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C:\Users\CHTV\Downloads\"/>
    </mc:Choice>
  </mc:AlternateContent>
  <xr:revisionPtr revIDLastSave="0" documentId="13_ncr:1_{D76EF8EE-6E7D-4236-B497-060271158C52}" xr6:coauthVersionLast="47" xr6:coauthVersionMax="47" xr10:uidLastSave="{00000000-0000-0000-0000-000000000000}"/>
  <bookViews>
    <workbookView xWindow="-120" yWindow="-120" windowWidth="29040" windowHeight="15840" tabRatio="861" firstSheet="2" activeTab="2" xr2:uid="{00000000-000D-0000-FFFF-FFFF00000000}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3.1.1" sheetId="534" r:id="rId4"/>
    <sheet name="Форма 3.1.2" sheetId="532" r:id="rId5"/>
    <sheet name="Форма 3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3.1.2'!$G$9</definedName>
    <definedName name="_ppL12">'Форма 3.1.2'!$J$9</definedName>
    <definedName name="_ppL2">'Форма 3.1.2'!$H$9</definedName>
    <definedName name="_ppL3">'Форма 3.1.2'!$I$9</definedName>
    <definedName name="_xlnm._FilterDatabase" localSheetId="10" hidden="1">Проверка!$B$4:$D$4</definedName>
    <definedName name="add_CS_List05_1">'Форма 1.0.1'!$J$26</definedName>
    <definedName name="add_List01_1">modList04!$20:$20</definedName>
    <definedName name="add_sys">'Форма 3.1.2'!$E$13</definedName>
    <definedName name="add_ved">'Форма 3.1.2'!$F$13</definedName>
    <definedName name="anscount" hidden="1">1</definedName>
    <definedName name="CHECK_LINK_RANGE_1">"Калькуляция!$I$11:$I$132"</definedName>
    <definedName name="checkCell_1">'Форма 3.1.3'!$D$9:$K$13</definedName>
    <definedName name="checkCell_2">'Форма 3.1.2'!$D$10:$I$13</definedName>
    <definedName name="checkCell_4">'Форма 3.1.1'!$F$12:$F$42</definedName>
    <definedName name="checkCell_List07">'Сведения об изменении'!$D$11:$E$13</definedName>
    <definedName name="checkCells_List05_1">'Форма 1.0.1'!$I$7:$L$26</definedName>
    <definedName name="chkGetUpdatesValue">Инструкция!$AA$105</definedName>
    <definedName name="chkNoUpdatesValue">Инструкция!$AA$107</definedName>
    <definedName name="clear_range">'Форма 3.1.1'!$F$12,'Форма 3.1.1'!$F$16:$F$18,'Форма 3.1.1'!$F$31:$F$43</definedName>
    <definedName name="code">Инструкция!$B$2</definedName>
    <definedName name="data_org">'Форма 3.1.1'!$F$16</definedName>
    <definedName name="data_type">TEHSHEET!$Q$2:$Q$3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3.1.1'!$F$36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3.1.2'!$E$11</definedName>
    <definedName name="FirstLine">Инструкция!$A$6</definedName>
    <definedName name="flag_publication">Титульный!$F$11:$F$11</definedName>
    <definedName name="flagUsedCS_List02">'Форма 3.1.2'!$R$10:$R$13</definedName>
    <definedName name="flagUsedVD_List02">'Форма 3.1.2'!$S$10:$S$13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3.1.3'!$J$9:$J$13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REESTR_VED!$B$2:$B$4</definedName>
    <definedName name="kind_of_activity_WARM">TEHSHEET!$R$11:$R$18</definedName>
    <definedName name="kind_of_CS_on_sheet">TEHSHEET!$AE$2:$AE$3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publication">TEHSHEET!$G$2:$G$3</definedName>
    <definedName name="kind_of_unit">TEHSHEET!$J$2:$J$4</definedName>
    <definedName name="kind_of_VD_on_sheet">TEHSHEET!$AG$2:$AG$3</definedName>
    <definedName name="kind_of_VD_on_sheet_filter">TEHSHEET!$AH$2</definedName>
    <definedName name="kpp">Титульный!$F$37</definedName>
    <definedName name="LastUpdateDate_MO">'Форма 3.1.1'!$E$6</definedName>
    <definedName name="LINK_RANGE">modReestr!$B$5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REESTR_MO!$A$2:$D$320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3.1.3'!$K$9:$K$13</definedName>
    <definedName name="List01_mrid_col">'Форма 3.1.3'!$N:$N</definedName>
    <definedName name="List01_NameCol">'Форма 3.1.3'!$P$1:$R$1</definedName>
    <definedName name="List01_note">'Форма 3.1.3'!$L$9</definedName>
    <definedName name="List02_ActivityCol">'Форма 3.1.2'!$F$10:$F$13</definedName>
    <definedName name="List02_CSCol">'Форма 3.1.2'!$E$10:$E$13</definedName>
    <definedName name="List02_note">'Форма 3.1.2'!$J$10:$J$13</definedName>
    <definedName name="List02_sysid_col">'Форма 3.1.2'!$L:$L</definedName>
    <definedName name="List02_VDCol">'Форма 3.1.2'!$F$10:$F$13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3.1.1'!$G$10:$G$42</definedName>
    <definedName name="List05_CS_Copy">'Форма 1.0.1'!$N$7:$N$26</definedName>
    <definedName name="List05_FirstRange">'Форма 1.0.1'!$7:$7</definedName>
    <definedName name="List05_flag_point">'Форма 1.0.1'!$S$7:$S$26</definedName>
    <definedName name="List05_HelpColumns">'Форма 1.0.1'!$N:$S</definedName>
    <definedName name="List05_MO_Copy">'Форма 1.0.1'!$Q$7:$Q$26</definedName>
    <definedName name="List05_MR_Copy">'Форма 1.0.1'!$P$7:$P$26</definedName>
    <definedName name="List05_note">'Форма 1.0.1'!$L$7:$L$26</definedName>
    <definedName name="List05_OKTMO_Copy">'Форма 1.0.1'!$R$7:$R$26</definedName>
    <definedName name="List05_VD_Copy">'Форма 1.0.1'!$O$7:$O$26</definedName>
    <definedName name="logical">TEHSHEET!$D$2:$D$3</definedName>
    <definedName name="mail">Титульный!$F$46</definedName>
    <definedName name="mail_legal">Титульный!$F$45</definedName>
    <definedName name="mail_post">'Форма 3.1.1'!$F$30</definedName>
    <definedName name="mo_List01">'Форма 3.1.3'!$H$9:$H$13</definedName>
    <definedName name="MONTH">TEHSHEET!$E$2:$E$13</definedName>
    <definedName name="MR_23">'Форма 3.1.2'!$13:$13</definedName>
    <definedName name="mr_id">TEHSHEET!$L$2</definedName>
    <definedName name="mr_list">MR_LIST!$A$1</definedName>
    <definedName name="mr_List01">'Форма 3.1.3'!$E$9:$E$13</definedName>
    <definedName name="nalog">Титульный!$F$41</definedName>
    <definedName name="ogrn">'Форма 3.1.1'!$F$15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3.1.1'!$F$26</definedName>
    <definedName name="org_full">'Форма 3.1.1'!$F$12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3.1.3'!$C$9:$C$13</definedName>
    <definedName name="pDel_List01_2">'Форма 3.1.3'!$F$9:$F$13</definedName>
    <definedName name="pDel_List02_3">'Форма 3.1.2'!$C$10:$C$13</definedName>
    <definedName name="pDel_List03">'Форма 1.0.2'!$C$12:$C$13</definedName>
    <definedName name="pDel_List05">'Форма 1.0.1'!$E$7:$H$26</definedName>
    <definedName name="pDel_List07">'Сведения об изменении'!$C$11:$C$13</definedName>
    <definedName name="pIns_Comm">Комментарии!$E$12</definedName>
    <definedName name="pIns_List01_1">'Форма 3.1.3'!$E$13</definedName>
    <definedName name="pIns_List01_start">'Форма 3.1.3'!$E$9</definedName>
    <definedName name="pIns_List03">'Форма 1.0.2'!$E$13</definedName>
    <definedName name="pIns_List04">'Форма 3.1.1'!$E$42</definedName>
    <definedName name="pIns_List07">'Сведения об изменении'!$E$13</definedName>
    <definedName name="ppL0">'Форма 3.1.2'!$F$9</definedName>
    <definedName name="prd2_q">Титульный!$F$29</definedName>
    <definedName name="prim">'Форма 3.1.1'!$G$12:$G$41</definedName>
    <definedName name="prim_dynamic">'Форма 3.1.1'!$G$38:$G$42</definedName>
    <definedName name="PROT_22">P3_PROT_22,P4_PROT_22,P5_PROT_22</definedName>
    <definedName name="QUARTER">TEHSHEET!$F$2:$F$5</definedName>
    <definedName name="REESTR_ORG_RANGE">REESTR_ORG!$A$2:$J$311</definedName>
    <definedName name="REESTR_VED_RANGE">REESTR_VED!$A$2:$B$4</definedName>
    <definedName name="REGION">TEHSHEET!$A$2:$A$87</definedName>
    <definedName name="region_name">Титульный!$F$7</definedName>
    <definedName name="rejim_row">'Форма 3.1.1'!$F$38:$F$41</definedName>
    <definedName name="rez_rab">'Форма 3.1.1'!$E$47</definedName>
    <definedName name="rez_rab_first">'Форма 3.1.1'!$F$38</definedName>
    <definedName name="rez_rab_list">'Форма 3.1.1'!$F$38:$F$42</definedName>
    <definedName name="ruk_dolz">Титульный!$F$50</definedName>
    <definedName name="ruk_f">'Форма 3.1.1'!$F$27</definedName>
    <definedName name="ruk_fio">Титульный!$F$49</definedName>
    <definedName name="ruk_i">'Форма 3.1.1'!$F$28</definedName>
    <definedName name="ruk_o">'Форма 3.1.1'!$F$29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3.1.1'!$F$32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unit">Титульный!$F$26</definedName>
    <definedName name="UpdStatus">Инструкция!$AA$1</definedName>
    <definedName name="url">'Форма 3.1.1'!$F$35</definedName>
    <definedName name="vdet">Титульный!$F$39</definedName>
    <definedName name="ved_col">'Форма 3.1.2'!$F:$F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91029"/>
</workbook>
</file>

<file path=xl/calcChain.xml><?xml version="1.0" encoding="utf-8"?>
<calcChain xmlns="http://schemas.openxmlformats.org/spreadsheetml/2006/main">
  <c r="N8" i="546" l="1"/>
  <c r="N17" i="546"/>
  <c r="R12" i="532"/>
  <c r="A42" i="549"/>
  <c r="A38" i="549"/>
  <c r="A39" i="549"/>
  <c r="A40" i="549"/>
  <c r="A41" i="549"/>
  <c r="A37" i="549"/>
  <c r="P21" i="546"/>
  <c r="K20" i="546"/>
  <c r="K18" i="546"/>
  <c r="O18" i="546" s="1"/>
  <c r="A36" i="549"/>
  <c r="P12" i="546"/>
  <c r="K11" i="546"/>
  <c r="K9" i="546"/>
  <c r="O9" i="546" s="1"/>
  <c r="I22" i="546"/>
  <c r="I20" i="546"/>
  <c r="I18" i="546"/>
  <c r="I19" i="546"/>
  <c r="I21" i="546"/>
  <c r="I17" i="546"/>
  <c r="I13" i="546"/>
  <c r="I11" i="546"/>
  <c r="I9" i="546"/>
  <c r="I12" i="546"/>
  <c r="I8" i="546"/>
  <c r="I10" i="546"/>
  <c r="S12" i="532" l="1"/>
  <c r="A1" i="549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R11" i="497"/>
  <c r="Q11" i="497"/>
  <c r="P11" i="497"/>
  <c r="S11" i="497" l="1"/>
  <c r="K86" i="471"/>
  <c r="B3" i="525"/>
  <c r="M12" i="547" l="1"/>
  <c r="K7" i="546" l="1"/>
  <c r="I90" i="471"/>
  <c r="I89" i="471"/>
  <c r="I86" i="471"/>
  <c r="I88" i="471"/>
  <c r="B2" i="525"/>
  <c r="I85" i="471"/>
  <c r="I87" i="471"/>
  <c r="R9" i="471" l="1"/>
  <c r="C101" i="471" l="1"/>
  <c r="S11" i="532" l="1"/>
  <c r="Q90" i="471"/>
  <c r="P89" i="471"/>
  <c r="K88" i="471"/>
  <c r="O86" i="471"/>
  <c r="N85" i="471"/>
  <c r="C105" i="471"/>
  <c r="R65" i="471"/>
  <c r="S65" i="471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R11" i="532"/>
  <c r="P9" i="471"/>
  <c r="F4" i="4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Infernus</author>
  </authors>
  <commentList>
    <comment ref="M44" authorId="0" shapeId="0" xr:uid="{00000000-0006-0000-1700-000001000000}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<sst xmlns="http://schemas.openxmlformats.org/spreadsheetml/2006/main" count="4626" uniqueCount="2448">
  <si>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</si>
  <si>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</si>
  <si>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</si>
  <si>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</si>
  <si>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</si>
  <si>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</si>
  <si>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</si>
  <si>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</si>
  <si>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</si>
  <si>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</si>
  <si>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</si>
  <si>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</si>
  <si>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</si>
  <si>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</si>
  <si>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</si>
  <si>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</si>
  <si>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</si>
  <si>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</si>
  <si>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</si>
  <si>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</si>
  <si>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</si>
  <si>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</si>
  <si>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</si>
  <si>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</si>
  <si>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</si>
  <si>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</si>
  <si>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</si>
  <si>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</si>
  <si>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</si>
  <si>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</si>
  <si>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</si>
  <si>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</si>
  <si>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</si>
  <si>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</si>
  <si>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</si>
  <si>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</si>
  <si>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</si>
  <si>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</si>
  <si>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</si>
  <si>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</si>
  <si>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</si>
  <si>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</si>
  <si>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</si>
  <si>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</si>
  <si>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</si>
  <si>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</si>
  <si>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</si>
  <si>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</si>
  <si>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</si>
  <si>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</si>
  <si>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</si>
  <si>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</si>
  <si>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</si>
  <si>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</si>
  <si>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</si>
  <si>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</si>
  <si>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</si>
  <si>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</si>
  <si>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</si>
  <si>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</si>
  <si>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</si>
  <si>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</si>
  <si>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</si>
  <si>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</si>
  <si>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</si>
  <si>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</si>
  <si>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</si>
  <si>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</si>
  <si>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</si>
  <si>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</si>
  <si>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</si>
  <si>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</si>
  <si>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</si>
  <si>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</si>
  <si>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</si>
  <si>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</si>
  <si>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</si>
  <si>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</si>
  <si>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</si>
  <si>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</si>
  <si>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</si>
  <si>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</si>
  <si>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</si>
  <si>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</si>
  <si>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</si>
  <si>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</si>
  <si>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</si>
  <si>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</si>
  <si>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</si>
  <si>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</si>
  <si>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</si>
  <si>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</si>
  <si>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</si>
  <si>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</si>
  <si>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</si>
  <si>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</si>
  <si>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</si>
  <si>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</si>
  <si>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</si>
  <si>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</si>
  <si>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</si>
  <si>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</si>
  <si>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</si>
  <si>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</si>
  <si>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</si>
  <si>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</si>
  <si>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</si>
  <si>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</si>
  <si>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</si>
  <si>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</si>
  <si>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</si>
  <si>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</si>
  <si>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</si>
  <si>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</si>
  <si>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</si>
  <si>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</si>
  <si>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</si>
  <si>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</si>
  <si>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</si>
  <si>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</si>
  <si>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</si>
  <si>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</si>
  <si>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</si>
  <si>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</si>
  <si>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</si>
  <si>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</si>
  <si>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</si>
  <si>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</si>
  <si>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</si>
  <si>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</si>
  <si>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</si>
  <si>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</si>
  <si>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</si>
  <si>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</si>
  <si>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</si>
  <si>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</si>
  <si>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</si>
  <si>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</si>
  <si>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</si>
  <si>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</si>
  <si>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</si>
  <si>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</si>
  <si>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</si>
  <si>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</si>
  <si>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</si>
  <si>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</si>
  <si>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</si>
  <si>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</si>
  <si>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</si>
  <si>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</si>
  <si>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</si>
  <si>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</si>
  <si>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</si>
  <si>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</si>
  <si>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</si>
  <si>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</si>
  <si>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</si>
  <si>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</si>
  <si>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</si>
  <si>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</si>
  <si>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</si>
  <si>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</si>
  <si>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</si>
  <si>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</si>
  <si>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</si>
  <si>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</si>
  <si>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</si>
  <si>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</si>
  <si>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</si>
  <si>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</si>
  <si>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</si>
  <si>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</si>
  <si>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</si>
  <si>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</si>
  <si>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</si>
  <si>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</si>
  <si>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</si>
  <si>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</si>
  <si>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</si>
  <si>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</si>
  <si>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</si>
  <si>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</si>
  <si>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</si>
  <si>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</si>
  <si>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</si>
  <si>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</si>
  <si>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</si>
  <si>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</si>
  <si>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</si>
  <si>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</si>
  <si>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</si>
  <si>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</si>
  <si>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</si>
  <si>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</si>
  <si>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</si>
  <si>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</si>
  <si>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</si>
  <si>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</si>
  <si>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</si>
  <si>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</si>
  <si>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</si>
  <si>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</si>
  <si>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</si>
  <si>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</si>
  <si>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</si>
  <si>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</si>
  <si>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</si>
  <si>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</si>
  <si>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</si>
  <si>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</si>
  <si>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</si>
  <si>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</si>
  <si>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</si>
  <si>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</si>
  <si>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</si>
  <si>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</si>
  <si>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</si>
  <si>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</si>
  <si>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</si>
  <si>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</si>
  <si>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</si>
  <si>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</si>
  <si>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</si>
  <si>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</si>
  <si>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</si>
  <si>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</si>
  <si>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</si>
  <si>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</si>
  <si>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</si>
  <si>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</si>
  <si>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</si>
  <si>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</si>
  <si>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</si>
  <si>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</si>
  <si>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</si>
  <si>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</si>
  <si>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</si>
  <si>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</si>
  <si>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</si>
  <si>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</si>
  <si>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</si>
  <si>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</si>
  <si>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</si>
  <si>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</si>
  <si>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</si>
  <si>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</si>
  <si>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</si>
  <si>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</si>
  <si>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</si>
  <si>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</si>
  <si>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</si>
  <si>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</si>
  <si>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</si>
  <si>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</si>
  <si>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</si>
  <si>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</si>
  <si>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</si>
  <si>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</si>
  <si>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</si>
  <si>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</si>
  <si>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</si>
  <si>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</si>
  <si>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</si>
  <si>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</si>
  <si>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</si>
  <si>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</si>
  <si>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</si>
  <si>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</si>
  <si>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</si>
  <si>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</si>
  <si>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</si>
  <si>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</si>
  <si>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</si>
  <si>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</si>
  <si>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</si>
  <si>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</si>
  <si>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</si>
  <si>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</si>
  <si>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</si>
  <si>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</si>
  <si>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</si>
  <si>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</si>
  <si>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</si>
  <si>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</si>
  <si>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</si>
  <si>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</si>
  <si>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</si>
  <si>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</si>
  <si>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</si>
  <si>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</si>
  <si>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</si>
  <si>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</si>
  <si>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</si>
  <si>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</si>
  <si>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</si>
  <si>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</si>
  <si>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</si>
  <si>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</si>
  <si>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</si>
  <si>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</si>
  <si>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</si>
  <si>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</si>
  <si>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</si>
  <si>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</si>
  <si>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</si>
  <si>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</si>
  <si>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</si>
  <si>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</si>
  <si>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</si>
  <si>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</si>
  <si>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</si>
  <si>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</si>
  <si>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</si>
  <si>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</si>
  <si>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</si>
  <si>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</si>
  <si>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</si>
  <si>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</si>
  <si>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</si>
  <si>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</si>
  <si>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</si>
  <si>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</si>
  <si>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</si>
  <si>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</si>
  <si>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</si>
  <si>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</si>
  <si>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</si>
  <si>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</si>
  <si>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</si>
  <si>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</si>
  <si>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</si>
  <si>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</si>
  <si>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</si>
  <si>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</si>
  <si>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</si>
  <si>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</si>
  <si>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</si>
  <si>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</si>
  <si>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</si>
  <si>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</si>
  <si>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</si>
  <si>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</si>
  <si>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</si>
  <si>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</si>
  <si>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</si>
  <si>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</si>
  <si>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</si>
  <si>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</si>
  <si>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</si>
  <si>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</si>
  <si>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</si>
  <si>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</si>
  <si>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</si>
  <si>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</si>
  <si>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</si>
  <si>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</si>
  <si>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</si>
  <si>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</si>
  <si>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</si>
  <si>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</si>
  <si>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</si>
  <si>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</si>
  <si>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</si>
  <si>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</si>
  <si>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</si>
  <si>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</si>
  <si>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</si>
  <si>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</si>
  <si>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</si>
  <si>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</si>
  <si>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</si>
  <si>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</si>
  <si>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</si>
  <si>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</si>
  <si>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</si>
  <si>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</si>
  <si>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</si>
  <si>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</si>
  <si>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</si>
  <si>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</si>
  <si>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</si>
  <si>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</si>
  <si>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</si>
  <si>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</si>
  <si>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</si>
  <si>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</si>
  <si>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</si>
  <si>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</si>
  <si>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</si>
  <si>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</si>
  <si>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</si>
  <si>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</si>
  <si>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</si>
  <si>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</si>
  <si>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</si>
  <si>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</si>
  <si>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</si>
  <si>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</si>
  <si>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</si>
  <si>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</si>
  <si>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</si>
  <si>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</si>
  <si>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</si>
  <si>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</si>
  <si>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</si>
  <si>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</si>
  <si>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</si>
  <si>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</si>
  <si>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</si>
  <si>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</si>
  <si>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</si>
  <si>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</si>
  <si>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</si>
  <si>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</si>
  <si>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</si>
  <si>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</si>
  <si>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</si>
  <si>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</si>
  <si>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</si>
  <si>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</si>
  <si>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</si>
  <si>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</si>
  <si>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</si>
  <si>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</si>
  <si>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</si>
  <si>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</si>
  <si>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</si>
  <si>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</si>
  <si>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</si>
  <si>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</si>
  <si>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</si>
  <si>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</si>
  <si>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</si>
  <si>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</si>
  <si>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</si>
  <si>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</si>
  <si>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</si>
  <si>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</si>
  <si>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</si>
  <si>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</si>
  <si>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</si>
  <si>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</si>
  <si>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</si>
  <si>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</si>
  <si>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</si>
  <si>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</si>
  <si>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</si>
  <si>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</si>
  <si>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</si>
  <si>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</si>
  <si>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</si>
  <si>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</si>
  <si>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</si>
  <si>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</si>
  <si>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</si>
  <si>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</si>
  <si>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</si>
  <si>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</si>
  <si>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</si>
  <si>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</si>
  <si>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</si>
  <si>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</si>
  <si>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</si>
  <si>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</si>
  <si>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</si>
  <si>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</si>
  <si>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</si>
  <si>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</si>
  <si>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</si>
  <si>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</si>
  <si>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</si>
  <si>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</si>
  <si>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</si>
  <si>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</si>
  <si>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</si>
  <si>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</si>
  <si>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</si>
  <si>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</si>
  <si>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</si>
  <si>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</si>
  <si>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</si>
  <si>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</si>
  <si>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</si>
  <si>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</si>
  <si>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</si>
  <si>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</si>
  <si>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</si>
  <si>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</si>
  <si>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</si>
  <si>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</si>
  <si>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</si>
  <si>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</si>
  <si>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</si>
  <si>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</si>
  <si>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</si>
  <si>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</si>
  <si>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</si>
  <si>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</si>
  <si>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</si>
  <si>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</si>
  <si>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</si>
  <si>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</si>
  <si>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</si>
  <si>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</si>
  <si>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</si>
  <si>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</si>
  <si>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</si>
  <si>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</si>
  <si>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</si>
  <si>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</si>
  <si>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</si>
  <si>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</si>
  <si>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</si>
  <si>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</si>
  <si>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</si>
  <si>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</si>
  <si>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</si>
  <si>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</si>
  <si>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</si>
  <si>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</si>
  <si>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</si>
  <si>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</si>
  <si>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</si>
  <si>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</si>
  <si>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</si>
  <si>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</si>
  <si>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</si>
  <si>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</si>
  <si>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</si>
  <si>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</si>
  <si>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</si>
  <si>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</si>
  <si>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</si>
  <si>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</si>
  <si>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</si>
  <si>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</si>
  <si>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</si>
  <si>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</si>
  <si>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</si>
  <si>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</si>
  <si>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(ВО)</t>
  </si>
  <si>
    <t>Список ЦСВО</t>
  </si>
  <si>
    <t>Применяется дифференциация тарифа централизованным системам водоотведения</t>
  </si>
  <si>
    <t>Форма 3.1.1</t>
  </si>
  <si>
    <t>Форма 3.1.2</t>
  </si>
  <si>
    <t>Форма 3.1.3</t>
  </si>
  <si>
    <t>Общая информация об объектах водооотведения регулируемой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</si>
  <si>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 осуществляет несколько видов деятельности в сфере водоотведения,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6, информация по каждому виду деятельности раскрывается отдельно.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  </r>
  </si>
  <si>
    <t>Протяженность канализационных сетей (в однотрубном исчислении), км.</t>
  </si>
  <si>
    <t>Количество насосных станций, шт.</t>
  </si>
  <si>
    <t>Количество очистных сооружений, шт.</t>
  </si>
  <si>
    <t>Значения протяженности сетей, количества насосных станций, количества очистных сооружений указываются в виде целых и неотрицательных чисел.
В случае отсутствия канализационных сетей, насосных станций, очистных сооружений в соответствующей колонке указывается значение 0.
В случае осуществления регулируемых видов деятельности в нескольких централизованных системах водоотведения информация по каждой из них указывается в отдельной строке.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</si>
  <si>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водоотведения.</t>
    </r>
  </si>
  <si>
    <t>Подключение (технологическое присоединение) к централизованной системе водоотведения</t>
  </si>
  <si>
    <t>изменения в раскрытой ранее информации</t>
  </si>
  <si>
    <t>Форма 3.1.2 Общая информация об объектах водоотведения регулируемой организации</t>
  </si>
  <si>
    <r>
      <t>Форма 3.1.3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</si>
  <si>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r>
      <t>Форма 3.1.1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</si>
  <si>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</si>
  <si>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Проверка доступных обновлений...</t>
  </si>
  <si>
    <t>Нет доступных обновлений для шаблона с кодом FAS.JKH.OPEN.INFO.ORG.VO!</t>
  </si>
  <si>
    <t>12.10.2018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</si>
  <si>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</si>
  <si>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</si>
  <si>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</si>
  <si>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</si>
  <si>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</si>
  <si>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</si>
  <si>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</si>
  <si>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</si>
  <si>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2646</t>
  </si>
  <si>
    <t>30335229</t>
  </si>
  <si>
    <t>АО "ГУ ЖКХ"</t>
  </si>
  <si>
    <t>5116000922</t>
  </si>
  <si>
    <t>770401001</t>
  </si>
  <si>
    <t>30941672</t>
  </si>
  <si>
    <t>АО "Международный аэропорт Магнитогорск"</t>
  </si>
  <si>
    <t>7456037289</t>
  </si>
  <si>
    <t>745601001</t>
  </si>
  <si>
    <t>26503102</t>
  </si>
  <si>
    <t>АО "Трансэнерго"</t>
  </si>
  <si>
    <t>7423023178</t>
  </si>
  <si>
    <t>745901001</t>
  </si>
  <si>
    <t>15-12-2008 00:00:00</t>
  </si>
  <si>
    <t>26360793</t>
  </si>
  <si>
    <t>АО "Челябинское авиапредприятие"</t>
  </si>
  <si>
    <t>7450003519</t>
  </si>
  <si>
    <t>745001001</t>
  </si>
  <si>
    <t>26842389</t>
  </si>
  <si>
    <t>АО "ЭСК ЧТПЗ"</t>
  </si>
  <si>
    <t>7449045730</t>
  </si>
  <si>
    <t>744901001</t>
  </si>
  <si>
    <t>04-04-2011 00:00:00</t>
  </si>
  <si>
    <t>26768533</t>
  </si>
  <si>
    <t>АО "ЭнСер"</t>
  </si>
  <si>
    <t>7415036215</t>
  </si>
  <si>
    <t>741501001</t>
  </si>
  <si>
    <t>18-01-2011 00:00:00</t>
  </si>
  <si>
    <t>26360640</t>
  </si>
  <si>
    <t>АО "Энергосистемы"</t>
  </si>
  <si>
    <t>7417011223</t>
  </si>
  <si>
    <t>745701001</t>
  </si>
  <si>
    <t>26-12-2003 00:00:00</t>
  </si>
  <si>
    <t>26360591</t>
  </si>
  <si>
    <t>АО Завод Пластмасс</t>
  </si>
  <si>
    <t>7411009901</t>
  </si>
  <si>
    <t>743001001</t>
  </si>
  <si>
    <t>18-08-2011 00:00:00</t>
  </si>
  <si>
    <t>27226213</t>
  </si>
  <si>
    <t>АУ "Баландинское"</t>
  </si>
  <si>
    <t>7430012145</t>
  </si>
  <si>
    <t>02-06-2011 00:00:00</t>
  </si>
  <si>
    <t>01-06-2012 00:00:00</t>
  </si>
  <si>
    <t>26322790</t>
  </si>
  <si>
    <t>Акционерное общество "ТРАНСНЕФТЬ-УРАЛ"</t>
  </si>
  <si>
    <t>0278039018</t>
  </si>
  <si>
    <t>745143002</t>
  </si>
  <si>
    <t>17-10-2002 00:00:00</t>
  </si>
  <si>
    <t>26489330</t>
  </si>
  <si>
    <t>Аргаяшское МУП ВКХ</t>
  </si>
  <si>
    <t>7426005900</t>
  </si>
  <si>
    <t>742601001</t>
  </si>
  <si>
    <t>10-02-2010 00:00:00</t>
  </si>
  <si>
    <t>27794758</t>
  </si>
  <si>
    <t>ВМУП "Коммунжилсервис"</t>
  </si>
  <si>
    <t>7428007130</t>
  </si>
  <si>
    <t>742801001</t>
  </si>
  <si>
    <t>08-01-2002 00:00:00</t>
  </si>
  <si>
    <t>26489530</t>
  </si>
  <si>
    <t>ГУП Челябинской области Пансионат с лечением "Карагайский бор"</t>
  </si>
  <si>
    <t>7429000441</t>
  </si>
  <si>
    <t>742901001</t>
  </si>
  <si>
    <t>26360628</t>
  </si>
  <si>
    <t>Государственное предприятие "Предприятие "Урал"</t>
  </si>
  <si>
    <t>7415010249</t>
  </si>
  <si>
    <t>17-09-2002 00:00:00</t>
  </si>
  <si>
    <t>08-04-2013 00:00:00</t>
  </si>
  <si>
    <t>26785750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</si>
  <si>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</si>
  <si>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</si>
  <si>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741701001</t>
  </si>
  <si>
    <t>26-05-2011 00:00:00</t>
  </si>
  <si>
    <t>28139901</t>
  </si>
  <si>
    <t>Гохран России (филиал  "Объект "Урал")</t>
  </si>
  <si>
    <t>7730087409</t>
  </si>
  <si>
    <t>741543001</t>
  </si>
  <si>
    <t>30-12-1996 00:00:00</t>
  </si>
  <si>
    <t>27182594</t>
  </si>
  <si>
    <t>Д/И "Синегорье"</t>
  </si>
  <si>
    <t>7417005188</t>
  </si>
  <si>
    <t>11-12-2008 00:00:00</t>
  </si>
  <si>
    <t>30386695</t>
  </si>
  <si>
    <t>ДОАО "Спецгазавтотранс" ОАО "Газпром"</t>
  </si>
  <si>
    <t>1834100050</t>
  </si>
  <si>
    <t>183650001</t>
  </si>
  <si>
    <t>30-09-1993 00:00:00</t>
  </si>
  <si>
    <t>26360589</t>
  </si>
  <si>
    <t>ЗАО "Катавский цемент"</t>
  </si>
  <si>
    <t>7410005573</t>
  </si>
  <si>
    <t>741001001</t>
  </si>
  <si>
    <t>22-06-2001 00:00:00</t>
  </si>
  <si>
    <t>27226434</t>
  </si>
  <si>
    <t>ЗАО "МЦ ЧТПЗ"</t>
  </si>
  <si>
    <t>7449040820</t>
  </si>
  <si>
    <t>03-09-2003 00:00:00</t>
  </si>
  <si>
    <t>30-12-2013 00:00:00</t>
  </si>
  <si>
    <t>26578693</t>
  </si>
  <si>
    <t>ЗАО "УК "ГВК"</t>
  </si>
  <si>
    <t>7411020327</t>
  </si>
  <si>
    <t>741101001</t>
  </si>
  <si>
    <t>30-11-2005 00:00:00</t>
  </si>
  <si>
    <t>26489493</t>
  </si>
  <si>
    <t>ЗАО "Уралбройлер"</t>
  </si>
  <si>
    <t>7453048356</t>
  </si>
  <si>
    <t>26360759</t>
  </si>
  <si>
    <t>ЗАО КХП "Злак"</t>
  </si>
  <si>
    <t>7440000090</t>
  </si>
  <si>
    <t>744001001</t>
  </si>
  <si>
    <t>11-07-1996 00:00:00</t>
  </si>
  <si>
    <t>28078040</t>
  </si>
  <si>
    <t>ЗАО Фирма "Инженерные сети"</t>
  </si>
  <si>
    <t>7447047675</t>
  </si>
  <si>
    <t>744801001</t>
  </si>
  <si>
    <t>12-12-2007 00:00:00</t>
  </si>
  <si>
    <t>28056948</t>
  </si>
  <si>
    <t>ИП Серебряков П.А.</t>
  </si>
  <si>
    <t>741901323571</t>
  </si>
  <si>
    <t>07-12-2009 00:00:00</t>
  </si>
  <si>
    <t>27-09-2014 00:00:00</t>
  </si>
  <si>
    <t>26360672</t>
  </si>
  <si>
    <t>МКП "Энергетик"</t>
  </si>
  <si>
    <t>7423000075</t>
  </si>
  <si>
    <t>742301001</t>
  </si>
  <si>
    <t>08-12-2009 00:00:00</t>
  </si>
  <si>
    <t>26785734</t>
  </si>
  <si>
    <t>ММПКХ</t>
  </si>
  <si>
    <t>7422000570</t>
  </si>
  <si>
    <t>742201001</t>
  </si>
  <si>
    <t>30-12-1999 00:00:00</t>
  </si>
  <si>
    <t>26489240</t>
  </si>
  <si>
    <t>ММУП ЖКХ пос. Новогорный</t>
  </si>
  <si>
    <t>7422015336</t>
  </si>
  <si>
    <t>741301001</t>
  </si>
  <si>
    <t>26489463</t>
  </si>
  <si>
    <t>МП "Варненский водоканл"</t>
  </si>
  <si>
    <t>7428000022</t>
  </si>
  <si>
    <t>03-11-2011 00:00:00</t>
  </si>
  <si>
    <t>26360694</t>
  </si>
  <si>
    <t>МП "ЖКХ "Энергия"</t>
  </si>
  <si>
    <t>7425008930</t>
  </si>
  <si>
    <t>742501001</t>
  </si>
  <si>
    <t>31-03-2004 00:00:00</t>
  </si>
  <si>
    <t>30-11-2013 00:00:00</t>
  </si>
  <si>
    <t>27865531</t>
  </si>
  <si>
    <t>МП "УК ЖКХ"</t>
  </si>
  <si>
    <t>7412013548</t>
  </si>
  <si>
    <t>741201001</t>
  </si>
  <si>
    <t>27-05-2009 00:00:00</t>
  </si>
  <si>
    <t>30925715</t>
  </si>
  <si>
    <t>МП ЖКХ "Агаповское"</t>
  </si>
  <si>
    <t>7425004572</t>
  </si>
  <si>
    <t>745501001</t>
  </si>
  <si>
    <t>26360690</t>
  </si>
  <si>
    <t>МП ЖКХ "Желтинское"</t>
  </si>
  <si>
    <t>7425007936</t>
  </si>
  <si>
    <t>15-12-2010 00:00:00</t>
  </si>
  <si>
    <t>26489447</t>
  </si>
  <si>
    <t>МП трест "Водоканал" МО г.Магнитогорск</t>
  </si>
  <si>
    <t>7414000495</t>
  </si>
  <si>
    <t>26360702</t>
  </si>
  <si>
    <t>МУ "Управление Акбашевского ЖКХ"</t>
  </si>
  <si>
    <t>7426007336</t>
  </si>
  <si>
    <t>04-11-2003 00:00:00</t>
  </si>
  <si>
    <t>26360700</t>
  </si>
  <si>
    <t>МУ "Управление Ишалинского ЖКХ"</t>
  </si>
  <si>
    <t>7426007248</t>
  </si>
  <si>
    <t>06-08-2003 00:00:00</t>
  </si>
  <si>
    <t>27588522</t>
  </si>
  <si>
    <t>МУ ДЗОЛ "Чайка"</t>
  </si>
  <si>
    <t>7420005406</t>
  </si>
  <si>
    <t>742001001</t>
  </si>
  <si>
    <t>07-08-2012 00:00:00</t>
  </si>
  <si>
    <t>29647782</t>
  </si>
  <si>
    <t>МУНИЦИПАЛЬНОЕ ПРЕДПРИЯТИЕ КОРКИНСКОГО ГОРОДСКОГО ПОСЕЛЕНИЯ "КОРКИНСКОЕ УПРАВЛЕНИЕ ВОДОСНАБЖЕНИЯ И ВОДООТВЕДЕНИЯ"</t>
  </si>
  <si>
    <t>7430023323</t>
  </si>
  <si>
    <t>28-05-2015 00:00:00</t>
  </si>
  <si>
    <t>28273402</t>
  </si>
  <si>
    <t>МУП  "Спецстрой"</t>
  </si>
  <si>
    <t>7458000527</t>
  </si>
  <si>
    <t>745801001</t>
  </si>
  <si>
    <t>30-01-2013 00:00:00</t>
  </si>
  <si>
    <t>26497729</t>
  </si>
  <si>
    <t>МУП "Ашинское коммунальное хозяйство"</t>
  </si>
  <si>
    <t>7401008105</t>
  </si>
  <si>
    <t>10-12-2001 00:00:00</t>
  </si>
  <si>
    <t>28819072</t>
  </si>
  <si>
    <t>МУП "БЖЭК"</t>
  </si>
  <si>
    <t>7402010530</t>
  </si>
  <si>
    <t>740201001</t>
  </si>
  <si>
    <t>28-05-2008 00:00:00</t>
  </si>
  <si>
    <t>26360557</t>
  </si>
  <si>
    <t>МУП "Береговская жилищно-эксплуатационная компания"</t>
  </si>
  <si>
    <t>7402009221</t>
  </si>
  <si>
    <t>01-05-2011 00:00:00</t>
  </si>
  <si>
    <t>30921171</t>
  </si>
  <si>
    <t>МУП "Благоустройство"</t>
  </si>
  <si>
    <t>7425759157</t>
  </si>
  <si>
    <t>26-06-2010 00:00:00</t>
  </si>
  <si>
    <t>30909446</t>
  </si>
  <si>
    <t>МУП "Варненское ЖКО"</t>
  </si>
  <si>
    <t>7458002919</t>
  </si>
  <si>
    <t>26-04-2017 00:00:00</t>
  </si>
  <si>
    <t>26489574</t>
  </si>
  <si>
    <t>МУП "Водоканал"</t>
  </si>
  <si>
    <t>7402008355</t>
  </si>
  <si>
    <t>29648278</t>
  </si>
  <si>
    <t>МУП "ГОРОДСКАЯ КОММУНАЛЬНАЯ СЛУЖБА"</t>
  </si>
  <si>
    <t>7458001993</t>
  </si>
  <si>
    <t>25-03-2015 00:00:00</t>
  </si>
  <si>
    <t>27883700</t>
  </si>
  <si>
    <t>МУП "Гарант"</t>
  </si>
  <si>
    <t>7430012459</t>
  </si>
  <si>
    <t>03-09-2009 00:00:00</t>
  </si>
  <si>
    <t>27872112</t>
  </si>
  <si>
    <t>МУП "Горводоканал-Копейск"</t>
  </si>
  <si>
    <t>7411023462</t>
  </si>
  <si>
    <t>31-07-2012 00:00:00</t>
  </si>
  <si>
    <t>26757770</t>
  </si>
  <si>
    <t>МУП "Городское коммунальное хозяйство"</t>
  </si>
  <si>
    <t>7407010573</t>
  </si>
  <si>
    <t>740701001</t>
  </si>
  <si>
    <t>18-05-2010 00:00:00</t>
  </si>
  <si>
    <t>29-12-2012 00:00:00</t>
  </si>
  <si>
    <t>26489566</t>
  </si>
  <si>
    <t>МУП "ЕРКЦ ЖКХ"</t>
  </si>
  <si>
    <t>7430010927</t>
  </si>
  <si>
    <t>10-07-2010 00:00:00</t>
  </si>
  <si>
    <t>26360716</t>
  </si>
  <si>
    <t>МУП "ЖКХ Алабугское"</t>
  </si>
  <si>
    <t>7430008903</t>
  </si>
  <si>
    <t>25-02-2011 00:00:00</t>
  </si>
  <si>
    <t>27226330</t>
  </si>
  <si>
    <t>03-11-2005 00:00:00</t>
  </si>
  <si>
    <t>26360754</t>
  </si>
  <si>
    <t>МУП "ЖКХ Бобровского сельского поселения"</t>
  </si>
  <si>
    <t>7439008506</t>
  </si>
  <si>
    <t>743901001</t>
  </si>
  <si>
    <t>20-11-2010 00:00:00</t>
  </si>
  <si>
    <t>26360721</t>
  </si>
  <si>
    <t>МУП "ЖКХ Бродокалмакское"</t>
  </si>
  <si>
    <t>7430008950</t>
  </si>
  <si>
    <t>26489650</t>
  </si>
  <si>
    <t>МУП "ЖКХ Клястицкого сельского посления"</t>
  </si>
  <si>
    <t>7418017330</t>
  </si>
  <si>
    <t>741801001</t>
  </si>
  <si>
    <t>24-11-2010 00:00:00</t>
  </si>
  <si>
    <t>26898223</t>
  </si>
  <si>
    <t>МУП "ЖКХ Козыревское"</t>
  </si>
  <si>
    <t>7430008974</t>
  </si>
  <si>
    <t>30399888</t>
  </si>
  <si>
    <t>10-11-2015 00:00:00</t>
  </si>
  <si>
    <t>26360719</t>
  </si>
  <si>
    <t>МУП "ЖКХ Лазурное"</t>
  </si>
  <si>
    <t>7430008935</t>
  </si>
  <si>
    <t>26360715</t>
  </si>
  <si>
    <t>МУП "ЖКХ Октябрьское"</t>
  </si>
  <si>
    <t>7430008893</t>
  </si>
  <si>
    <t>26360756</t>
  </si>
  <si>
    <t>МУП "ЖКХ Песчанского сельского поселения"</t>
  </si>
  <si>
    <t>7439009235</t>
  </si>
  <si>
    <t>30-12-2010 00:00:00</t>
  </si>
  <si>
    <t>26360720</t>
  </si>
  <si>
    <t>МУП "ЖКХ Теренкульское"</t>
  </si>
  <si>
    <t>7430008942</t>
  </si>
  <si>
    <t>26489991</t>
  </si>
  <si>
    <t>МУП "ЖКХ с. Фершампенуаз"</t>
  </si>
  <si>
    <t>7443007110</t>
  </si>
  <si>
    <t>744301001</t>
  </si>
  <si>
    <t>11-02-2010 00:00:00</t>
  </si>
  <si>
    <t>27889057</t>
  </si>
  <si>
    <t>МУП "ЖКХ" ЗАТО Локомотивного городского округа</t>
  </si>
  <si>
    <t>7408000673</t>
  </si>
  <si>
    <t>27-11-2014 00:00:00</t>
  </si>
  <si>
    <t>28868744</t>
  </si>
  <si>
    <t>МУП "ЖКХ" Локомотивного городского округа</t>
  </si>
  <si>
    <t>7458000453</t>
  </si>
  <si>
    <t>27-12-2012 00:00:00</t>
  </si>
  <si>
    <t>26489636</t>
  </si>
  <si>
    <t>МУП "ЖКХ" п.Жукатау</t>
  </si>
  <si>
    <t>7417013527</t>
  </si>
  <si>
    <t>28265533</t>
  </si>
  <si>
    <t>МУП "ЖКХ-Сервис"</t>
  </si>
  <si>
    <t>7455009842</t>
  </si>
  <si>
    <t>21-09-2012 00:00:00</t>
  </si>
  <si>
    <t>26489652</t>
  </si>
  <si>
    <t>МУП "Жилищно-коммунальное хозяйство Козыревское"</t>
  </si>
  <si>
    <t>30855512</t>
  </si>
  <si>
    <t>МУП "Жилищно-коммунальное хозяйство Уйское"</t>
  </si>
  <si>
    <t>7415094087</t>
  </si>
  <si>
    <t>19-04-2016 00:00:00</t>
  </si>
  <si>
    <t>28982281</t>
  </si>
  <si>
    <t>МУП "Карабашское коммунальное предприятие"</t>
  </si>
  <si>
    <t>7413015280</t>
  </si>
  <si>
    <t>26646142</t>
  </si>
  <si>
    <t>МУП "Кичигинское ЖКХ"</t>
  </si>
  <si>
    <t>7424025883</t>
  </si>
  <si>
    <t>742401001</t>
  </si>
  <si>
    <t>03-06-2008 00:00:00</t>
  </si>
  <si>
    <t>26768877</t>
  </si>
  <si>
    <t>МУП "Коммунальные сети"</t>
  </si>
  <si>
    <t>7404056530</t>
  </si>
  <si>
    <t>740401001</t>
  </si>
  <si>
    <t>10-10-2010 00:00:00</t>
  </si>
  <si>
    <t>26489977</t>
  </si>
  <si>
    <t>МУП "Коммунальные услуги"</t>
  </si>
  <si>
    <t>7424024135</t>
  </si>
  <si>
    <t>28058134</t>
  </si>
  <si>
    <t>МУП "Коммунальщик"</t>
  </si>
  <si>
    <t>7402011781</t>
  </si>
  <si>
    <t>18-08-2009 00:00:00</t>
  </si>
  <si>
    <t>30-06-2014 00:00:00</t>
  </si>
  <si>
    <t>26360686</t>
  </si>
  <si>
    <t>МУП "Красносельское ЖКХ"</t>
  </si>
  <si>
    <t>7424024248</t>
  </si>
  <si>
    <t>30-10-2011 00:00:00</t>
  </si>
  <si>
    <t>28464227</t>
  </si>
  <si>
    <t>15-05-2007 00:00:00</t>
  </si>
  <si>
    <t>26360747</t>
  </si>
  <si>
    <t>МУП "Кременкульские коммунальные системы" п. Кременкуль, п. Садовый</t>
  </si>
  <si>
    <t>7438022709</t>
  </si>
  <si>
    <t>743801001</t>
  </si>
  <si>
    <t>07-05-2007 00:00:00</t>
  </si>
  <si>
    <t>26489857</t>
  </si>
  <si>
    <t>МУП "Кулуевское ЖКХ"</t>
  </si>
  <si>
    <t>7426006942</t>
  </si>
  <si>
    <t>27-06-2003 00:00:00</t>
  </si>
  <si>
    <t>26489873</t>
  </si>
  <si>
    <t>МУП "Кунашак Сервис"</t>
  </si>
  <si>
    <t>7438018710</t>
  </si>
  <si>
    <t>746001001</t>
  </si>
  <si>
    <t>27229795</t>
  </si>
  <si>
    <t>МУП "МПО" Водоканал</t>
  </si>
  <si>
    <t>7402013531</t>
  </si>
  <si>
    <t>09-09-2011 00:00:00</t>
  </si>
  <si>
    <t>01-05-2012 00:00:00</t>
  </si>
  <si>
    <t>29648104</t>
  </si>
  <si>
    <t>26360568</t>
  </si>
  <si>
    <t>МУП "Многоотраслевое производственное объединение энергосетей"</t>
  </si>
  <si>
    <t>7405000450</t>
  </si>
  <si>
    <t>29-11-2002 00:00:00</t>
  </si>
  <si>
    <t>26489582</t>
  </si>
  <si>
    <t>МУП "Октябрьский жилкомсервис"</t>
  </si>
  <si>
    <t>7430010645</t>
  </si>
  <si>
    <t>26645275</t>
  </si>
  <si>
    <t>МУП "Октябрьский жилкомцентр"</t>
  </si>
  <si>
    <t>7430012963</t>
  </si>
  <si>
    <t>09-06-2010 00:00:00</t>
  </si>
  <si>
    <t>26360667</t>
  </si>
  <si>
    <t>МУП "Производственное объединение водоснабжения и водоотведения"</t>
  </si>
  <si>
    <t>7421000440</t>
  </si>
  <si>
    <t>742150001</t>
  </si>
  <si>
    <t>19-12-2002 00:00:00</t>
  </si>
  <si>
    <t>31044384</t>
  </si>
  <si>
    <t>МУП "Ресурс-Н"</t>
  </si>
  <si>
    <t>7459005743</t>
  </si>
  <si>
    <t>11-09-2017 00:00:00</t>
  </si>
  <si>
    <t>26757727</t>
  </si>
  <si>
    <t>МУП "Строительно-монтажное управление - 1"</t>
  </si>
  <si>
    <t>7401012366</t>
  </si>
  <si>
    <t>740101001</t>
  </si>
  <si>
    <t>29-04-2011 00:00:00</t>
  </si>
  <si>
    <t>26623913</t>
  </si>
  <si>
    <t>МУП "ТеплоЭнерго"</t>
  </si>
  <si>
    <t>7401011034</t>
  </si>
  <si>
    <t>22-05-2006 00:00:00</t>
  </si>
  <si>
    <t>26360678</t>
  </si>
  <si>
    <t>МУП "Теплоснаб"</t>
  </si>
  <si>
    <t>7424024110</t>
  </si>
  <si>
    <t>01-04-2011 00:00:00</t>
  </si>
  <si>
    <t>26490038</t>
  </si>
  <si>
    <t>МУП "Теплоэнергокомплекс города Карталы"</t>
  </si>
  <si>
    <t>7407010260</t>
  </si>
  <si>
    <t>10-11-2010 00:00:00</t>
  </si>
  <si>
    <t>30803367</t>
  </si>
  <si>
    <t>МУП "УК ЖКХ"</t>
  </si>
  <si>
    <t>7458002556</t>
  </si>
  <si>
    <t>24-03-2016 00:00:00</t>
  </si>
  <si>
    <t>30365719</t>
  </si>
  <si>
    <t>МУП "Управление Губернского ЖКХ Кузнецкого сельскогго поселения"</t>
  </si>
  <si>
    <t>7460024204</t>
  </si>
  <si>
    <t>19-10-2015 00:00:00</t>
  </si>
  <si>
    <t>26489847</t>
  </si>
  <si>
    <t>МУП "Управление Кузнецкого ЖКХ"</t>
  </si>
  <si>
    <t>7426007424</t>
  </si>
  <si>
    <t>26489849</t>
  </si>
  <si>
    <t>МУП "Управление жилищно-коммунального хозяйства пос. Кропачево"</t>
  </si>
  <si>
    <t>7401008218</t>
  </si>
  <si>
    <t>02-10-2009 00:00:00</t>
  </si>
  <si>
    <t>28454663</t>
  </si>
  <si>
    <t>МУП "Черниговское ЖКХ"</t>
  </si>
  <si>
    <t>7455015028</t>
  </si>
  <si>
    <t>17-10-2013 00:00:00</t>
  </si>
  <si>
    <t>26573274</t>
  </si>
  <si>
    <t>МУП ЖКХ "Кизильское"</t>
  </si>
  <si>
    <t>7425758080</t>
  </si>
  <si>
    <t>13-11-2009 00:00:00</t>
  </si>
  <si>
    <t>30841093</t>
  </si>
  <si>
    <t>МУП ЖКХ "Лазурненское"</t>
  </si>
  <si>
    <t>7430026042</t>
  </si>
  <si>
    <t>10-06-2016 00:00:00</t>
  </si>
  <si>
    <t>26360717</t>
  </si>
  <si>
    <t>МУП ЖКХ "Русско-Теченское"</t>
  </si>
  <si>
    <t>7430008910</t>
  </si>
  <si>
    <t>26360727</t>
  </si>
  <si>
    <t>МУП ЖКХ "Шумовское"</t>
  </si>
  <si>
    <t>7430010772</t>
  </si>
  <si>
    <t>26927448</t>
  </si>
  <si>
    <t>28009202</t>
  </si>
  <si>
    <t>20-03-2008 00:00:00</t>
  </si>
  <si>
    <t>28869014</t>
  </si>
  <si>
    <t>МУП ЖКХ с. Коелга</t>
  </si>
  <si>
    <t>7430001023</t>
  </si>
  <si>
    <t>19-09-2007 00:00:00</t>
  </si>
  <si>
    <t>27830873</t>
  </si>
  <si>
    <t>МУП КГО "Кыштымводоканал"</t>
  </si>
  <si>
    <t>7413016118</t>
  </si>
  <si>
    <t>27-06-2012 00:00:00</t>
  </si>
  <si>
    <t>29648084</t>
  </si>
  <si>
    <t>Муниципальное унитарное предприятие "ВОДОКАНАЛ КАСЛИНСКОГО ГОРОДСКОГО ПОСЕЛЕНИЯ"</t>
  </si>
  <si>
    <t>7459003560</t>
  </si>
  <si>
    <t>11-02-2015 00:00:00</t>
  </si>
  <si>
    <t>28869044</t>
  </si>
  <si>
    <t>Муниципальное унитарное предприятие "Водоканал Роза"</t>
  </si>
  <si>
    <t>7430021460</t>
  </si>
  <si>
    <t>13-01-2014 00:00:00</t>
  </si>
  <si>
    <t>28464876</t>
  </si>
  <si>
    <t>Муниципальное унитарное предприятие Карталинского городского поселения "Городское коммунальное хозяйство"</t>
  </si>
  <si>
    <t>20-07-2015 00:00:00</t>
  </si>
  <si>
    <t>26489513</t>
  </si>
  <si>
    <t>НП "Пансионат Тургояк"</t>
  </si>
  <si>
    <t>7415027429</t>
  </si>
  <si>
    <t>27507435</t>
  </si>
  <si>
    <t>ОАО "Завод Строммашина"</t>
  </si>
  <si>
    <t>7452001161</t>
  </si>
  <si>
    <t>745201001</t>
  </si>
  <si>
    <t>01-02-2012 00:00:00</t>
  </si>
  <si>
    <t>26360636</t>
  </si>
  <si>
    <t>ОАО "Комбинат "Магнезит"</t>
  </si>
  <si>
    <t>7417001747</t>
  </si>
  <si>
    <t>26531014</t>
  </si>
  <si>
    <t>ОАО "Магнитогорский метизно-калибровочный завод "ММК-Метиз"</t>
  </si>
  <si>
    <t>7414001428</t>
  </si>
  <si>
    <t>744501001</t>
  </si>
  <si>
    <t>11-12-1992 00:00:00</t>
  </si>
  <si>
    <t>26489505</t>
  </si>
  <si>
    <t>ОАО "Миассводоканал"</t>
  </si>
  <si>
    <t>7415060560</t>
  </si>
  <si>
    <t>26360729</t>
  </si>
  <si>
    <t>ОАО "Племенной конный завод "Дубровский"</t>
  </si>
  <si>
    <t>7432013779</t>
  </si>
  <si>
    <t>743201001</t>
  </si>
  <si>
    <t>15-10-2004 00:00:00</t>
  </si>
  <si>
    <t>29-11-2012 00:00:00</t>
  </si>
  <si>
    <t>26490001</t>
  </si>
  <si>
    <t>ОАО "Санаторий Урал"</t>
  </si>
  <si>
    <t>7440001262</t>
  </si>
  <si>
    <t>27588374</t>
  </si>
  <si>
    <t>ОАО "УРАЛКУЗ"</t>
  </si>
  <si>
    <t>7420000133</t>
  </si>
  <si>
    <t>26489634</t>
  </si>
  <si>
    <t>ОАО "Уралтранснефтепродукт"</t>
  </si>
  <si>
    <t>0274053773</t>
  </si>
  <si>
    <t>741702001</t>
  </si>
  <si>
    <t>14-11-2014 00:00:00</t>
  </si>
  <si>
    <t>26489292</t>
  </si>
  <si>
    <t>ОАО "Челябинский завод Агромаш"</t>
  </si>
  <si>
    <t>7451013044</t>
  </si>
  <si>
    <t>745101001</t>
  </si>
  <si>
    <t>31-12-2010 00:00:00</t>
  </si>
  <si>
    <t>26360739</t>
  </si>
  <si>
    <t>ОАО "Челябинское" по племенной работе</t>
  </si>
  <si>
    <t>7438018244</t>
  </si>
  <si>
    <t>27-01-2005 00:00:00</t>
  </si>
  <si>
    <t>26653770</t>
  </si>
  <si>
    <t>ОАО "Элеватор Буранный"</t>
  </si>
  <si>
    <t>7425008947</t>
  </si>
  <si>
    <t>12-11-2014 00:00:00</t>
  </si>
  <si>
    <t>26322756</t>
  </si>
  <si>
    <t>ОАО "Электромашина"</t>
  </si>
  <si>
    <t>7449016055</t>
  </si>
  <si>
    <t>21-08-2002 00:00:00</t>
  </si>
  <si>
    <t>26322813</t>
  </si>
  <si>
    <t>ОАО "Энергопром-Челябинский Электродный завод"</t>
  </si>
  <si>
    <t>7450005001</t>
  </si>
  <si>
    <t>01-10-2008 00:00:00</t>
  </si>
  <si>
    <t>27883153</t>
  </si>
  <si>
    <t>ОАО "ЮЗРК"</t>
  </si>
  <si>
    <t>7424004851</t>
  </si>
  <si>
    <t>04-02-1994 00:00:00</t>
  </si>
  <si>
    <t>26360697</t>
  </si>
  <si>
    <t>ОАО МЦМиР "Курорт Увильды"</t>
  </si>
  <si>
    <t>7426005988</t>
  </si>
  <si>
    <t>22-10-2012 00:00:00</t>
  </si>
  <si>
    <t>28015383</t>
  </si>
  <si>
    <t>ООО "Агрострой-М"</t>
  </si>
  <si>
    <t>7432010513</t>
  </si>
  <si>
    <t>04-08-2000 00:00:00</t>
  </si>
  <si>
    <t>26489371</t>
  </si>
  <si>
    <t>ООО "Анкор"</t>
  </si>
  <si>
    <t>7430010821</t>
  </si>
  <si>
    <t>26489366</t>
  </si>
  <si>
    <t>ООО "Бакальские коммунальные сети"</t>
  </si>
  <si>
    <t>7417018934</t>
  </si>
  <si>
    <t>10-02-2011 00:00:00</t>
  </si>
  <si>
    <t>27873477</t>
  </si>
  <si>
    <t>ООО "Бовит-нефтепродукт"</t>
  </si>
  <si>
    <t>7451100057</t>
  </si>
  <si>
    <t>21-06-2001 00:00:00</t>
  </si>
  <si>
    <t>30-12-2014 00:00:00</t>
  </si>
  <si>
    <t>26489805</t>
  </si>
  <si>
    <t>ООО "Бриз"</t>
  </si>
  <si>
    <t>7412010723</t>
  </si>
  <si>
    <t>30-09-2010 00:00:00</t>
  </si>
  <si>
    <t>28009243</t>
  </si>
  <si>
    <t>ООО "Бродокалмакское ЖКХ"</t>
  </si>
  <si>
    <t>7430014431</t>
  </si>
  <si>
    <t>22-11-2012 00:00:00</t>
  </si>
  <si>
    <t>30803353</t>
  </si>
  <si>
    <t>ООО "ВОДООТВЕДЕНИЕ ПЛЮС"</t>
  </si>
  <si>
    <t>7424004266</t>
  </si>
  <si>
    <t>30-12-2015 00:00:00</t>
  </si>
  <si>
    <t>26497680</t>
  </si>
  <si>
    <t>ООО "Варламовское"</t>
  </si>
  <si>
    <t>7420014048</t>
  </si>
  <si>
    <t>01-04-2010 00:00:00</t>
  </si>
  <si>
    <t>27226485</t>
  </si>
  <si>
    <t>ООО "Вега"</t>
  </si>
  <si>
    <t>7412014580</t>
  </si>
  <si>
    <t>12-08-2010 00:00:00</t>
  </si>
  <si>
    <t>26769966</t>
  </si>
  <si>
    <t>ООО "Водоканал"</t>
  </si>
  <si>
    <t>7430008879</t>
  </si>
  <si>
    <t>27-10-2005 00:00:00</t>
  </si>
  <si>
    <t>02-12-2011 00:00:00</t>
  </si>
  <si>
    <t>27883369</t>
  </si>
  <si>
    <t>ООО "Водоотведение Красный Камень"</t>
  </si>
  <si>
    <t>7413016213</t>
  </si>
  <si>
    <t>29-06-2012 00:00:00</t>
  </si>
  <si>
    <t>31-01-2014 00:00:00</t>
  </si>
  <si>
    <t>28048772</t>
  </si>
  <si>
    <t>ООО "Водоотведение"</t>
  </si>
  <si>
    <t>7420016380</t>
  </si>
  <si>
    <t>03-10-2012 00:00:00</t>
  </si>
  <si>
    <t>26776205</t>
  </si>
  <si>
    <t>7424024431</t>
  </si>
  <si>
    <t>26490053</t>
  </si>
  <si>
    <t>7424027320</t>
  </si>
  <si>
    <t>30883417</t>
  </si>
  <si>
    <t>7457006780</t>
  </si>
  <si>
    <t>24-05-2016 00:00:00</t>
  </si>
  <si>
    <t>30909730</t>
  </si>
  <si>
    <t>ООО "Водопроводная компания"</t>
  </si>
  <si>
    <t>7448199092</t>
  </si>
  <si>
    <t>19-12-2016 00:00:00</t>
  </si>
  <si>
    <t>26489684</t>
  </si>
  <si>
    <t>ООО "Водосбыт "Бажовский"</t>
  </si>
  <si>
    <t>7411020581</t>
  </si>
  <si>
    <t>15-08-2012 00:00:00</t>
  </si>
  <si>
    <t>26489686</t>
  </si>
  <si>
    <t>ООО "Водосбыт "Восточный"</t>
  </si>
  <si>
    <t>7411020623</t>
  </si>
  <si>
    <t>26489753</t>
  </si>
  <si>
    <t>ООО "Водосбыт "Горняцкий"</t>
  </si>
  <si>
    <t>7411020616</t>
  </si>
  <si>
    <t>26489755</t>
  </si>
  <si>
    <t>ООО "Водосбыт "Железнодорожный"</t>
  </si>
  <si>
    <t>7411021867</t>
  </si>
  <si>
    <t>26489757</t>
  </si>
  <si>
    <t>ООО "Водосбыт "Западный"</t>
  </si>
  <si>
    <t>7411020528</t>
  </si>
  <si>
    <t>26489762</t>
  </si>
  <si>
    <t>ООО "Водосбыт "Октябрьский"</t>
  </si>
  <si>
    <t>7411020574</t>
  </si>
  <si>
    <t>26489764</t>
  </si>
  <si>
    <t>ООО "Водосбыт "Парковый"</t>
  </si>
  <si>
    <t>7411020550</t>
  </si>
  <si>
    <t>26489766</t>
  </si>
  <si>
    <t>ООО "Водосбыт "Потанинский"</t>
  </si>
  <si>
    <t>7411020510</t>
  </si>
  <si>
    <t>26489771</t>
  </si>
  <si>
    <t>ООО "Водосбыт "Север-Плюс"</t>
  </si>
  <si>
    <t>7411021881</t>
  </si>
  <si>
    <t>26489768</t>
  </si>
  <si>
    <t>ООО "Водосбыт "Северный"</t>
  </si>
  <si>
    <t>7411020542</t>
  </si>
  <si>
    <t>26489773</t>
  </si>
  <si>
    <t>ООО "Водосбыт "Старокамышинский"</t>
  </si>
  <si>
    <t>7411020567</t>
  </si>
  <si>
    <t>26489781</t>
  </si>
  <si>
    <t>ООО "Водосбыт "Центр-Плюс"</t>
  </si>
  <si>
    <t>7411021874</t>
  </si>
  <si>
    <t>26489777</t>
  </si>
  <si>
    <t>ООО "Водосбыт "Центральный"</t>
  </si>
  <si>
    <t>7411020609</t>
  </si>
  <si>
    <t>26530780</t>
  </si>
  <si>
    <t>ООО "Вознесенское ЖКХ"</t>
  </si>
  <si>
    <t>7448107817</t>
  </si>
  <si>
    <t>25-06-2010 00:00:00</t>
  </si>
  <si>
    <t>30-05-2012 00:00:00</t>
  </si>
  <si>
    <t>30396506</t>
  </si>
  <si>
    <t>01-01-2016 00:00:00</t>
  </si>
  <si>
    <t>31006144</t>
  </si>
  <si>
    <t>ООО "Горводоканал"</t>
  </si>
  <si>
    <t>7417019582</t>
  </si>
  <si>
    <t>12-02-2010 00:00:00</t>
  </si>
  <si>
    <t>26491422</t>
  </si>
  <si>
    <t>ООО "Городские очистные сооружения"</t>
  </si>
  <si>
    <t>7401013017</t>
  </si>
  <si>
    <t>25-02-2010 00:00:00</t>
  </si>
  <si>
    <t>26492683</t>
  </si>
  <si>
    <t>ООО "Городской очистной коиплекс"</t>
  </si>
  <si>
    <t>7402005869</t>
  </si>
  <si>
    <t>03-03-2010 00:00:00</t>
  </si>
  <si>
    <t>01-10-2011 00:00:00</t>
  </si>
  <si>
    <t>27833967</t>
  </si>
  <si>
    <t>ООО "Городской очистной комплекс"</t>
  </si>
  <si>
    <t>25-02-2003 00:00:00</t>
  </si>
  <si>
    <t>26493250</t>
  </si>
  <si>
    <t>7419005017</t>
  </si>
  <si>
    <t>741901001</t>
  </si>
  <si>
    <t>30-01-2004 00:00:00</t>
  </si>
  <si>
    <t>26489993</t>
  </si>
  <si>
    <t>ООО "Дом-Сервис"</t>
  </si>
  <si>
    <t>7438027129</t>
  </si>
  <si>
    <t>01-11-2012 00:00:00</t>
  </si>
  <si>
    <t>28009222</t>
  </si>
  <si>
    <t>7430014390</t>
  </si>
  <si>
    <t>12-11-2012 00:00:00</t>
  </si>
  <si>
    <t>26901771</t>
  </si>
  <si>
    <t>ООО "Домостроительный комбинат"</t>
  </si>
  <si>
    <t>7422046670</t>
  </si>
  <si>
    <t>16-10-2010 00:00:00</t>
  </si>
  <si>
    <t>20-12-2013 00:00:00</t>
  </si>
  <si>
    <t>28142600</t>
  </si>
  <si>
    <t>ООО "Е Р В"</t>
  </si>
  <si>
    <t>7430014840</t>
  </si>
  <si>
    <t>28503517</t>
  </si>
  <si>
    <t>ООО "ЕвроДвор"</t>
  </si>
  <si>
    <t>7447145055</t>
  </si>
  <si>
    <t>744701001</t>
  </si>
  <si>
    <t>03-12-2008 00:00:00</t>
  </si>
  <si>
    <t>26489491</t>
  </si>
  <si>
    <t>ООО "Еткульводоканал"</t>
  </si>
  <si>
    <t>7430010282</t>
  </si>
  <si>
    <t>20-01-2013 00:00:00</t>
  </si>
  <si>
    <t>26579233</t>
  </si>
  <si>
    <t>ООО "Еткульсервис ЖКХ"</t>
  </si>
  <si>
    <t>7430012642</t>
  </si>
  <si>
    <t>14-12-2009 00:00:00</t>
  </si>
  <si>
    <t>30387244</t>
  </si>
  <si>
    <t>ООО "Еткульский водоканал"</t>
  </si>
  <si>
    <t>7430022880</t>
  </si>
  <si>
    <t>05-04-2015 00:00:00</t>
  </si>
  <si>
    <t>27721008</t>
  </si>
  <si>
    <t>ООО "ЖКХ "Гарант плюс"</t>
  </si>
  <si>
    <t>7407010975</t>
  </si>
  <si>
    <t>15-06-2011 00:00:00</t>
  </si>
  <si>
    <t>26491622</t>
  </si>
  <si>
    <t>ООО "ЖКХ Агаповское"</t>
  </si>
  <si>
    <t>7425756580</t>
  </si>
  <si>
    <t>09-01-2008 00:00:00</t>
  </si>
  <si>
    <t>26497686</t>
  </si>
  <si>
    <t>ООО "ЖКХ" п. Сулея</t>
  </si>
  <si>
    <t>7417018620</t>
  </si>
  <si>
    <t>26489536</t>
  </si>
  <si>
    <t>ООО "Жил-Сервис"</t>
  </si>
  <si>
    <t>7438022723</t>
  </si>
  <si>
    <t>26360642</t>
  </si>
  <si>
    <t>ООО "ЖилКоммунСервис" с. Айлино</t>
  </si>
  <si>
    <t>7417020620</t>
  </si>
  <si>
    <t>30-12-2008 00:00:00</t>
  </si>
  <si>
    <t>26769975</t>
  </si>
  <si>
    <t>ООО "Жилищный сервис"</t>
  </si>
  <si>
    <t>7430011896</t>
  </si>
  <si>
    <t>25-07-2011 00:00:00</t>
  </si>
  <si>
    <t>26774435</t>
  </si>
  <si>
    <t>ООО "Жилкомхоз"с. Каратабан</t>
  </si>
  <si>
    <t>7430012650</t>
  </si>
  <si>
    <t>26489522</t>
  </si>
  <si>
    <t>ООО "Жилтехсервис"</t>
  </si>
  <si>
    <t>7425757400</t>
  </si>
  <si>
    <t>26489940</t>
  </si>
  <si>
    <t>ООО "Здоровый дух"</t>
  </si>
  <si>
    <t>7438017297</t>
  </si>
  <si>
    <t>26489995</t>
  </si>
  <si>
    <t>ООО "Златоустовский "ВОДОКАНАЛ"</t>
  </si>
  <si>
    <t>7404040139</t>
  </si>
  <si>
    <t>22-12-2004 00:00:00</t>
  </si>
  <si>
    <t>27717641</t>
  </si>
  <si>
    <t>ООО "Золотой пляж"</t>
  </si>
  <si>
    <t>7415078310</t>
  </si>
  <si>
    <t>28-01-1994 00:00:00</t>
  </si>
  <si>
    <t>27595584</t>
  </si>
  <si>
    <t>ООО "ИБК"</t>
  </si>
  <si>
    <t>7453129206</t>
  </si>
  <si>
    <t>03-07-2006 00:00:00</t>
  </si>
  <si>
    <t>30893788</t>
  </si>
  <si>
    <t>ООО "Индустрия"</t>
  </si>
  <si>
    <t>7418018655</t>
  </si>
  <si>
    <t>28009270</t>
  </si>
  <si>
    <t>7453172184</t>
  </si>
  <si>
    <t>24-01-2007 00:00:00</t>
  </si>
  <si>
    <t>26823185</t>
  </si>
  <si>
    <t>ООО "Инженерные коммуникации"</t>
  </si>
  <si>
    <t>7453193226</t>
  </si>
  <si>
    <t>30-08-2013 00:00:00</t>
  </si>
  <si>
    <t>26489379</t>
  </si>
  <si>
    <t>ООО "Источник</t>
  </si>
  <si>
    <t>7409008178</t>
  </si>
  <si>
    <t>740901001</t>
  </si>
  <si>
    <t>27883409</t>
  </si>
  <si>
    <t>ООО "ККП-2"</t>
  </si>
  <si>
    <t>7413016171</t>
  </si>
  <si>
    <t>27767323</t>
  </si>
  <si>
    <t>ООО "КЛЗ"</t>
  </si>
  <si>
    <t>7401016314</t>
  </si>
  <si>
    <t>26489487</t>
  </si>
  <si>
    <t>ООО "КОНИС-1"</t>
  </si>
  <si>
    <t>7417014383</t>
  </si>
  <si>
    <t>28467420</t>
  </si>
  <si>
    <t>ООО "КРЭК"</t>
  </si>
  <si>
    <t>2465295738</t>
  </si>
  <si>
    <t>246501001</t>
  </si>
  <si>
    <t>02-07-2013 00:00:00</t>
  </si>
  <si>
    <t>31-12-2014 00:00:00</t>
  </si>
  <si>
    <t>30384905</t>
  </si>
  <si>
    <t>ООО "КУНДРАВЫКОМ"</t>
  </si>
  <si>
    <t>7415092202</t>
  </si>
  <si>
    <t>26489398</t>
  </si>
  <si>
    <t>ООО "Катав-Водоотведение"</t>
  </si>
  <si>
    <t>7401010785</t>
  </si>
  <si>
    <t>31090977</t>
  </si>
  <si>
    <t>ООО "Квартал-Сервис"</t>
  </si>
  <si>
    <t>7411042803</t>
  </si>
  <si>
    <t>745301001</t>
  </si>
  <si>
    <t>11-05-2018 00:00:00</t>
  </si>
  <si>
    <t>26489800</t>
  </si>
  <si>
    <t>ООО "КомСервис"</t>
  </si>
  <si>
    <t>7412011396</t>
  </si>
  <si>
    <t>28-12-2013 00:00:00</t>
  </si>
  <si>
    <t>26497684</t>
  </si>
  <si>
    <t>ООО "Коммунальный сервис"</t>
  </si>
  <si>
    <t>7443007583</t>
  </si>
  <si>
    <t>03-09-2015 00:00:00</t>
  </si>
  <si>
    <t>27883399</t>
  </si>
  <si>
    <t>ООО "Коммунальщик"</t>
  </si>
  <si>
    <t>7413011649</t>
  </si>
  <si>
    <t>24-01-2006 00:00:00</t>
  </si>
  <si>
    <t>26490009</t>
  </si>
  <si>
    <t>ООО "Комус-Н"</t>
  </si>
  <si>
    <t>7420013284</t>
  </si>
  <si>
    <t>04-10-2010 00:00:00</t>
  </si>
  <si>
    <t>26495062</t>
  </si>
  <si>
    <t>ООО "Комфорт"</t>
  </si>
  <si>
    <t>7425757760</t>
  </si>
  <si>
    <t>16-03-2010 00:00:00</t>
  </si>
  <si>
    <t>10-08-2010 00:00:00</t>
  </si>
  <si>
    <t>26489798</t>
  </si>
  <si>
    <t>ООО "Копейские очистные сооружения"</t>
  </si>
  <si>
    <t>7411020461</t>
  </si>
  <si>
    <t>27883339</t>
  </si>
  <si>
    <t>ООО "Котельная Киалим"</t>
  </si>
  <si>
    <t>7413016132</t>
  </si>
  <si>
    <t>28-06-2012 00:00:00</t>
  </si>
  <si>
    <t>26816059</t>
  </si>
  <si>
    <t>ООО "Красносельское ЖКХ"</t>
  </si>
  <si>
    <t>7424028370</t>
  </si>
  <si>
    <t>15-03-2011 00:00:00</t>
  </si>
  <si>
    <t>31-12-2013 00:00:00</t>
  </si>
  <si>
    <t>26497694</t>
  </si>
  <si>
    <t>ООО "Кропачевский жилищно-коммунальный сервис"</t>
  </si>
  <si>
    <t>7401013680</t>
  </si>
  <si>
    <t>02-04-2010 00:00:00</t>
  </si>
  <si>
    <t>28464263</t>
  </si>
  <si>
    <t>ООО "Кундравинское"</t>
  </si>
  <si>
    <t>7420014721</t>
  </si>
  <si>
    <t>26824427</t>
  </si>
  <si>
    <t>ООО "Кундравы"</t>
  </si>
  <si>
    <t>7415081828</t>
  </si>
  <si>
    <t>07-08-2013 00:00:00</t>
  </si>
  <si>
    <t>26489885</t>
  </si>
  <si>
    <t>ООО "Кусинский водоканал"</t>
  </si>
  <si>
    <t>7417012682</t>
  </si>
  <si>
    <t>30-09-2011 00:00:00</t>
  </si>
  <si>
    <t>26489435</t>
  </si>
  <si>
    <t>ООО "Кыштымводоканал"</t>
  </si>
  <si>
    <t>7413010268</t>
  </si>
  <si>
    <t>28150101</t>
  </si>
  <si>
    <t>ООО "МУЖКП Тимирязевское"</t>
  </si>
  <si>
    <t>7420012361</t>
  </si>
  <si>
    <t>03-12-2007 00:00:00</t>
  </si>
  <si>
    <t>26360618</t>
  </si>
  <si>
    <t>ООО "МагХолод"</t>
  </si>
  <si>
    <t>7446047168</t>
  </si>
  <si>
    <t>744401001</t>
  </si>
  <si>
    <t>03-04-2006 00:00:00</t>
  </si>
  <si>
    <t>30386705</t>
  </si>
  <si>
    <t>ООО "Магнитогорская Сетевая Компания"</t>
  </si>
  <si>
    <t>7444059016</t>
  </si>
  <si>
    <t>03-09-2008 00:00:00</t>
  </si>
  <si>
    <t>26646819</t>
  </si>
  <si>
    <t>ООО "Малая генерация"</t>
  </si>
  <si>
    <t>7453192705</t>
  </si>
  <si>
    <t>21-02-2008 00:00:00</t>
  </si>
  <si>
    <t>06-03-2014 00:00:00</t>
  </si>
  <si>
    <t>26497690</t>
  </si>
  <si>
    <t>ООО "Миньяргорводоканал-сервис"</t>
  </si>
  <si>
    <t>7401013793</t>
  </si>
  <si>
    <t>20-04-2015 00:00:00</t>
  </si>
  <si>
    <t>26489902</t>
  </si>
  <si>
    <t>ООО "Мирненское ЖЭУ"</t>
  </si>
  <si>
    <t>7441008278</t>
  </si>
  <si>
    <t>744101001</t>
  </si>
  <si>
    <t>13-10-2009 00:00:00</t>
  </si>
  <si>
    <t>27883283</t>
  </si>
  <si>
    <t>ООО "НФС Киалим"</t>
  </si>
  <si>
    <t>7413016206</t>
  </si>
  <si>
    <t>10-09-2014 00:00:00</t>
  </si>
  <si>
    <t>27883349</t>
  </si>
  <si>
    <t>ООО "НФС Серебры"</t>
  </si>
  <si>
    <t>7413016196</t>
  </si>
  <si>
    <t>28464914</t>
  </si>
  <si>
    <t>ООО "Новые Технологии"</t>
  </si>
  <si>
    <t>7404063270</t>
  </si>
  <si>
    <t>10-09-2012 00:00:00</t>
  </si>
  <si>
    <t>26360646</t>
  </si>
  <si>
    <t>ООО "Новые коммунальные системы - Троицк"</t>
  </si>
  <si>
    <t>7418013142</t>
  </si>
  <si>
    <t>15-07-2004 00:00:00</t>
  </si>
  <si>
    <t>28009310</t>
  </si>
  <si>
    <t>ООО "Октябрьское"</t>
  </si>
  <si>
    <t>7430014375</t>
  </si>
  <si>
    <t>29-10-2012 00:00:00</t>
  </si>
  <si>
    <t>28048945</t>
  </si>
  <si>
    <t>ООО "Очистка"</t>
  </si>
  <si>
    <t>7420016366</t>
  </si>
  <si>
    <t>26646338</t>
  </si>
  <si>
    <t>ООО "ПТФ "Компания Элва"</t>
  </si>
  <si>
    <t>7443006815</t>
  </si>
  <si>
    <t>05-02-2005 00:00:00</t>
  </si>
  <si>
    <t>15-03-2015 00:00:00</t>
  </si>
  <si>
    <t>26901713</t>
  </si>
  <si>
    <t>ООО "Перспектива"</t>
  </si>
  <si>
    <t>7405008106</t>
  </si>
  <si>
    <t>740501001</t>
  </si>
  <si>
    <t>18-02-2002 00:00:00</t>
  </si>
  <si>
    <t>30359565</t>
  </si>
  <si>
    <t>ООО "Приморский водоканал"</t>
  </si>
  <si>
    <t>7451394329</t>
  </si>
  <si>
    <t>29-07-2015 00:00:00</t>
  </si>
  <si>
    <t>26489564</t>
  </si>
  <si>
    <t>ООО "Равис-птицефабрика Сосновская"</t>
  </si>
  <si>
    <t>7438016550</t>
  </si>
  <si>
    <t>26491626</t>
  </si>
  <si>
    <t>ООО "Родник"</t>
  </si>
  <si>
    <t>7425757488</t>
  </si>
  <si>
    <t>26-02-2010 00:00:00</t>
  </si>
  <si>
    <t>30851073</t>
  </si>
  <si>
    <t>ООО "Рощинская Водоканализационная Компания"</t>
  </si>
  <si>
    <t>7460029227</t>
  </si>
  <si>
    <t>01-09-2016 00:00:00</t>
  </si>
  <si>
    <t>27878697</t>
  </si>
  <si>
    <t>ООО "Русич"</t>
  </si>
  <si>
    <t>7405009614</t>
  </si>
  <si>
    <t>25-11-2008 00:00:00</t>
  </si>
  <si>
    <t>01-10-2012 00:00:00</t>
  </si>
  <si>
    <t>28009257</t>
  </si>
  <si>
    <t>ООО "Русско-Теченское"</t>
  </si>
  <si>
    <t>7430014424</t>
  </si>
  <si>
    <t>20-11-2012 00:00:00</t>
  </si>
  <si>
    <t>27767335</t>
  </si>
  <si>
    <t>ООО "СИТИ-ПАРК Энерго"</t>
  </si>
  <si>
    <t>7452091609</t>
  </si>
  <si>
    <t>04-03-2011 00:00:00</t>
  </si>
  <si>
    <t>27865762</t>
  </si>
  <si>
    <t>ООО "СМ-УРАЛ"</t>
  </si>
  <si>
    <t>7430013364</t>
  </si>
  <si>
    <t>11-02-2011 00:00:00</t>
  </si>
  <si>
    <t>26646274</t>
  </si>
  <si>
    <t>ООО "Санаторий "Кисегач"</t>
  </si>
  <si>
    <t>7420007450</t>
  </si>
  <si>
    <t>02-08-2002 00:00:00</t>
  </si>
  <si>
    <t>28869295</t>
  </si>
  <si>
    <t>ООО "Сервисный Центр"</t>
  </si>
  <si>
    <t>7422043686</t>
  </si>
  <si>
    <t>31194106</t>
  </si>
  <si>
    <t>ООО "Соколиная гора"</t>
  </si>
  <si>
    <t>7453221353</t>
  </si>
  <si>
    <t>26360745</t>
  </si>
  <si>
    <t>ООО "Солнечное ЖКХ"</t>
  </si>
  <si>
    <t>7438021656</t>
  </si>
  <si>
    <t>05-10-2010 00:00:00</t>
  </si>
  <si>
    <t>30883408</t>
  </si>
  <si>
    <t>ООО "Сосновская Водопроводная Компания"</t>
  </si>
  <si>
    <t>7460029386</t>
  </si>
  <si>
    <t>26489242</t>
  </si>
  <si>
    <t>ООО "Специализированная производственно-монтажная компания-17" п. Метлино</t>
  </si>
  <si>
    <t>7422043157</t>
  </si>
  <si>
    <t>01-11-2010 00:00:00</t>
  </si>
  <si>
    <t>28450949</t>
  </si>
  <si>
    <t>ООО "Сфера"</t>
  </si>
  <si>
    <t>7430017320</t>
  </si>
  <si>
    <t>04-09-2013 00:00:00</t>
  </si>
  <si>
    <t>26360741</t>
  </si>
  <si>
    <t>ООО "ТеплоЭнергоМастер"</t>
  </si>
  <si>
    <t>7438020109</t>
  </si>
  <si>
    <t>04-04-2006 00:00:00</t>
  </si>
  <si>
    <t>28275140</t>
  </si>
  <si>
    <t>ООО "ТеплоЭнергоРесурс"</t>
  </si>
  <si>
    <t>7415079025</t>
  </si>
  <si>
    <t>21-01-2013 00:00:00</t>
  </si>
  <si>
    <t>26489250</t>
  </si>
  <si>
    <t>ООО "Тепловые сети"</t>
  </si>
  <si>
    <t>7417015891</t>
  </si>
  <si>
    <t>27581596</t>
  </si>
  <si>
    <t>ООО "Тепломед"</t>
  </si>
  <si>
    <t>7401014998</t>
  </si>
  <si>
    <t>19-11-2009 00:00:00</t>
  </si>
  <si>
    <t>27181825</t>
  </si>
  <si>
    <t>ООО "Теплоэнергетика"</t>
  </si>
  <si>
    <t>7457001060</t>
  </si>
  <si>
    <t>15-10-2012 00:00:00</t>
  </si>
  <si>
    <t>27229846</t>
  </si>
  <si>
    <t>ООО "Теплоэнергосистемы"</t>
  </si>
  <si>
    <t>7430013678</t>
  </si>
  <si>
    <t>25-08-2011 00:00:00</t>
  </si>
  <si>
    <t>26360746</t>
  </si>
  <si>
    <t>ООО "Теченское ЖКХ"</t>
  </si>
  <si>
    <t>7438022681</t>
  </si>
  <si>
    <t>03-05-2007 00:00:00</t>
  </si>
  <si>
    <t>28421389</t>
  </si>
  <si>
    <t>ООО "Товарищ"</t>
  </si>
  <si>
    <t>7415079723</t>
  </si>
  <si>
    <t>04-03-2013 00:00:00</t>
  </si>
  <si>
    <t>26769859</t>
  </si>
  <si>
    <t>ООО "Транстепло"</t>
  </si>
  <si>
    <t>7417019254</t>
  </si>
  <si>
    <t>26489789</t>
  </si>
  <si>
    <t>ООО "ТрасМастер"</t>
  </si>
  <si>
    <t>7438020275</t>
  </si>
  <si>
    <t>30-03-2012 00:00:00</t>
  </si>
  <si>
    <t>30840208</t>
  </si>
  <si>
    <t>ООО "Троицкий Водоканал водоотведение"</t>
  </si>
  <si>
    <t>7424007690</t>
  </si>
  <si>
    <t>29-08-2016 00:00:00</t>
  </si>
  <si>
    <t>26757748</t>
  </si>
  <si>
    <t>ООО "УРАЛждтрейд"</t>
  </si>
  <si>
    <t>7451104929</t>
  </si>
  <si>
    <t>04-02-2002 00:00:00</t>
  </si>
  <si>
    <t>01-03-2013 00:00:00</t>
  </si>
  <si>
    <t>28093968</t>
  </si>
  <si>
    <t>ООО "УСМК"</t>
  </si>
  <si>
    <t>7452097216</t>
  </si>
  <si>
    <t>14-06-2012 00:00:00</t>
  </si>
  <si>
    <t>01-05-2013 00:00:00</t>
  </si>
  <si>
    <t>26360660</t>
  </si>
  <si>
    <t>ООО "Уйский сыродельный завод"</t>
  </si>
  <si>
    <t>7420010269</t>
  </si>
  <si>
    <t>10-12-2010 00:00:00</t>
  </si>
  <si>
    <t>26489437</t>
  </si>
  <si>
    <t>ООО "Уникомстрой"</t>
  </si>
  <si>
    <t>7430011783</t>
  </si>
  <si>
    <t>30850756</t>
  </si>
  <si>
    <t>ООО "Управляющая компания"</t>
  </si>
  <si>
    <t>7449059330</t>
  </si>
  <si>
    <t>10-12-2015 00:00:00</t>
  </si>
  <si>
    <t>27717821</t>
  </si>
  <si>
    <t>ООО "Управляющая компания" "Начало"</t>
  </si>
  <si>
    <t>7446059276</t>
  </si>
  <si>
    <t>26847258</t>
  </si>
  <si>
    <t>ООО "УралСпецКонструкция"</t>
  </si>
  <si>
    <t>7451266609</t>
  </si>
  <si>
    <t>15-05-2008 00:00:00</t>
  </si>
  <si>
    <t>28252305</t>
  </si>
  <si>
    <t>ООО "Фаворит"</t>
  </si>
  <si>
    <t>7447178565</t>
  </si>
  <si>
    <t>26815973</t>
  </si>
  <si>
    <t>ООО "Факел"</t>
  </si>
  <si>
    <t>7424028394</t>
  </si>
  <si>
    <t>26489394</t>
  </si>
  <si>
    <t>ООО "Фильтр"</t>
  </si>
  <si>
    <t>7409008146</t>
  </si>
  <si>
    <t>30-11-2011 00:00:00</t>
  </si>
  <si>
    <t>26901567</t>
  </si>
  <si>
    <t>ООО "Фирма "Элис"</t>
  </si>
  <si>
    <t>7422004648</t>
  </si>
  <si>
    <t>29-01-2010 00:00:00</t>
  </si>
  <si>
    <t>15-12-2011 00:00:00</t>
  </si>
  <si>
    <t>30803253</t>
  </si>
  <si>
    <t>ООО "Чебаркульское предприятие канализации"</t>
  </si>
  <si>
    <t>7415094175</t>
  </si>
  <si>
    <t>28467406</t>
  </si>
  <si>
    <t>ООО "ЭРИДА"</t>
  </si>
  <si>
    <t>7447227967</t>
  </si>
  <si>
    <t>28-06-2013 00:00:00</t>
  </si>
  <si>
    <t>26824485</t>
  </si>
  <si>
    <t>ООО "ЭСКО"</t>
  </si>
  <si>
    <t>7430013090</t>
  </si>
  <si>
    <t>16-12-2010 00:00:00</t>
  </si>
  <si>
    <t>26489791</t>
  </si>
  <si>
    <t>ООО "ЭкоМастер"</t>
  </si>
  <si>
    <t>7438020282</t>
  </si>
  <si>
    <t>26360590</t>
  </si>
  <si>
    <t>ООО "Энергосервис"</t>
  </si>
  <si>
    <t>7410006344</t>
  </si>
  <si>
    <t>28451042</t>
  </si>
  <si>
    <t>ООО "Эра Технологий"</t>
  </si>
  <si>
    <t>7420007918</t>
  </si>
  <si>
    <t>28501628</t>
  </si>
  <si>
    <t>ООО "ЮЖУРАЛВОДОКАНАЛ"</t>
  </si>
  <si>
    <t>13-02-2014 00:00:00</t>
  </si>
  <si>
    <t>26852700</t>
  </si>
  <si>
    <t>ООО "Южная управляющая компания"</t>
  </si>
  <si>
    <t>7407010862</t>
  </si>
  <si>
    <t>24-01-2011 00:00:00</t>
  </si>
  <si>
    <t>18-07-2013 00:00:00</t>
  </si>
  <si>
    <t>26360691</t>
  </si>
  <si>
    <t>ООО ЖКХ "Светлогорский"</t>
  </si>
  <si>
    <t>7425757978</t>
  </si>
  <si>
    <t>27-01-2009 00:00:00</t>
  </si>
  <si>
    <t>29-04-2015 00:00:00</t>
  </si>
  <si>
    <t>26489459</t>
  </si>
  <si>
    <t>ООО ЖЭУ "Спектр"</t>
  </si>
  <si>
    <t>7417012749</t>
  </si>
  <si>
    <t>28136610</t>
  </si>
  <si>
    <t>ООО МЦМиР "Курорт Увильды"</t>
  </si>
  <si>
    <t>7460004663</t>
  </si>
  <si>
    <t>30358304</t>
  </si>
  <si>
    <t>ООО МетМашУфалей</t>
  </si>
  <si>
    <t>7459004027</t>
  </si>
  <si>
    <t>27573690</t>
  </si>
  <si>
    <t>ООО ПЖСК "Эк. Дом"</t>
  </si>
  <si>
    <t>7438029704</t>
  </si>
  <si>
    <t>03-07-2014 00:00:00</t>
  </si>
  <si>
    <t>27753230</t>
  </si>
  <si>
    <t>ООО ПО "Рифей"</t>
  </si>
  <si>
    <t>7417020651</t>
  </si>
  <si>
    <t>18-02-2011 00:00:00</t>
  </si>
  <si>
    <t>01-05-2014 00:00:00</t>
  </si>
  <si>
    <t>31090991</t>
  </si>
  <si>
    <t>ООО СК "Модуль-М"</t>
  </si>
  <si>
    <t>7447234562</t>
  </si>
  <si>
    <t>07-03-2018 00:00:00</t>
  </si>
  <si>
    <t>28176204</t>
  </si>
  <si>
    <t>ООО УК "Вертикаль+"</t>
  </si>
  <si>
    <t>7412017609</t>
  </si>
  <si>
    <t>27590572</t>
  </si>
  <si>
    <t>ООО УК "Кунашак Жилкомсервис"</t>
  </si>
  <si>
    <t>7438028588</t>
  </si>
  <si>
    <t>30387239</t>
  </si>
  <si>
    <t>30-04-2010 00:00:00</t>
  </si>
  <si>
    <t>26489802</t>
  </si>
  <si>
    <t>ООО УК "Регион-Сервис"</t>
  </si>
  <si>
    <t>7412013442</t>
  </si>
  <si>
    <t>30-06-2015 00:00:00</t>
  </si>
  <si>
    <t>28798156</t>
  </si>
  <si>
    <t>ООО УК "Солнечный"</t>
  </si>
  <si>
    <t>7460015390</t>
  </si>
  <si>
    <t>30-05-2014 00:00:00</t>
  </si>
  <si>
    <t>28056412</t>
  </si>
  <si>
    <t>ООО УК "Стройгарант"</t>
  </si>
  <si>
    <t>7447211117</t>
  </si>
  <si>
    <t>27876346</t>
  </si>
  <si>
    <t>ООО Управляющая компания "Русь"</t>
  </si>
  <si>
    <t>7420007410</t>
  </si>
  <si>
    <t>30-12-2011 00:00:00</t>
  </si>
  <si>
    <t>26-04-2014 00:00:00</t>
  </si>
  <si>
    <t>28977283</t>
  </si>
  <si>
    <t>Общество с ограниченной ответственностью "АРТ-СЕРВИС"</t>
  </si>
  <si>
    <t>7415084770</t>
  </si>
  <si>
    <t>07-03-2014 00:00:00</t>
  </si>
  <si>
    <t>28977292</t>
  </si>
  <si>
    <t>Общество с ограниченной ответственностью "ВЕКТОР"</t>
  </si>
  <si>
    <t>7458001094</t>
  </si>
  <si>
    <t>27-09-2013 00:00:00</t>
  </si>
  <si>
    <t>28812531</t>
  </si>
  <si>
    <t>Общество с ограниченной ответственностью "ВОДОКАНАЛ"</t>
  </si>
  <si>
    <t>7413018877</t>
  </si>
  <si>
    <t>06-02-2014 00:00:00</t>
  </si>
  <si>
    <t>30877566</t>
  </si>
  <si>
    <t>Общество с ограниченной ответственностью "Вега"</t>
  </si>
  <si>
    <t>7402013355</t>
  </si>
  <si>
    <t>30386520</t>
  </si>
  <si>
    <t>Общество с ограниченной ответственностью "Водоканал-Транзит"</t>
  </si>
  <si>
    <t>7451398429</t>
  </si>
  <si>
    <t>22-10-2015 00:00:00</t>
  </si>
  <si>
    <t>30386167</t>
  </si>
  <si>
    <t>Общество с ограниченной ответственностью "Водоснабжение и водоотведение"</t>
  </si>
  <si>
    <t>7424001000</t>
  </si>
  <si>
    <t>22-01-2015 00:00:00</t>
  </si>
  <si>
    <t>28960017</t>
  </si>
  <si>
    <t>Общество с ограниченной ответственностью "ЖКХ Горный"</t>
  </si>
  <si>
    <t>7455018928</t>
  </si>
  <si>
    <t>16-04-2014 00:00:00</t>
  </si>
  <si>
    <t>30344957</t>
  </si>
  <si>
    <t>Общество с ограниченной ответственностью "КОМФОРТ"</t>
  </si>
  <si>
    <t>7447248300</t>
  </si>
  <si>
    <t>06-05-2015 00:00:00</t>
  </si>
  <si>
    <t>28955261</t>
  </si>
  <si>
    <t>Общество с ограниченной ответственностью "МИНЬЯРВОДОКАНАЛ-СЕРВИС"</t>
  </si>
  <si>
    <t>7457004737</t>
  </si>
  <si>
    <t>18-11-2014 00:00:00</t>
  </si>
  <si>
    <t>30386552</t>
  </si>
  <si>
    <t>Общество с ограниченной ответственностью "Национальный парк спорта и туризма "Тургояк"</t>
  </si>
  <si>
    <t>7415088118</t>
  </si>
  <si>
    <t>28954120</t>
  </si>
  <si>
    <t>Общество с ограниченной ответственностью "ПАРАЛЛЕЛЬ"</t>
  </si>
  <si>
    <t>7455018332</t>
  </si>
  <si>
    <t>22-07-2014 00:00:00</t>
  </si>
  <si>
    <t>28813096</t>
  </si>
  <si>
    <t>Общество с ограниченной ответственностью "Ручей"</t>
  </si>
  <si>
    <t>7459001925</t>
  </si>
  <si>
    <t>10-07-2013 00:00:00</t>
  </si>
  <si>
    <t>20-09-2015 00:00:00</t>
  </si>
  <si>
    <t>30796148</t>
  </si>
  <si>
    <t>Общество с ограниченной ответственностью "Троицкгильза"</t>
  </si>
  <si>
    <t>7453163239</t>
  </si>
  <si>
    <t>28977307</t>
  </si>
  <si>
    <t>Общество с ограниченной ответственностью "УРАЛЭНЕРГОГРУПП"</t>
  </si>
  <si>
    <t>7457005226</t>
  </si>
  <si>
    <t>03-03-2015 00:00:00</t>
  </si>
  <si>
    <t>28871500</t>
  </si>
  <si>
    <t>Общество с ограниченной ответственностью "ЧЕСМЕНСКОЕ УПРАВЛЕНИЕ КОММУНАЛЬНОГО ХОЗЯЙСТВА"</t>
  </si>
  <si>
    <t>7458001560</t>
  </si>
  <si>
    <t>11-06-2014 00:00:00</t>
  </si>
  <si>
    <t>29647774</t>
  </si>
  <si>
    <t>Общество с ограниченной ответственностю Индустриальный Парк "Станкомаш"</t>
  </si>
  <si>
    <t>7449059203</t>
  </si>
  <si>
    <t>05-02-2015 00:00:00</t>
  </si>
  <si>
    <t>26322744</t>
  </si>
  <si>
    <t>ПАО "Магнитогорский металлургический комбинат"</t>
  </si>
  <si>
    <t>7414003633</t>
  </si>
  <si>
    <t>997550001</t>
  </si>
  <si>
    <t>17-10-1992 00:00:00</t>
  </si>
  <si>
    <t>27392204</t>
  </si>
  <si>
    <t>ПАО "Уралавтоприцеп"</t>
  </si>
  <si>
    <t>7450003445</t>
  </si>
  <si>
    <t>745450001</t>
  </si>
  <si>
    <t>24-03-1999 00:00:00</t>
  </si>
  <si>
    <t>26551662</t>
  </si>
  <si>
    <t>ПАО "Фортум"</t>
  </si>
  <si>
    <t>7203162698</t>
  </si>
  <si>
    <t>997150001</t>
  </si>
  <si>
    <t>01-12-2006 00:00:00</t>
  </si>
  <si>
    <t>26322812</t>
  </si>
  <si>
    <t>ПАО "ЧЗПСН-Профнастил"</t>
  </si>
  <si>
    <t>7447014976</t>
  </si>
  <si>
    <t>10-09-1993 00:00:00</t>
  </si>
  <si>
    <t>26489290</t>
  </si>
  <si>
    <t>ПАО "ЧМК"</t>
  </si>
  <si>
    <t>7450001007</t>
  </si>
  <si>
    <t>26360714</t>
  </si>
  <si>
    <t>Публичное акционерное общество "ПТИЦЕФАБРИКА ЧЕЛЯБИНСКАЯ"</t>
  </si>
  <si>
    <t>7430008205</t>
  </si>
  <si>
    <t>12-11-2003 00:00:00</t>
  </si>
  <si>
    <t>26847230</t>
  </si>
  <si>
    <t>ТСЖ "Кумысное"</t>
  </si>
  <si>
    <t>7418017203</t>
  </si>
  <si>
    <t>20-12-2010 00:00:00</t>
  </si>
  <si>
    <t>26489950</t>
  </si>
  <si>
    <t>Троицкая ГРЭС филиал ПАО "ОГК-2"</t>
  </si>
  <si>
    <t>2607018122</t>
  </si>
  <si>
    <t>742402001</t>
  </si>
  <si>
    <t>26360711</t>
  </si>
  <si>
    <t>УМП "Участок ЖКХ"</t>
  </si>
  <si>
    <t>7429011517</t>
  </si>
  <si>
    <t>01-12-2009 00:00:00</t>
  </si>
  <si>
    <t>27588341</t>
  </si>
  <si>
    <t>ФГУ "ВС "Чебаркульский" ПУрВО" Минобороны России</t>
  </si>
  <si>
    <t>7420003536</t>
  </si>
  <si>
    <t>16-10-2001 00:00:00</t>
  </si>
  <si>
    <t>27-03-2012 00:00:00</t>
  </si>
  <si>
    <t>26360567</t>
  </si>
  <si>
    <t>ФГУП  "Приборостроительный завод"</t>
  </si>
  <si>
    <t>7405000428</t>
  </si>
  <si>
    <t>15-06-1994 00:00:00</t>
  </si>
  <si>
    <t>26360669</t>
  </si>
  <si>
    <t>ФГУП "ПО "Маяк"</t>
  </si>
  <si>
    <t>7422000795</t>
  </si>
  <si>
    <t>01-07-2002 00:00:00</t>
  </si>
  <si>
    <t>26643469</t>
  </si>
  <si>
    <t>ФКУ ИК-18 ГУФСИН России по Челябинской области</t>
  </si>
  <si>
    <t>7445016047</t>
  </si>
  <si>
    <t>11-04-2005 00:00:00</t>
  </si>
  <si>
    <t>26360608</t>
  </si>
  <si>
    <t>ФКУЗ "Санаторий "Лесное озеро" МВД России" (переименован из ГУ "Санаторий "Лесное озеро" МВД России)</t>
  </si>
  <si>
    <t>7413003260</t>
  </si>
  <si>
    <t>18-10-2002 00:00:00</t>
  </si>
  <si>
    <t>26575851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</si>
  <si>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</si>
  <si>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</si>
  <si>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30914574</t>
  </si>
  <si>
    <t>Филиал ФГБУ "ЦЖКУ" МИНОБОРОНЫ РОССИИ (по ЦВО)</t>
  </si>
  <si>
    <t>7729314745</t>
  </si>
  <si>
    <t>667043001</t>
  </si>
  <si>
    <t>26645095</t>
  </si>
  <si>
    <t>Частное учреждение "Детский оздоровительный лагерь "Еланчик" ОАО "ЧТПЗ"</t>
  </si>
  <si>
    <t>7415033126</t>
  </si>
  <si>
    <t>06-06-2001 00:00:00</t>
  </si>
  <si>
    <t>26360992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</si>
  <si>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</si>
  <si>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</si>
  <si>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744945004</t>
  </si>
  <si>
    <t>23-09-2003 00:00:00</t>
  </si>
  <si>
    <t>№</t>
  </si>
  <si>
    <t>VO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</si>
  <si>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</si>
  <si>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</si>
  <si>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</si>
  <si>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</si>
  <si>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</si>
  <si>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</si>
  <si>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</si>
  <si>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</si>
  <si>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</si>
  <si>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</si>
  <si>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</si>
  <si>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</si>
  <si>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</si>
  <si>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</si>
  <si>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</si>
  <si>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</si>
  <si>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</si>
  <si>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</si>
  <si>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</si>
  <si>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</si>
  <si>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</si>
  <si>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</si>
  <si>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</si>
  <si>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</si>
  <si>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</si>
  <si>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</si>
  <si>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</si>
  <si>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</si>
  <si>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</si>
  <si>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</si>
  <si>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</si>
  <si>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</si>
  <si>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</si>
  <si>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</si>
  <si>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</si>
  <si>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</si>
  <si>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</si>
  <si>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</si>
  <si>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</si>
  <si>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</si>
  <si>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</si>
  <si>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</si>
  <si>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</si>
  <si>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</si>
  <si>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</si>
  <si>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</si>
  <si>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</si>
  <si>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</si>
  <si>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</si>
  <si>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</si>
  <si>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Биянское</t>
  </si>
  <si>
    <t>75609411</t>
  </si>
  <si>
    <t>Город Аша</t>
  </si>
  <si>
    <t>75609101</t>
  </si>
  <si>
    <t>Город Миньяр</t>
  </si>
  <si>
    <t>75609103</t>
  </si>
  <si>
    <t>Город Сим</t>
  </si>
  <si>
    <t>75609105</t>
  </si>
  <si>
    <t>Еральское</t>
  </si>
  <si>
    <t>75609422</t>
  </si>
  <si>
    <t>Илекское</t>
  </si>
  <si>
    <t>75609433</t>
  </si>
  <si>
    <t>Поселок Кропачево</t>
  </si>
  <si>
    <t>75609153</t>
  </si>
  <si>
    <t>Точильнинское</t>
  </si>
  <si>
    <t>75609444</t>
  </si>
  <si>
    <t>Укское</t>
  </si>
  <si>
    <t>75609477</t>
  </si>
  <si>
    <t>Брединский муниципальный район</t>
  </si>
  <si>
    <t>75612000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</si>
  <si>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</si>
  <si>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</si>
  <si>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</si>
  <si>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</si>
  <si>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</si>
  <si>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</si>
  <si>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</si>
  <si>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</si>
  <si>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</si>
  <si>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</si>
  <si>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</si>
  <si>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</si>
  <si>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</si>
  <si>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</si>
  <si>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</si>
  <si>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</si>
  <si>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</si>
  <si>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</si>
  <si>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</si>
  <si>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</si>
  <si>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Рымникское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</si>
  <si>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</si>
  <si>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</si>
  <si>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</si>
  <si>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</si>
  <si>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</si>
  <si>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</si>
  <si>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</si>
  <si>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</si>
  <si>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</si>
  <si>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</si>
  <si>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</si>
  <si>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Казановское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</si>
  <si>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</si>
  <si>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</si>
  <si>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</si>
  <si>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</si>
  <si>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</si>
  <si>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</si>
  <si>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</si>
  <si>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Лейпцигское</t>
  </si>
  <si>
    <t>75614435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</si>
  <si>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</si>
  <si>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</si>
  <si>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</si>
  <si>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</si>
  <si>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</si>
  <si>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</si>
  <si>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</si>
  <si>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</si>
  <si>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</si>
  <si>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</si>
  <si>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</si>
  <si>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</si>
  <si>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</si>
  <si>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</si>
  <si>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</si>
  <si>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</si>
  <si>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</si>
  <si>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</si>
  <si>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</si>
  <si>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</si>
  <si>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</si>
  <si>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</si>
  <si>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</si>
  <si>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</si>
  <si>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</si>
  <si>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</si>
  <si>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</si>
  <si>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</si>
  <si>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</si>
  <si>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</si>
  <si>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</si>
  <si>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</si>
  <si>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</si>
  <si>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</si>
  <si>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</si>
  <si>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</si>
  <si>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</si>
  <si>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</si>
  <si>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</si>
  <si>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</si>
  <si>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</si>
  <si>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</si>
  <si>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</si>
  <si>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</si>
  <si>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</si>
  <si>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</si>
  <si>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</si>
  <si>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</si>
  <si>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</si>
  <si>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</si>
  <si>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</si>
  <si>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</si>
  <si>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</si>
  <si>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</si>
  <si>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</si>
  <si>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</si>
  <si>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Челябинск</t>
  </si>
  <si>
    <t>75701000</t>
  </si>
  <si>
    <t>Калининский</t>
  </si>
  <si>
    <t>75701310</t>
  </si>
  <si>
    <t>Курчатовский</t>
  </si>
  <si>
    <t>75701315</t>
  </si>
  <si>
    <t>Ленинский</t>
  </si>
  <si>
    <t>75701320</t>
  </si>
  <si>
    <t>Металлургический</t>
  </si>
  <si>
    <t>75701330</t>
  </si>
  <si>
    <t>Советский</t>
  </si>
  <si>
    <t>75701370</t>
  </si>
  <si>
    <t>Тракторозаводский</t>
  </si>
  <si>
    <t>75701380</t>
  </si>
  <si>
    <t>Центральный</t>
  </si>
  <si>
    <t>75701390</t>
  </si>
  <si>
    <t>Город Южноуральск</t>
  </si>
  <si>
    <t>75764000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</si>
  <si>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</si>
  <si>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</si>
  <si>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</si>
  <si>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</si>
  <si>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</si>
  <si>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</si>
  <si>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</si>
  <si>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</si>
  <si>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</si>
  <si>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</si>
  <si>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Бектышское</t>
  </si>
  <si>
    <t>75620408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</si>
  <si>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</si>
  <si>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</si>
  <si>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</si>
  <si>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</si>
  <si>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</si>
  <si>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</si>
  <si>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</si>
  <si>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</si>
  <si>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</si>
  <si>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</si>
  <si>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</si>
  <si>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</si>
  <si>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</si>
  <si>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</si>
  <si>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</si>
  <si>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</si>
  <si>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</si>
  <si>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</si>
  <si>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Пискловское</t>
  </si>
  <si>
    <t>75620480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</si>
  <si>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</si>
  <si>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</si>
  <si>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</si>
  <si>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</si>
  <si>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</si>
  <si>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</si>
  <si>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</si>
  <si>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</si>
  <si>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</si>
  <si>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</si>
  <si>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</si>
  <si>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</si>
  <si>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</si>
  <si>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</si>
  <si>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</si>
  <si>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</si>
  <si>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</si>
  <si>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</si>
  <si>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</si>
  <si>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</si>
  <si>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</si>
  <si>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</si>
  <si>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</si>
  <si>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</si>
  <si>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</si>
  <si>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</si>
  <si>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</si>
  <si>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</si>
  <si>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</si>
  <si>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</si>
  <si>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</si>
  <si>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</si>
  <si>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</si>
  <si>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</si>
  <si>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Воздвиженское сельское поселение</t>
  </si>
  <si>
    <t>75626420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</si>
  <si>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</si>
  <si>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</si>
  <si>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</si>
  <si>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</si>
  <si>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</si>
  <si>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</si>
  <si>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Огневское</t>
  </si>
  <si>
    <t>75626435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</si>
  <si>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</si>
  <si>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</si>
  <si>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</si>
  <si>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</si>
  <si>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</si>
  <si>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</si>
  <si>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</si>
  <si>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</si>
  <si>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Бедярышское</t>
  </si>
  <si>
    <t>75629411</t>
  </si>
  <si>
    <t>Верх-Катавское</t>
  </si>
  <si>
    <t>75629422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</si>
  <si>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</si>
  <si>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</si>
  <si>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</si>
  <si>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</si>
  <si>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</si>
  <si>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</si>
  <si>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Месединское</t>
  </si>
  <si>
    <t>75629433</t>
  </si>
  <si>
    <t>Орловское</t>
  </si>
  <si>
    <t>75629451</t>
  </si>
  <si>
    <t>Серпиевское</t>
  </si>
  <si>
    <t>75629455</t>
  </si>
  <si>
    <t>Тюлюкское</t>
  </si>
  <si>
    <t>75629477</t>
  </si>
  <si>
    <t>Кизильский муниципальный район</t>
  </si>
  <si>
    <t>75632000</t>
  </si>
  <si>
    <t>Богдановское</t>
  </si>
  <si>
    <t>75632410</t>
  </si>
  <si>
    <t>Гранитное</t>
  </si>
  <si>
    <t>75632420</t>
  </si>
  <si>
    <t>Зингейское</t>
  </si>
  <si>
    <t>75632430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</si>
  <si>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</si>
  <si>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</si>
  <si>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</si>
  <si>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</si>
  <si>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</si>
  <si>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</si>
  <si>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</si>
  <si>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</si>
  <si>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Новоершовское</t>
  </si>
  <si>
    <t>75632456</t>
  </si>
  <si>
    <t>Новопокровское</t>
  </si>
  <si>
    <t>75632458</t>
  </si>
  <si>
    <t>Обручевское</t>
  </si>
  <si>
    <t>75632460</t>
  </si>
  <si>
    <t>Полоцкое</t>
  </si>
  <si>
    <t>75632470</t>
  </si>
  <si>
    <t>Путь Октября</t>
  </si>
  <si>
    <t>75632480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</si>
  <si>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</si>
  <si>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</si>
  <si>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</si>
  <si>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</si>
  <si>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</si>
  <si>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</si>
  <si>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</si>
  <si>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</si>
  <si>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</si>
  <si>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</si>
  <si>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</si>
  <si>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</si>
  <si>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</si>
  <si>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</si>
  <si>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</si>
  <si>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</si>
  <si>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</si>
  <si>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</si>
  <si>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</si>
  <si>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</si>
  <si>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</si>
  <si>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</si>
  <si>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</si>
  <si>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</si>
  <si>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</si>
  <si>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</si>
  <si>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</si>
  <si>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</si>
  <si>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</si>
  <si>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</si>
  <si>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</si>
  <si>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</si>
  <si>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</si>
  <si>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</si>
  <si>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Озерное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</si>
  <si>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</si>
  <si>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</si>
  <si>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</si>
  <si>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</si>
  <si>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</si>
  <si>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</si>
  <si>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</si>
  <si>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</si>
  <si>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</si>
  <si>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</si>
  <si>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</si>
  <si>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Ашировское</t>
  </si>
  <si>
    <t>75636410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</si>
  <si>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</si>
  <si>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</si>
  <si>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</si>
  <si>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</si>
  <si>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</si>
  <si>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</si>
  <si>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</si>
  <si>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</si>
  <si>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</si>
  <si>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</si>
  <si>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</si>
  <si>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</si>
  <si>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</si>
  <si>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</si>
  <si>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</si>
  <si>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</si>
  <si>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</si>
  <si>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</si>
  <si>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</si>
  <si>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</si>
  <si>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</si>
  <si>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</si>
  <si>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</si>
  <si>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</si>
  <si>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</si>
  <si>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</si>
  <si>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</si>
  <si>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</si>
  <si>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</si>
  <si>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</si>
  <si>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</si>
  <si>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</si>
  <si>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</si>
  <si>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</si>
  <si>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</si>
  <si>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</si>
  <si>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</si>
  <si>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</si>
  <si>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</si>
  <si>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</si>
  <si>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</si>
  <si>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</si>
  <si>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</si>
  <si>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</si>
  <si>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</si>
  <si>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</si>
  <si>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</si>
  <si>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</si>
  <si>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</si>
  <si>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</si>
  <si>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</si>
  <si>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</si>
  <si>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</si>
  <si>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</si>
  <si>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</si>
  <si>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Кургинское</t>
  </si>
  <si>
    <t>75644422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</si>
  <si>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</si>
  <si>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</si>
  <si>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</si>
  <si>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</si>
  <si>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</si>
  <si>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</si>
  <si>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Боровое</t>
  </si>
  <si>
    <t>75647405</t>
  </si>
  <si>
    <t>Каракульское</t>
  </si>
  <si>
    <t>75647410</t>
  </si>
  <si>
    <t>Кочердыкское</t>
  </si>
  <si>
    <t>75647415</t>
  </si>
  <si>
    <t>Крутоярское</t>
  </si>
  <si>
    <t>75647420</t>
  </si>
  <si>
    <t>Лысковское</t>
  </si>
  <si>
    <t>75647425</t>
  </si>
  <si>
    <t>Маякское</t>
  </si>
  <si>
    <t>75647430</t>
  </si>
  <si>
    <t>Мяконькское</t>
  </si>
  <si>
    <t>75647435</t>
  </si>
  <si>
    <t>Никольское</t>
  </si>
  <si>
    <t>75647440</t>
  </si>
  <si>
    <t>Октябрьское</t>
  </si>
  <si>
    <t>75647445</t>
  </si>
  <si>
    <t>Подовинное</t>
  </si>
  <si>
    <t>75647450</t>
  </si>
  <si>
    <t>Свободненское</t>
  </si>
  <si>
    <t>75647455</t>
  </si>
  <si>
    <t>Уйско-Чебаркульское</t>
  </si>
  <si>
    <t>75647460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</si>
  <si>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</si>
  <si>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</si>
  <si>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</si>
  <si>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</si>
  <si>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</si>
  <si>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</si>
  <si>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</si>
  <si>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</si>
  <si>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</si>
  <si>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</si>
  <si>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</si>
  <si>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</si>
  <si>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</si>
  <si>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</si>
  <si>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</si>
  <si>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</si>
  <si>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</si>
  <si>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</si>
  <si>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</si>
  <si>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</si>
  <si>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</si>
  <si>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</si>
  <si>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</si>
  <si>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</si>
  <si>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</si>
  <si>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</si>
  <si>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</si>
  <si>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</si>
  <si>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</si>
  <si>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</si>
  <si>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Романовское сельское поселение</t>
  </si>
  <si>
    <t>75649433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</si>
  <si>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</si>
  <si>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</si>
  <si>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</si>
  <si>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</si>
  <si>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</si>
  <si>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</si>
  <si>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</si>
  <si>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</si>
  <si>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</si>
  <si>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75652410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</si>
  <si>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</si>
  <si>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</si>
  <si>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</si>
  <si>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</si>
  <si>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</si>
  <si>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</si>
  <si>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</si>
  <si>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</si>
  <si>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Новый Кременкуль</t>
  </si>
  <si>
    <t>75652432</t>
  </si>
  <si>
    <t>Полетаевское</t>
  </si>
  <si>
    <t>75652434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</si>
  <si>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</si>
  <si>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</si>
  <si>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</si>
  <si>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</si>
  <si>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</si>
  <si>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</si>
  <si>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</si>
  <si>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</si>
  <si>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</si>
  <si>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</si>
  <si>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</si>
  <si>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</si>
  <si>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</si>
  <si>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</si>
  <si>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</si>
  <si>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</si>
  <si>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</si>
  <si>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</si>
  <si>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</si>
  <si>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</si>
  <si>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</si>
  <si>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</si>
  <si>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</si>
  <si>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</si>
  <si>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</si>
  <si>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</si>
  <si>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</si>
  <si>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</si>
  <si>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</si>
  <si>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</si>
  <si>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Новомирское</t>
  </si>
  <si>
    <t>75654443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</si>
  <si>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</si>
  <si>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</si>
  <si>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</si>
  <si>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</si>
  <si>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</si>
  <si>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</si>
  <si>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</si>
  <si>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</si>
  <si>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</si>
  <si>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</si>
  <si>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</si>
  <si>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</si>
  <si>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</si>
  <si>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</si>
  <si>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</si>
  <si>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</si>
  <si>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</si>
  <si>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</si>
  <si>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</si>
  <si>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</si>
  <si>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Петровское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</si>
  <si>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</si>
  <si>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</si>
  <si>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</si>
  <si>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</si>
  <si>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</si>
  <si>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</si>
  <si>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</si>
  <si>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</si>
  <si>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</si>
  <si>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</si>
  <si>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</si>
  <si>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</si>
  <si>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</si>
  <si>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</si>
  <si>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</si>
  <si>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</si>
  <si>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</si>
  <si>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</si>
  <si>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</si>
  <si>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</si>
  <si>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</si>
  <si>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</si>
  <si>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</si>
  <si>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</si>
  <si>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</si>
  <si>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</si>
  <si>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</si>
  <si>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</si>
  <si>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</si>
  <si>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</si>
  <si>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</si>
  <si>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</si>
  <si>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</si>
  <si>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</si>
  <si>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</si>
  <si>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</si>
  <si>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</si>
  <si>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</si>
  <si>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</si>
  <si>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</si>
  <si>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</si>
  <si>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</si>
  <si>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</si>
  <si>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</si>
  <si>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</si>
  <si>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</si>
  <si>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</si>
  <si>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</si>
  <si>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</si>
  <si>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</si>
  <si>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</si>
  <si>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</si>
  <si>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</si>
  <si>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</si>
  <si>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</si>
  <si>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</si>
  <si>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Березинское</t>
  </si>
  <si>
    <t>75659410</t>
  </si>
  <si>
    <t>Калиновское</t>
  </si>
  <si>
    <t>75659430</t>
  </si>
  <si>
    <t>75659438</t>
  </si>
  <si>
    <t>Новоукраинское</t>
  </si>
  <si>
    <t>75659440</t>
  </si>
  <si>
    <t>Редутовское</t>
  </si>
  <si>
    <t>75659442</t>
  </si>
  <si>
    <t>Светловское</t>
  </si>
  <si>
    <t>75659420</t>
  </si>
  <si>
    <t>Тарасовское</t>
  </si>
  <si>
    <t>75659445</t>
  </si>
  <si>
    <t>Тарутинское</t>
  </si>
  <si>
    <t>75659450</t>
  </si>
  <si>
    <t>Углицкое</t>
  </si>
  <si>
    <t>75659460</t>
  </si>
  <si>
    <t>Цвиллингское</t>
  </si>
  <si>
    <t>75659470</t>
  </si>
  <si>
    <t>Черноборское</t>
  </si>
  <si>
    <t>75659480</t>
  </si>
  <si>
    <t>Чесменское</t>
  </si>
  <si>
    <t>75659490</t>
  </si>
  <si>
    <t>МО_ОКТМО</t>
  </si>
  <si>
    <t>Водоотведение</t>
  </si>
  <si>
    <t>Транспортировка</t>
  </si>
  <si>
    <t>Часнойть Татьяна Владимировна</t>
  </si>
  <si>
    <t>главный экономист</t>
  </si>
  <si>
    <t>8(35191)6-53-71</t>
  </si>
  <si>
    <t>energo@atlint.ru</t>
  </si>
  <si>
    <t>Муниципальное унитарное предприятие "Многоотраслевое производственное объединение энергосетей" города Трехгорного</t>
  </si>
  <si>
    <t>1027400663630</t>
  </si>
  <si>
    <t>Спичко</t>
  </si>
  <si>
    <t>Николаевич</t>
  </si>
  <si>
    <t>8(35191)6-20-61</t>
  </si>
  <si>
    <t>http://energo.trekhgorny.ru/</t>
  </si>
  <si>
    <t>c 08:00 до 17:00</t>
  </si>
  <si>
    <t>c 00:00 до 23:59</t>
  </si>
  <si>
    <t>О</t>
  </si>
  <si>
    <t>Очистные сооружения</t>
  </si>
  <si>
    <t>Город Трехгорный (ЗАТО) (75707000)</t>
  </si>
  <si>
    <t>31209482</t>
  </si>
  <si>
    <t>ООО "Вишневогорские коммунальные сети"</t>
  </si>
  <si>
    <t>7447279718</t>
  </si>
  <si>
    <t>19-10-2018 00:00:00</t>
  </si>
  <si>
    <t>Добавить централизованную систему/вид деятельности</t>
  </si>
  <si>
    <t>Водоотведение г.Трехгорного</t>
  </si>
  <si>
    <t>Водоотведение; Подключение (технологическое присоединение) к централизованной системе водоотведения</t>
  </si>
  <si>
    <t>23.10.2018</t>
  </si>
  <si>
    <t>01.02.2012</t>
  </si>
  <si>
    <t>Федеральная налоговая служба</t>
  </si>
  <si>
    <t xml:space="preserve">Часнойть </t>
  </si>
  <si>
    <t xml:space="preserve">Татьяна </t>
  </si>
  <si>
    <t>Владимировна</t>
  </si>
  <si>
    <t>Сергей</t>
  </si>
  <si>
    <t>456080, Челябинская область, г.Трехгорный, а/я 157</t>
  </si>
  <si>
    <t>456080, Челябинская область, г.Трехгорный, ул.Маршала Жукова, д.1а</t>
  </si>
  <si>
    <t>31237309</t>
  </si>
  <si>
    <t>7452111894</t>
  </si>
  <si>
    <t>26-07-2018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</si>
</sst>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1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3"/>
      <color rgb="FFFF000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12">
    <xf numFmtId="49" fontId="0" fillId="0" borderId="0" applyBorder="0">
      <alignment vertical="top"/>
    </xf>
    <xf numFmtId="0" fontId="2" fillId="0" borderId="0"/>
    <xf numFmtId="166" fontId="2" fillId="0" borderId="0"/>
    <xf numFmtId="0" fontId="46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5" fillId="4" borderId="2" applyNumberFormat="0">
      <alignment horizontal="center" vertical="center"/>
    </xf>
    <xf numFmtId="0" fontId="13" fillId="5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79" fillId="0" borderId="0"/>
    <xf numFmtId="0" fontId="22" fillId="0" borderId="0"/>
    <xf numFmtId="0" fontId="79" fillId="0" borderId="0"/>
    <xf numFmtId="0" fontId="80" fillId="0" borderId="0"/>
    <xf numFmtId="0" fontId="1" fillId="0" borderId="0"/>
    <xf numFmtId="0" fontId="1" fillId="0" borderId="0"/>
    <xf numFmtId="0" fontId="44" fillId="7" borderId="0" applyNumberFormat="0" applyBorder="0" applyAlignment="0">
      <alignment horizontal="left" vertical="center"/>
    </xf>
    <xf numFmtId="0" fontId="22" fillId="0" borderId="0"/>
    <xf numFmtId="49" fontId="44" fillId="0" borderId="0" applyBorder="0">
      <alignment vertical="top"/>
    </xf>
    <xf numFmtId="49" fontId="5" fillId="0" borderId="0" applyBorder="0">
      <alignment vertical="top"/>
    </xf>
    <xf numFmtId="49" fontId="44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0" fillId="6" borderId="0" applyBorder="0">
      <alignment vertical="top"/>
    </xf>
    <xf numFmtId="49" fontId="44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9" fillId="0" borderId="0"/>
    <xf numFmtId="0" fontId="49" fillId="0" borderId="0"/>
    <xf numFmtId="0" fontId="22" fillId="0" borderId="0"/>
    <xf numFmtId="0" fontId="95" fillId="0" borderId="0" applyNumberFormat="0" applyFill="0" applyBorder="0" applyAlignment="0" applyProtection="0"/>
    <xf numFmtId="0" fontId="96" fillId="0" borderId="39" applyNumberFormat="0" applyFill="0" applyAlignment="0" applyProtection="0"/>
    <xf numFmtId="0" fontId="97" fillId="0" borderId="40" applyNumberFormat="0" applyFill="0" applyAlignment="0" applyProtection="0"/>
    <xf numFmtId="0" fontId="98" fillId="0" borderId="41" applyNumberFormat="0" applyFill="0" applyAlignment="0" applyProtection="0"/>
    <xf numFmtId="0" fontId="98" fillId="0" borderId="0" applyNumberFormat="0" applyFill="0" applyBorder="0" applyAlignment="0" applyProtection="0"/>
    <xf numFmtId="0" fontId="99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42" applyNumberFormat="0" applyAlignment="0" applyProtection="0"/>
    <xf numFmtId="0" fontId="103" fillId="20" borderId="43" applyNumberFormat="0" applyAlignment="0" applyProtection="0"/>
    <xf numFmtId="0" fontId="104" fillId="0" borderId="44" applyNumberFormat="0" applyFill="0" applyAlignment="0" applyProtection="0"/>
    <xf numFmtId="0" fontId="105" fillId="21" borderId="45" applyNumberFormat="0" applyAlignment="0" applyProtection="0"/>
    <xf numFmtId="0" fontId="106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47" applyNumberFormat="0" applyFill="0" applyAlignment="0" applyProtection="0"/>
    <xf numFmtId="0" fontId="10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09" fillId="34" borderId="0" applyNumberFormat="0" applyBorder="0" applyAlignment="0" applyProtection="0"/>
    <xf numFmtId="0" fontId="10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09" fillId="38" borderId="0" applyNumberFormat="0" applyBorder="0" applyAlignment="0" applyProtection="0"/>
    <xf numFmtId="0" fontId="109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09" fillId="42" borderId="0" applyNumberFormat="0" applyBorder="0" applyAlignment="0" applyProtection="0"/>
    <xf numFmtId="0" fontId="10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09" fillId="46" borderId="0" applyNumberFormat="0" applyBorder="0" applyAlignment="0" applyProtection="0"/>
  </cellStyleXfs>
  <cellXfs count="546">
    <xf numFmtId="49" fontId="0" fillId="0" borderId="0" xfId="0">
      <alignment vertical="top"/>
    </xf>
    <xf numFmtId="49" fontId="7" fillId="0" borderId="6" xfId="0" applyFont="1" applyBorder="1" applyAlignment="1">
      <alignment horizontal="center" vertical="center"/>
    </xf>
    <xf numFmtId="49" fontId="56" fillId="15" borderId="7" xfId="0" applyFont="1" applyFill="1" applyBorder="1" applyAlignment="1">
      <alignment horizontal="left" vertical="center"/>
    </xf>
    <xf numFmtId="49" fontId="5" fillId="0" borderId="0" xfId="0" applyFont="1">
      <alignment vertical="top"/>
    </xf>
    <xf numFmtId="49" fontId="5" fillId="8" borderId="5" xfId="0" applyFont="1" applyFill="1" applyBorder="1" applyAlignment="1">
      <alignment horizontal="center" vertical="top"/>
    </xf>
    <xf numFmtId="49" fontId="12" fillId="0" borderId="0" xfId="0" applyFont="1">
      <alignment vertical="top"/>
    </xf>
    <xf numFmtId="49" fontId="5" fillId="0" borderId="0" xfId="0" applyFont="1" applyAlignment="1">
      <alignment vertical="top" wrapText="1"/>
    </xf>
    <xf numFmtId="49" fontId="5" fillId="0" borderId="0" xfId="0" applyFont="1" applyAlignment="1">
      <alignment vertical="center" wrapText="1"/>
    </xf>
    <xf numFmtId="49" fontId="5" fillId="0" borderId="0" xfId="62" applyAlignment="1">
      <alignment vertical="center" wrapText="1"/>
    </xf>
    <xf numFmtId="49" fontId="10" fillId="0" borderId="0" xfId="62" applyFont="1" applyAlignment="1">
      <alignment vertical="center"/>
    </xf>
    <xf numFmtId="0" fontId="10" fillId="0" borderId="0" xfId="61" applyFont="1" applyAlignment="1">
      <alignment horizontal="center" vertical="center" wrapText="1"/>
    </xf>
    <xf numFmtId="0" fontId="5" fillId="0" borderId="0" xfId="61" applyFont="1" applyAlignment="1">
      <alignment vertical="center" wrapText="1"/>
    </xf>
    <xf numFmtId="0" fontId="5" fillId="0" borderId="0" xfId="61" applyFont="1" applyAlignment="1">
      <alignment horizontal="left" vertical="center" wrapText="1"/>
    </xf>
    <xf numFmtId="0" fontId="5" fillId="0" borderId="0" xfId="61" applyFont="1"/>
    <xf numFmtId="0" fontId="5" fillId="6" borderId="0" xfId="61" applyFont="1" applyFill="1"/>
    <xf numFmtId="0" fontId="25" fillId="0" borderId="0" xfId="61" applyFont="1"/>
    <xf numFmtId="49" fontId="5" fillId="0" borderId="0" xfId="56">
      <alignment vertical="top"/>
    </xf>
    <xf numFmtId="0" fontId="10" fillId="0" borderId="0" xfId="66" applyFont="1" applyAlignment="1">
      <alignment vertical="center" wrapText="1"/>
    </xf>
    <xf numFmtId="0" fontId="10" fillId="0" borderId="0" xfId="66" applyFont="1" applyAlignment="1">
      <alignment horizontal="left" vertical="center" wrapText="1"/>
    </xf>
    <xf numFmtId="0" fontId="10" fillId="0" borderId="0" xfId="66" applyFont="1" applyAlignment="1">
      <alignment horizontal="center" vertical="center" wrapText="1"/>
    </xf>
    <xf numFmtId="0" fontId="23" fillId="0" borderId="0" xfId="66" applyFont="1" applyAlignment="1">
      <alignment vertical="center" wrapText="1"/>
    </xf>
    <xf numFmtId="0" fontId="5" fillId="6" borderId="0" xfId="66" applyFill="1" applyAlignment="1">
      <alignment vertical="center" wrapText="1"/>
    </xf>
    <xf numFmtId="0" fontId="5" fillId="0" borderId="0" xfId="66" applyAlignment="1">
      <alignment vertical="center" wrapText="1"/>
    </xf>
    <xf numFmtId="0" fontId="5" fillId="0" borderId="0" xfId="66" applyAlignment="1">
      <alignment horizontal="right" vertical="center"/>
    </xf>
    <xf numFmtId="0" fontId="5" fillId="0" borderId="0" xfId="66" applyAlignment="1">
      <alignment horizontal="center" vertical="center" wrapText="1"/>
    </xf>
    <xf numFmtId="0" fontId="26" fillId="6" borderId="0" xfId="66" applyFont="1" applyFill="1" applyAlignment="1">
      <alignment vertical="center" wrapText="1"/>
    </xf>
    <xf numFmtId="0" fontId="5" fillId="6" borderId="0" xfId="66" applyFill="1" applyAlignment="1">
      <alignment horizontal="right" vertical="center" wrapText="1" indent="1"/>
    </xf>
    <xf numFmtId="14" fontId="10" fillId="6" borderId="0" xfId="66" applyNumberFormat="1" applyFont="1" applyFill="1" applyAlignment="1">
      <alignment horizontal="center" vertical="center" wrapText="1"/>
    </xf>
    <xf numFmtId="0" fontId="10" fillId="6" borderId="0" xfId="66" applyFont="1" applyFill="1" applyAlignment="1">
      <alignment horizontal="center" vertical="center" wrapText="1"/>
    </xf>
    <xf numFmtId="0" fontId="5" fillId="6" borderId="0" xfId="66" applyFill="1" applyAlignment="1">
      <alignment horizontal="center" vertical="center" wrapText="1"/>
    </xf>
    <xf numFmtId="14" fontId="5" fillId="6" borderId="0" xfId="66" applyNumberFormat="1" applyFill="1" applyAlignment="1">
      <alignment horizontal="center" vertical="center" wrapText="1"/>
    </xf>
    <xf numFmtId="0" fontId="23" fillId="0" borderId="0" xfId="66" applyFont="1" applyAlignment="1">
      <alignment horizontal="center" vertical="center" wrapText="1"/>
    </xf>
    <xf numFmtId="0" fontId="27" fillId="6" borderId="0" xfId="66" applyFont="1" applyFill="1" applyAlignment="1">
      <alignment horizontal="center" vertical="center" wrapText="1"/>
    </xf>
    <xf numFmtId="0" fontId="5" fillId="0" borderId="0" xfId="66" applyAlignment="1">
      <alignment vertical="center"/>
    </xf>
    <xf numFmtId="49" fontId="10" fillId="0" borderId="0" xfId="66" applyNumberFormat="1" applyFont="1" applyAlignment="1">
      <alignment horizontal="left" vertical="center" wrapText="1"/>
    </xf>
    <xf numFmtId="49" fontId="26" fillId="6" borderId="0" xfId="66" applyNumberFormat="1" applyFont="1" applyFill="1" applyAlignment="1">
      <alignment horizontal="center" vertical="center" wrapText="1"/>
    </xf>
    <xf numFmtId="0" fontId="28" fillId="0" borderId="0" xfId="66" applyFont="1" applyAlignment="1">
      <alignment vertical="center" wrapText="1"/>
    </xf>
    <xf numFmtId="49" fontId="0" fillId="9" borderId="0" xfId="0" applyFill="1">
      <alignment vertical="top"/>
    </xf>
    <xf numFmtId="0" fontId="5" fillId="0" borderId="0" xfId="68" applyFont="1" applyAlignment="1">
      <alignment vertical="center" wrapText="1"/>
    </xf>
    <xf numFmtId="0" fontId="22" fillId="0" borderId="0" xfId="59"/>
    <xf numFmtId="0" fontId="23" fillId="0" borderId="0" xfId="66" applyFont="1" applyAlignment="1">
      <alignment horizontal="center" vertical="top" wrapText="1"/>
    </xf>
    <xf numFmtId="0" fontId="0" fillId="6" borderId="8" xfId="66" applyFont="1" applyFill="1" applyBorder="1" applyAlignment="1">
      <alignment horizontal="right" vertical="center" wrapText="1" indent="1"/>
    </xf>
    <xf numFmtId="0" fontId="0" fillId="6" borderId="0" xfId="66" applyFont="1" applyFill="1" applyAlignment="1">
      <alignment horizontal="center" vertical="center" wrapText="1"/>
    </xf>
    <xf numFmtId="49" fontId="0" fillId="6" borderId="0" xfId="66" applyNumberFormat="1" applyFont="1" applyFill="1" applyAlignment="1">
      <alignment horizontal="right" vertical="center" wrapText="1" indent="1"/>
    </xf>
    <xf numFmtId="49" fontId="32" fillId="6" borderId="0" xfId="38" applyNumberFormat="1" applyFont="1" applyFill="1" applyBorder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8" applyFont="1" applyFill="1" applyAlignment="1">
      <alignment horizontal="center" vertical="center" wrapText="1"/>
    </xf>
    <xf numFmtId="49" fontId="12" fillId="0" borderId="0" xfId="0" applyFont="1" applyAlignment="1">
      <alignment horizontal="center" vertical="top"/>
    </xf>
    <xf numFmtId="0" fontId="5" fillId="0" borderId="6" xfId="64" applyFont="1" applyBorder="1" applyAlignment="1">
      <alignment vertical="center" wrapText="1"/>
    </xf>
    <xf numFmtId="49" fontId="0" fillId="0" borderId="0" xfId="0" applyAlignment="1">
      <alignment vertical="top" wrapText="1"/>
    </xf>
    <xf numFmtId="0" fontId="38" fillId="0" borderId="0" xfId="66" applyFont="1" applyAlignment="1">
      <alignment vertical="center" wrapText="1"/>
    </xf>
    <xf numFmtId="0" fontId="0" fillId="0" borderId="6" xfId="64" applyFont="1" applyBorder="1" applyAlignment="1">
      <alignment vertical="center" wrapText="1"/>
    </xf>
    <xf numFmtId="0" fontId="38" fillId="0" borderId="0" xfId="68" applyFont="1" applyAlignment="1">
      <alignment vertical="center" wrapText="1"/>
    </xf>
    <xf numFmtId="49" fontId="7" fillId="0" borderId="0" xfId="0" applyFont="1">
      <alignment vertical="top"/>
    </xf>
    <xf numFmtId="0" fontId="39" fillId="6" borderId="0" xfId="68" applyFont="1" applyFill="1" applyAlignment="1">
      <alignment horizontal="center" vertical="center" wrapText="1"/>
    </xf>
    <xf numFmtId="0" fontId="39" fillId="0" borderId="0" xfId="68" applyFont="1" applyAlignment="1">
      <alignment horizontal="center" vertical="center" wrapText="1"/>
    </xf>
    <xf numFmtId="0" fontId="39" fillId="6" borderId="0" xfId="61" applyFont="1" applyFill="1" applyAlignment="1">
      <alignment horizontal="center"/>
    </xf>
    <xf numFmtId="0" fontId="39" fillId="0" borderId="0" xfId="61" applyFont="1" applyAlignment="1">
      <alignment horizontal="center" vertical="center"/>
    </xf>
    <xf numFmtId="0" fontId="39" fillId="6" borderId="0" xfId="61" applyFont="1" applyFill="1" applyAlignment="1">
      <alignment horizontal="center" vertical="center"/>
    </xf>
    <xf numFmtId="49" fontId="36" fillId="0" borderId="3" xfId="0" applyFont="1" applyBorder="1" applyAlignment="1">
      <alignment vertical="top" wrapText="1"/>
    </xf>
    <xf numFmtId="0" fontId="5" fillId="0" borderId="3" xfId="42" applyFont="1" applyBorder="1" applyAlignment="1">
      <alignment horizontal="justify" vertical="top" wrapText="1"/>
    </xf>
    <xf numFmtId="0" fontId="0" fillId="6" borderId="0" xfId="66" applyFont="1" applyFill="1" applyAlignment="1">
      <alignment horizontal="right" vertical="center" wrapText="1" indent="1"/>
    </xf>
    <xf numFmtId="0" fontId="37" fillId="0" borderId="0" xfId="68" applyFont="1" applyAlignment="1">
      <alignment vertical="center" wrapText="1"/>
    </xf>
    <xf numFmtId="49" fontId="5" fillId="0" borderId="6" xfId="68" applyNumberFormat="1" applyFont="1" applyBorder="1" applyAlignment="1">
      <alignment horizontal="left" vertical="center" wrapText="1"/>
    </xf>
    <xf numFmtId="0" fontId="5" fillId="6" borderId="9" xfId="61" applyFont="1" applyFill="1" applyBorder="1" applyAlignment="1">
      <alignment horizontal="center" vertical="center"/>
    </xf>
    <xf numFmtId="49" fontId="5" fillId="0" borderId="9" xfId="61" applyNumberFormat="1" applyFont="1" applyBorder="1" applyAlignment="1">
      <alignment horizontal="left" vertical="center" wrapText="1"/>
    </xf>
    <xf numFmtId="0" fontId="0" fillId="0" borderId="3" xfId="42" applyFont="1" applyBorder="1" applyAlignment="1">
      <alignment horizontal="justify" vertical="top" wrapText="1"/>
    </xf>
    <xf numFmtId="0" fontId="81" fillId="0" borderId="0" xfId="66" applyFont="1" applyAlignment="1">
      <alignment horizontal="center" vertical="center" wrapText="1"/>
    </xf>
    <xf numFmtId="49" fontId="0" fillId="0" borderId="0" xfId="67" applyNumberFormat="1" applyFont="1" applyAlignment="1">
      <alignment vertical="center" wrapText="1"/>
    </xf>
    <xf numFmtId="0" fontId="5" fillId="0" borderId="0" xfId="67" applyFont="1" applyAlignment="1">
      <alignment vertical="center"/>
    </xf>
    <xf numFmtId="49" fontId="5" fillId="0" borderId="0" xfId="67" applyNumberFormat="1" applyFont="1" applyAlignment="1">
      <alignment vertical="center" wrapText="1"/>
    </xf>
    <xf numFmtId="0" fontId="0" fillId="0" borderId="0" xfId="64" applyFont="1" applyAlignment="1">
      <alignment vertical="center" wrapText="1"/>
    </xf>
    <xf numFmtId="0" fontId="14" fillId="0" borderId="0" xfId="60" applyFont="1" applyAlignment="1">
      <alignment horizontal="right" vertical="top" wrapText="1"/>
    </xf>
    <xf numFmtId="49" fontId="24" fillId="6" borderId="10" xfId="52" applyFont="1" applyFill="1" applyBorder="1" applyAlignment="1">
      <alignment vertical="center" wrapText="1"/>
    </xf>
    <xf numFmtId="49" fontId="20" fillId="6" borderId="11" xfId="52" applyFont="1" applyFill="1" applyBorder="1" applyAlignment="1">
      <alignment horizontal="left" vertical="center" wrapText="1"/>
    </xf>
    <xf numFmtId="49" fontId="20" fillId="6" borderId="12" xfId="52" applyFont="1" applyFill="1" applyBorder="1" applyAlignment="1">
      <alignment horizontal="left" vertical="center" wrapText="1"/>
    </xf>
    <xf numFmtId="49" fontId="24" fillId="6" borderId="13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wrapText="1"/>
    </xf>
    <xf numFmtId="49" fontId="14" fillId="6" borderId="14" xfId="52" applyFont="1" applyFill="1" applyBorder="1" applyAlignment="1">
      <alignment wrapText="1"/>
    </xf>
    <xf numFmtId="49" fontId="11" fillId="6" borderId="0" xfId="33" applyNumberFormat="1" applyFont="1" applyFill="1" applyBorder="1" applyAlignment="1" applyProtection="1">
      <alignment horizontal="left" wrapText="1"/>
    </xf>
    <xf numFmtId="49" fontId="11" fillId="6" borderId="0" xfId="33" applyNumberFormat="1" applyFont="1" applyFill="1" applyBorder="1" applyAlignment="1" applyProtection="1">
      <alignment wrapText="1"/>
    </xf>
    <xf numFmtId="49" fontId="14" fillId="6" borderId="0" xfId="52" applyFont="1" applyFill="1" applyBorder="1" applyAlignment="1">
      <alignment horizontal="right" wrapText="1"/>
    </xf>
    <xf numFmtId="49" fontId="20" fillId="6" borderId="0" xfId="52" applyFont="1" applyFill="1" applyBorder="1" applyAlignment="1">
      <alignment horizontal="left" vertical="center" wrapText="1"/>
    </xf>
    <xf numFmtId="49" fontId="20" fillId="6" borderId="14" xfId="52" applyFont="1" applyFill="1" applyBorder="1" applyAlignment="1">
      <alignment horizontal="left" vertical="center" wrapText="1"/>
    </xf>
    <xf numFmtId="49" fontId="14" fillId="0" borderId="0" xfId="52" applyFont="1" applyFill="1" applyBorder="1" applyAlignment="1">
      <alignment wrapText="1"/>
    </xf>
    <xf numFmtId="0" fontId="18" fillId="0" borderId="0" xfId="23" applyFill="1" applyBorder="1" applyAlignment="1">
      <alignment horizontal="left" vertical="top" wrapText="1"/>
    </xf>
    <xf numFmtId="49" fontId="14" fillId="0" borderId="0" xfId="52" applyFont="1" applyFill="1" applyBorder="1" applyAlignment="1">
      <alignment vertical="top" wrapText="1"/>
    </xf>
    <xf numFmtId="0" fontId="18" fillId="0" borderId="0" xfId="23" applyFill="1" applyBorder="1" applyAlignment="1">
      <alignment horizontal="right" vertical="top" wrapText="1"/>
    </xf>
    <xf numFmtId="49" fontId="40" fillId="8" borderId="3" xfId="47" applyNumberFormat="1" applyFont="1" applyFill="1" applyBorder="1" applyAlignment="1">
      <alignment horizontal="center" vertical="center" wrapText="1"/>
    </xf>
    <xf numFmtId="49" fontId="40" fillId="2" borderId="3" xfId="47" applyNumberFormat="1" applyFont="1" applyFill="1" applyBorder="1" applyAlignment="1">
      <alignment horizontal="center" vertical="center" wrapText="1"/>
    </xf>
    <xf numFmtId="49" fontId="24" fillId="6" borderId="13" xfId="52" applyFont="1" applyFill="1" applyBorder="1" applyAlignment="1">
      <alignment horizontal="center" vertical="center" wrapText="1"/>
    </xf>
    <xf numFmtId="49" fontId="40" fillId="16" borderId="3" xfId="47" applyNumberFormat="1" applyFont="1" applyFill="1" applyBorder="1" applyAlignment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81" fillId="0" borderId="0" xfId="0" applyFont="1">
      <alignment vertical="top"/>
    </xf>
    <xf numFmtId="49" fontId="7" fillId="15" borderId="34" xfId="0" applyFont="1" applyFill="1" applyBorder="1" applyAlignment="1">
      <alignment horizontal="center" vertical="center"/>
    </xf>
    <xf numFmtId="0" fontId="18" fillId="0" borderId="0" xfId="37" applyFont="1" applyBorder="1">
      <alignment horizontal="center" vertical="center" wrapText="1"/>
    </xf>
    <xf numFmtId="0" fontId="39" fillId="0" borderId="16" xfId="68" applyFont="1" applyBorder="1" applyAlignment="1">
      <alignment vertical="top" wrapText="1"/>
    </xf>
    <xf numFmtId="49" fontId="7" fillId="15" borderId="15" xfId="0" applyFont="1" applyFill="1" applyBorder="1" applyAlignment="1">
      <alignment horizontal="center" vertical="center"/>
    </xf>
    <xf numFmtId="49" fontId="31" fillId="15" borderId="7" xfId="0" applyFont="1" applyFill="1" applyBorder="1" applyAlignment="1">
      <alignment horizontal="left" vertical="center" indent="1"/>
    </xf>
    <xf numFmtId="49" fontId="31" fillId="15" borderId="17" xfId="0" applyFont="1" applyFill="1" applyBorder="1" applyAlignment="1">
      <alignment horizontal="left" vertical="center" indent="1"/>
    </xf>
    <xf numFmtId="49" fontId="0" fillId="0" borderId="6" xfId="68" applyNumberFormat="1" applyFont="1" applyBorder="1" applyAlignment="1">
      <alignment horizontal="center" vertical="center" wrapText="1"/>
    </xf>
    <xf numFmtId="0" fontId="37" fillId="0" borderId="18" xfId="68" applyFont="1" applyBorder="1" applyAlignment="1">
      <alignment vertical="center" wrapText="1"/>
    </xf>
    <xf numFmtId="49" fontId="5" fillId="11" borderId="6" xfId="68" applyNumberFormat="1" applyFont="1" applyFill="1" applyBorder="1" applyAlignment="1" applyProtection="1">
      <alignment horizontal="left" vertical="center" wrapText="1"/>
      <protection locked="0"/>
    </xf>
    <xf numFmtId="0" fontId="39" fillId="0" borderId="16" xfId="68" applyFont="1" applyBorder="1" applyAlignment="1">
      <alignment horizontal="center" vertical="center" wrapText="1"/>
    </xf>
    <xf numFmtId="49" fontId="0" fillId="11" borderId="6" xfId="67" applyNumberFormat="1" applyFont="1" applyFill="1" applyBorder="1" applyAlignment="1" applyProtection="1">
      <alignment horizontal="center" vertical="center" wrapText="1"/>
      <protection locked="0"/>
    </xf>
    <xf numFmtId="49" fontId="40" fillId="11" borderId="3" xfId="47" applyNumberFormat="1" applyFont="1" applyFill="1" applyBorder="1" applyAlignment="1">
      <alignment horizontal="center" vertical="center" wrapText="1"/>
    </xf>
    <xf numFmtId="0" fontId="1" fillId="0" borderId="0" xfId="46"/>
    <xf numFmtId="0" fontId="5" fillId="0" borderId="3" xfId="61" applyFont="1" applyBorder="1" applyAlignment="1">
      <alignment horizontal="center" vertical="center" wrapText="1"/>
    </xf>
    <xf numFmtId="0" fontId="5" fillId="0" borderId="6" xfId="67" applyFont="1" applyBorder="1" applyAlignment="1">
      <alignment horizontal="center" vertical="center" wrapText="1"/>
    </xf>
    <xf numFmtId="0" fontId="8" fillId="0" borderId="0" xfId="66" applyFont="1" applyAlignment="1">
      <alignment vertical="center" wrapText="1"/>
    </xf>
    <xf numFmtId="49" fontId="7" fillId="0" borderId="15" xfId="0" applyFont="1" applyBorder="1" applyAlignment="1">
      <alignment horizontal="center" vertical="center"/>
    </xf>
    <xf numFmtId="49" fontId="31" fillId="0" borderId="7" xfId="0" applyFont="1" applyBorder="1" applyAlignment="1">
      <alignment horizontal="left" vertical="center" indent="1"/>
    </xf>
    <xf numFmtId="49" fontId="31" fillId="0" borderId="17" xfId="0" applyFont="1" applyBorder="1" applyAlignment="1">
      <alignment horizontal="left" vertical="center" indent="1"/>
    </xf>
    <xf numFmtId="4" fontId="5" fillId="0" borderId="35" xfId="68" applyNumberFormat="1" applyFont="1" applyBorder="1" applyAlignment="1">
      <alignment vertical="center" wrapText="1"/>
    </xf>
    <xf numFmtId="0" fontId="5" fillId="0" borderId="19" xfId="68" applyFont="1" applyBorder="1" applyAlignment="1">
      <alignment vertical="center" wrapText="1"/>
    </xf>
    <xf numFmtId="0" fontId="10" fillId="0" borderId="0" xfId="68" applyFont="1" applyAlignment="1">
      <alignment vertical="center" wrapText="1"/>
    </xf>
    <xf numFmtId="49" fontId="5" fillId="2" borderId="35" xfId="68" applyNumberFormat="1" applyFont="1" applyFill="1" applyBorder="1" applyAlignment="1" applyProtection="1">
      <alignment horizontal="left" vertical="center" wrapText="1"/>
      <protection locked="0"/>
    </xf>
    <xf numFmtId="0" fontId="5" fillId="0" borderId="6" xfId="67" applyFont="1" applyBorder="1" applyAlignment="1">
      <alignment horizontal="left" vertical="center"/>
    </xf>
    <xf numFmtId="49" fontId="5" fillId="0" borderId="6" xfId="0" applyFont="1" applyBorder="1">
      <alignment vertical="top"/>
    </xf>
    <xf numFmtId="0" fontId="7" fillId="9" borderId="0" xfId="68" applyFont="1" applyFill="1" applyAlignment="1">
      <alignment horizontal="center" vertical="center" wrapText="1"/>
    </xf>
    <xf numFmtId="0" fontId="40" fillId="6" borderId="0" xfId="65" applyFont="1" applyFill="1"/>
    <xf numFmtId="0" fontId="40" fillId="6" borderId="0" xfId="65" applyFont="1" applyFill="1" applyAlignment="1">
      <alignment horizontal="center"/>
    </xf>
    <xf numFmtId="0" fontId="5" fillId="6" borderId="0" xfId="65" applyFont="1" applyFill="1" applyAlignment="1">
      <alignment vertical="center" wrapText="1"/>
    </xf>
    <xf numFmtId="49" fontId="5" fillId="6" borderId="20" xfId="69" applyNumberFormat="1" applyFont="1" applyFill="1" applyBorder="1" applyAlignment="1">
      <alignment horizontal="center" vertical="center"/>
    </xf>
    <xf numFmtId="49" fontId="5" fillId="11" borderId="20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65" applyFont="1" applyFill="1" applyBorder="1" applyAlignment="1">
      <alignment horizontal="left" vertical="center" wrapText="1" indent="2"/>
    </xf>
    <xf numFmtId="0" fontId="51" fillId="6" borderId="0" xfId="65" applyFont="1" applyFill="1" applyAlignment="1">
      <alignment vertical="center" wrapText="1"/>
    </xf>
    <xf numFmtId="0" fontId="82" fillId="6" borderId="0" xfId="65" applyFont="1" applyFill="1" applyAlignment="1">
      <alignment horizontal="center"/>
    </xf>
    <xf numFmtId="0" fontId="82" fillId="6" borderId="0" xfId="65" applyFont="1" applyFill="1"/>
    <xf numFmtId="0" fontId="51" fillId="6" borderId="0" xfId="65" applyFont="1" applyFill="1"/>
    <xf numFmtId="0" fontId="83" fillId="6" borderId="0" xfId="65" applyFont="1" applyFill="1" applyAlignment="1">
      <alignment horizontal="right" vertical="center"/>
    </xf>
    <xf numFmtId="0" fontId="83" fillId="6" borderId="0" xfId="65" applyFont="1" applyFill="1" applyAlignment="1">
      <alignment horizontal="right" vertical="top"/>
    </xf>
    <xf numFmtId="49" fontId="5" fillId="6" borderId="21" xfId="69" applyNumberFormat="1" applyFont="1" applyFill="1" applyBorder="1" applyAlignment="1">
      <alignment horizontal="center" vertical="center"/>
    </xf>
    <xf numFmtId="0" fontId="5" fillId="6" borderId="21" xfId="65" applyFont="1" applyFill="1" applyBorder="1" applyAlignment="1">
      <alignment horizontal="left" vertical="center" wrapText="1" indent="2"/>
    </xf>
    <xf numFmtId="49" fontId="5" fillId="11" borderId="21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3" applyFont="1" applyAlignment="1">
      <alignment vertical="center" wrapText="1"/>
    </xf>
    <xf numFmtId="0" fontId="47" fillId="0" borderId="0" xfId="63" applyFont="1" applyAlignment="1">
      <alignment horizontal="left" vertical="center" wrapText="1"/>
    </xf>
    <xf numFmtId="0" fontId="53" fillId="0" borderId="0" xfId="63" applyFont="1" applyAlignment="1">
      <alignment vertical="center" wrapText="1"/>
    </xf>
    <xf numFmtId="0" fontId="18" fillId="6" borderId="0" xfId="67" applyFont="1" applyFill="1" applyAlignment="1">
      <alignment vertical="center" wrapText="1"/>
    </xf>
    <xf numFmtId="0" fontId="18" fillId="6" borderId="0" xfId="63" applyFont="1" applyFill="1" applyAlignment="1">
      <alignment horizontal="center" vertical="center" wrapText="1"/>
    </xf>
    <xf numFmtId="0" fontId="18" fillId="0" borderId="0" xfId="67" applyFont="1" applyAlignment="1">
      <alignment vertical="center" wrapText="1"/>
    </xf>
    <xf numFmtId="0" fontId="18" fillId="0" borderId="0" xfId="63" applyFont="1" applyAlignment="1">
      <alignment vertical="center" wrapText="1"/>
    </xf>
    <xf numFmtId="49" fontId="47" fillId="0" borderId="0" xfId="70" applyNumberFormat="1" applyFont="1" applyAlignment="1">
      <alignment horizontal="left" vertical="center" wrapText="1"/>
    </xf>
    <xf numFmtId="49" fontId="18" fillId="6" borderId="0" xfId="70" applyNumberFormat="1" applyFont="1" applyFill="1" applyAlignment="1">
      <alignment horizontal="center" vertical="center" wrapText="1"/>
    </xf>
    <xf numFmtId="49" fontId="18" fillId="6" borderId="3" xfId="70" applyNumberFormat="1" applyFont="1" applyFill="1" applyBorder="1" applyAlignment="1">
      <alignment horizontal="right" vertical="center" wrapText="1" indent="1"/>
    </xf>
    <xf numFmtId="49" fontId="18" fillId="11" borderId="3" xfId="7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0" applyNumberFormat="1" applyFont="1" applyAlignment="1">
      <alignment horizontal="center" vertical="center" wrapText="1"/>
    </xf>
    <xf numFmtId="49" fontId="5" fillId="6" borderId="3" xfId="69" applyNumberFormat="1" applyFont="1" applyFill="1" applyBorder="1" applyAlignment="1">
      <alignment horizontal="center" vertical="center"/>
    </xf>
    <xf numFmtId="49" fontId="5" fillId="11" borderId="3" xfId="65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65" applyFont="1" applyFill="1" applyBorder="1" applyAlignment="1">
      <alignment horizontal="left" vertical="center" wrapText="1" indent="2"/>
    </xf>
    <xf numFmtId="49" fontId="7" fillId="15" borderId="22" xfId="0" applyFont="1" applyFill="1" applyBorder="1" applyAlignment="1">
      <alignment horizontal="center" vertical="center"/>
    </xf>
    <xf numFmtId="0" fontId="0" fillId="6" borderId="6" xfId="65" applyFont="1" applyFill="1" applyBorder="1" applyAlignment="1">
      <alignment horizontal="left" vertical="center" wrapText="1" indent="3"/>
    </xf>
    <xf numFmtId="0" fontId="0" fillId="6" borderId="6" xfId="65" applyFont="1" applyFill="1" applyBorder="1" applyAlignment="1">
      <alignment horizontal="left" vertical="center" wrapText="1" indent="4"/>
    </xf>
    <xf numFmtId="49" fontId="5" fillId="2" borderId="17" xfId="68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8" applyNumberFormat="1" applyFont="1" applyBorder="1" applyAlignment="1">
      <alignment vertical="center" wrapText="1"/>
    </xf>
    <xf numFmtId="49" fontId="7" fillId="15" borderId="23" xfId="0" applyFont="1" applyFill="1" applyBorder="1" applyAlignment="1">
      <alignment horizontal="center" vertical="center"/>
    </xf>
    <xf numFmtId="0" fontId="0" fillId="0" borderId="15" xfId="68" applyFont="1" applyBorder="1" applyAlignment="1">
      <alignment horizontal="center" vertical="center" wrapText="1"/>
    </xf>
    <xf numFmtId="0" fontId="7" fillId="9" borderId="0" xfId="0" applyNumberFormat="1" applyFont="1" applyFill="1" applyAlignment="1">
      <alignment horizontal="center" vertical="top"/>
    </xf>
    <xf numFmtId="0" fontId="0" fillId="11" borderId="6" xfId="65" applyFont="1" applyFill="1" applyBorder="1" applyAlignment="1" applyProtection="1">
      <alignment horizontal="left" vertical="center" wrapText="1" indent="4"/>
      <protection locked="0"/>
    </xf>
    <xf numFmtId="0" fontId="0" fillId="6" borderId="6" xfId="65" applyFont="1" applyFill="1" applyBorder="1" applyAlignment="1">
      <alignment horizontal="left" vertical="center" wrapText="1" indent="1"/>
    </xf>
    <xf numFmtId="49" fontId="0" fillId="6" borderId="6" xfId="69" applyNumberFormat="1" applyFont="1" applyFill="1" applyBorder="1" applyAlignment="1">
      <alignment horizontal="center" vertical="center"/>
    </xf>
    <xf numFmtId="0" fontId="5" fillId="6" borderId="0" xfId="65" applyFont="1" applyFill="1" applyAlignment="1">
      <alignment horizontal="center" vertical="center" wrapText="1"/>
    </xf>
    <xf numFmtId="0" fontId="32" fillId="6" borderId="0" xfId="69" applyFont="1" applyFill="1" applyAlignment="1">
      <alignment horizontal="center" vertical="center"/>
    </xf>
    <xf numFmtId="0" fontId="5" fillId="6" borderId="6" xfId="58" applyNumberFormat="1" applyFill="1" applyBorder="1" applyAlignment="1">
      <alignment horizontal="center" vertical="center" wrapText="1"/>
    </xf>
    <xf numFmtId="0" fontId="39" fillId="6" borderId="0" xfId="61" applyFont="1" applyFill="1" applyAlignment="1">
      <alignment horizontal="center" vertical="center" wrapText="1"/>
    </xf>
    <xf numFmtId="0" fontId="5" fillId="6" borderId="6" xfId="61" applyFont="1" applyFill="1" applyBorder="1" applyAlignment="1">
      <alignment horizontal="center" vertical="center"/>
    </xf>
    <xf numFmtId="49" fontId="5" fillId="11" borderId="6" xfId="61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8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65" applyFont="1" applyFill="1" applyBorder="1" applyAlignment="1" applyProtection="1">
      <alignment horizontal="right" vertical="center" wrapText="1"/>
      <protection locked="0"/>
    </xf>
    <xf numFmtId="0" fontId="5" fillId="0" borderId="6" xfId="38" applyFont="1" applyBorder="1">
      <alignment horizontal="center" vertical="center" wrapText="1"/>
    </xf>
    <xf numFmtId="49" fontId="0" fillId="11" borderId="17" xfId="68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>
      <alignment horizontal="center" vertical="center"/>
    </xf>
    <xf numFmtId="0" fontId="39" fillId="0" borderId="18" xfId="68" applyFont="1" applyBorder="1" applyAlignment="1">
      <alignment vertical="center" wrapText="1"/>
    </xf>
    <xf numFmtId="49" fontId="42" fillId="0" borderId="0" xfId="0" applyFont="1" applyAlignment="1">
      <alignment horizontal="justify" vertical="center"/>
    </xf>
    <xf numFmtId="0" fontId="8" fillId="0" borderId="0" xfId="66" applyFont="1" applyAlignment="1">
      <alignment vertical="top" wrapText="1"/>
    </xf>
    <xf numFmtId="49" fontId="5" fillId="2" borderId="6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8" applyFont="1" applyAlignment="1">
      <alignment vertical="top" wrapText="1"/>
    </xf>
    <xf numFmtId="49" fontId="7" fillId="9" borderId="0" xfId="0" applyFont="1" applyFill="1" applyAlignment="1">
      <alignment horizontal="center" vertical="center"/>
    </xf>
    <xf numFmtId="49" fontId="0" fillId="0" borderId="0" xfId="0" applyAlignment="1">
      <alignment horizontal="center" vertical="center"/>
    </xf>
    <xf numFmtId="0" fontId="1" fillId="0" borderId="0" xfId="45"/>
    <xf numFmtId="0" fontId="5" fillId="12" borderId="15" xfId="36" applyFont="1" applyFill="1" applyBorder="1" applyAlignment="1" applyProtection="1">
      <alignment horizontal="center"/>
    </xf>
    <xf numFmtId="0" fontId="50" fillId="12" borderId="7" xfId="36" applyFont="1" applyFill="1" applyBorder="1" applyAlignment="1" applyProtection="1">
      <alignment horizontal="left" vertical="center"/>
    </xf>
    <xf numFmtId="0" fontId="50" fillId="12" borderId="17" xfId="36" applyFont="1" applyFill="1" applyBorder="1" applyAlignment="1" applyProtection="1">
      <alignment horizontal="left" vertical="center"/>
    </xf>
    <xf numFmtId="0" fontId="5" fillId="0" borderId="0" xfId="55" applyNumberFormat="1" applyFont="1">
      <alignment vertical="top"/>
    </xf>
    <xf numFmtId="4" fontId="0" fillId="0" borderId="6" xfId="65" applyNumberFormat="1" applyFont="1" applyBorder="1" applyAlignment="1">
      <alignment horizontal="right" vertical="center" wrapText="1"/>
    </xf>
    <xf numFmtId="0" fontId="84" fillId="6" borderId="0" xfId="65" applyFont="1" applyFill="1" applyAlignment="1">
      <alignment vertical="center"/>
    </xf>
    <xf numFmtId="0" fontId="84" fillId="6" borderId="0" xfId="65" applyFont="1" applyFill="1" applyAlignment="1">
      <alignment vertical="center" wrapText="1"/>
    </xf>
    <xf numFmtId="49" fontId="5" fillId="9" borderId="0" xfId="0" applyFont="1" applyFill="1">
      <alignment vertical="top"/>
    </xf>
    <xf numFmtId="49" fontId="5" fillId="0" borderId="0" xfId="61" applyNumberFormat="1" applyFont="1"/>
    <xf numFmtId="49" fontId="5" fillId="6" borderId="6" xfId="69" applyNumberFormat="1" applyFont="1" applyFill="1" applyBorder="1" applyAlignment="1">
      <alignment horizontal="center" vertical="center" wrapText="1"/>
    </xf>
    <xf numFmtId="0" fontId="0" fillId="0" borderId="6" xfId="38" applyFont="1" applyBorder="1">
      <alignment horizontal="center" vertical="center" wrapText="1"/>
    </xf>
    <xf numFmtId="0" fontId="5" fillId="6" borderId="6" xfId="68" applyFont="1" applyFill="1" applyBorder="1" applyAlignment="1">
      <alignment horizontal="center" vertical="center" wrapText="1"/>
    </xf>
    <xf numFmtId="0" fontId="5" fillId="6" borderId="6" xfId="65" applyFont="1" applyFill="1" applyBorder="1" applyAlignment="1">
      <alignment vertical="center" wrapText="1"/>
    </xf>
    <xf numFmtId="49" fontId="56" fillId="12" borderId="7" xfId="0" applyFont="1" applyFill="1" applyBorder="1" applyAlignment="1">
      <alignment horizontal="left" vertical="center"/>
    </xf>
    <xf numFmtId="0" fontId="0" fillId="6" borderId="6" xfId="65" applyFont="1" applyFill="1" applyBorder="1" applyAlignment="1">
      <alignment horizontal="center" vertical="center" wrapText="1"/>
    </xf>
    <xf numFmtId="0" fontId="0" fillId="6" borderId="6" xfId="65" applyFont="1" applyFill="1" applyBorder="1" applyAlignment="1">
      <alignment vertical="center" wrapText="1"/>
    </xf>
    <xf numFmtId="0" fontId="0" fillId="0" borderId="6" xfId="65" applyFont="1" applyBorder="1" applyAlignment="1">
      <alignment horizontal="center" vertical="center" wrapText="1"/>
    </xf>
    <xf numFmtId="0" fontId="0" fillId="6" borderId="6" xfId="65" applyFont="1" applyFill="1" applyBorder="1" applyAlignment="1">
      <alignment horizontal="left" vertical="center" wrapText="1"/>
    </xf>
    <xf numFmtId="0" fontId="58" fillId="6" borderId="0" xfId="65" applyFont="1" applyFill="1"/>
    <xf numFmtId="49" fontId="0" fillId="6" borderId="24" xfId="69" applyNumberFormat="1" applyFont="1" applyFill="1" applyBorder="1" applyAlignment="1">
      <alignment horizontal="center" vertical="center"/>
    </xf>
    <xf numFmtId="0" fontId="0" fillId="6" borderId="24" xfId="65" applyFont="1" applyFill="1" applyBorder="1" applyAlignment="1">
      <alignment horizontal="left" vertical="center" wrapText="1"/>
    </xf>
    <xf numFmtId="49" fontId="56" fillId="12" borderId="7" xfId="0" applyFont="1" applyFill="1" applyBorder="1" applyAlignment="1">
      <alignment horizontal="left" vertical="center" indent="1"/>
    </xf>
    <xf numFmtId="49" fontId="5" fillId="6" borderId="0" xfId="65" applyNumberFormat="1" applyFont="1" applyFill="1" applyAlignment="1">
      <alignment horizontal="center" vertical="center" wrapText="1"/>
    </xf>
    <xf numFmtId="0" fontId="59" fillId="6" borderId="0" xfId="65" applyFont="1" applyFill="1"/>
    <xf numFmtId="0" fontId="60" fillId="6" borderId="0" xfId="65" applyFont="1" applyFill="1"/>
    <xf numFmtId="0" fontId="60" fillId="6" borderId="0" xfId="65" applyFont="1" applyFill="1" applyAlignment="1">
      <alignment horizontal="center"/>
    </xf>
    <xf numFmtId="0" fontId="62" fillId="0" borderId="0" xfId="68" applyFont="1" applyAlignment="1">
      <alignment vertical="center" wrapText="1"/>
    </xf>
    <xf numFmtId="0" fontId="63" fillId="0" borderId="0" xfId="68" applyFont="1" applyAlignment="1">
      <alignment vertical="center" wrapText="1"/>
    </xf>
    <xf numFmtId="0" fontId="63" fillId="6" borderId="0" xfId="68" applyFont="1" applyFill="1" applyAlignment="1">
      <alignment vertical="center" wrapText="1"/>
    </xf>
    <xf numFmtId="0" fontId="63" fillId="6" borderId="0" xfId="68" applyFont="1" applyFill="1" applyAlignment="1">
      <alignment horizontal="right" vertical="center"/>
    </xf>
    <xf numFmtId="0" fontId="63" fillId="6" borderId="0" xfId="68" applyFont="1" applyFill="1" applyAlignment="1">
      <alignment horizontal="right" vertical="center" wrapText="1"/>
    </xf>
    <xf numFmtId="4" fontId="63" fillId="0" borderId="0" xfId="39" applyFont="1" applyFill="1" applyBorder="1" applyAlignment="1">
      <alignment horizontal="right" vertical="center" wrapText="1"/>
    </xf>
    <xf numFmtId="0" fontId="63" fillId="0" borderId="0" xfId="64" applyFont="1" applyAlignment="1">
      <alignment horizontal="left" vertical="center" wrapText="1" indent="1"/>
    </xf>
    <xf numFmtId="0" fontId="64" fillId="6" borderId="0" xfId="68" applyFont="1" applyFill="1" applyAlignment="1">
      <alignment horizontal="center" vertical="center" wrapText="1"/>
    </xf>
    <xf numFmtId="0" fontId="32" fillId="6" borderId="0" xfId="68" applyFont="1" applyFill="1" applyAlignment="1">
      <alignment horizontal="center" vertical="center" wrapText="1"/>
    </xf>
    <xf numFmtId="0" fontId="39" fillId="0" borderId="6" xfId="68" applyFont="1" applyBorder="1" applyAlignment="1">
      <alignment horizontal="center" vertical="center" wrapText="1"/>
    </xf>
    <xf numFmtId="0" fontId="37" fillId="12" borderId="15" xfId="68" applyFont="1" applyFill="1" applyBorder="1" applyAlignment="1">
      <alignment vertical="center" wrapText="1"/>
    </xf>
    <xf numFmtId="49" fontId="7" fillId="12" borderId="7" xfId="0" applyFont="1" applyFill="1" applyBorder="1" applyAlignment="1">
      <alignment horizontal="center" vertical="center"/>
    </xf>
    <xf numFmtId="49" fontId="31" fillId="12" borderId="7" xfId="0" applyFont="1" applyFill="1" applyBorder="1" applyAlignment="1">
      <alignment horizontal="left" vertical="center" indent="1"/>
    </xf>
    <xf numFmtId="49" fontId="31" fillId="12" borderId="17" xfId="0" applyFont="1" applyFill="1" applyBorder="1" applyAlignment="1">
      <alignment horizontal="left" vertical="center" indent="1"/>
    </xf>
    <xf numFmtId="49" fontId="7" fillId="12" borderId="15" xfId="0" applyFont="1" applyFill="1" applyBorder="1" applyAlignment="1">
      <alignment horizontal="center" vertical="center"/>
    </xf>
    <xf numFmtId="0" fontId="5" fillId="8" borderId="6" xfId="67" applyFont="1" applyFill="1" applyBorder="1" applyAlignment="1">
      <alignment horizontal="left" vertical="center" wrapText="1"/>
    </xf>
    <xf numFmtId="0" fontId="65" fillId="0" borderId="0" xfId="68" applyFont="1" applyAlignment="1">
      <alignment vertical="center" wrapText="1"/>
    </xf>
    <xf numFmtId="49" fontId="31" fillId="12" borderId="7" xfId="0" applyFont="1" applyFill="1" applyBorder="1" applyAlignment="1">
      <alignment vertical="center"/>
    </xf>
    <xf numFmtId="49" fontId="31" fillId="12" borderId="17" xfId="0" applyFont="1" applyFill="1" applyBorder="1" applyAlignment="1">
      <alignment vertical="center"/>
    </xf>
    <xf numFmtId="49" fontId="78" fillId="11" borderId="6" xfId="31" applyNumberFormat="1" applyFill="1" applyBorder="1" applyAlignment="1" applyProtection="1">
      <alignment horizontal="left" vertical="center" wrapText="1"/>
      <protection locked="0"/>
    </xf>
    <xf numFmtId="49" fontId="85" fillId="0" borderId="0" xfId="68" applyNumberFormat="1" applyFont="1" applyAlignment="1">
      <alignment vertical="center" wrapText="1"/>
    </xf>
    <xf numFmtId="0" fontId="85" fillId="0" borderId="0" xfId="68" applyFont="1" applyAlignment="1">
      <alignment vertical="center" wrapText="1"/>
    </xf>
    <xf numFmtId="0" fontId="67" fillId="0" borderId="0" xfId="68" applyFont="1" applyAlignment="1">
      <alignment vertical="center" wrapText="1"/>
    </xf>
    <xf numFmtId="0" fontId="85" fillId="0" borderId="0" xfId="55" applyNumberFormat="1" applyFont="1" applyBorder="1" applyAlignment="1">
      <alignment vertical="center"/>
    </xf>
    <xf numFmtId="0" fontId="44" fillId="0" borderId="0" xfId="55" applyNumberFormat="1" applyBorder="1" applyAlignment="1">
      <alignment vertical="center"/>
    </xf>
    <xf numFmtId="0" fontId="5" fillId="0" borderId="6" xfId="57" applyFont="1" applyBorder="1" applyAlignment="1">
      <alignment horizontal="center" vertical="center" wrapText="1"/>
    </xf>
    <xf numFmtId="49" fontId="86" fillId="6" borderId="0" xfId="38" applyNumberFormat="1" applyFont="1" applyFill="1" applyBorder="1">
      <alignment horizontal="center" vertical="center" wrapText="1"/>
    </xf>
    <xf numFmtId="0" fontId="86" fillId="0" borderId="0" xfId="57" applyFont="1" applyAlignment="1">
      <alignment horizontal="center" vertical="center" wrapText="1"/>
    </xf>
    <xf numFmtId="0" fontId="86" fillId="0" borderId="0" xfId="67" applyFont="1" applyAlignment="1">
      <alignment horizontal="center" vertical="center" wrapText="1"/>
    </xf>
    <xf numFmtId="0" fontId="86" fillId="0" borderId="0" xfId="55" applyNumberFormat="1" applyFont="1" applyBorder="1" applyAlignment="1">
      <alignment horizontal="center" vertical="center"/>
    </xf>
    <xf numFmtId="0" fontId="5" fillId="0" borderId="6" xfId="68" applyFont="1" applyBorder="1" applyAlignment="1">
      <alignment horizontal="center" vertical="center" wrapText="1"/>
    </xf>
    <xf numFmtId="0" fontId="5" fillId="0" borderId="6" xfId="57" applyFont="1" applyBorder="1" applyAlignment="1">
      <alignment horizontal="left" vertical="center" wrapText="1" indent="1"/>
    </xf>
    <xf numFmtId="0" fontId="5" fillId="0" borderId="6" xfId="68" applyFont="1" applyBorder="1" applyAlignment="1">
      <alignment vertical="center" wrapText="1"/>
    </xf>
    <xf numFmtId="0" fontId="87" fillId="0" borderId="0" xfId="55" applyNumberFormat="1" applyFont="1" applyBorder="1" applyAlignment="1">
      <alignment vertical="center"/>
    </xf>
    <xf numFmtId="0" fontId="5" fillId="0" borderId="6" xfId="57" applyFont="1" applyBorder="1" applyAlignment="1">
      <alignment horizontal="left" vertical="center" wrapText="1" indent="3"/>
    </xf>
    <xf numFmtId="0" fontId="5" fillId="0" borderId="6" xfId="57" applyFont="1" applyBorder="1" applyAlignment="1">
      <alignment horizontal="left" vertical="center" wrapText="1" indent="4"/>
    </xf>
    <xf numFmtId="49" fontId="5" fillId="12" borderId="15" xfId="68" applyNumberFormat="1" applyFont="1" applyFill="1" applyBorder="1" applyAlignment="1">
      <alignment horizontal="center" vertical="center" wrapText="1"/>
    </xf>
    <xf numFmtId="0" fontId="5" fillId="12" borderId="7" xfId="67" applyFont="1" applyFill="1" applyBorder="1" applyAlignment="1">
      <alignment horizontal="left" vertical="center" wrapText="1"/>
    </xf>
    <xf numFmtId="49" fontId="5" fillId="12" borderId="17" xfId="68" applyNumberFormat="1" applyFont="1" applyFill="1" applyBorder="1" applyAlignment="1">
      <alignment vertical="center" wrapText="1"/>
    </xf>
    <xf numFmtId="49" fontId="5" fillId="0" borderId="0" xfId="68" applyNumberFormat="1" applyFont="1" applyAlignment="1">
      <alignment horizontal="center" vertical="center" wrapText="1"/>
    </xf>
    <xf numFmtId="49" fontId="5" fillId="0" borderId="0" xfId="68" applyNumberFormat="1" applyFont="1" applyAlignment="1">
      <alignment vertical="center" wrapText="1"/>
    </xf>
    <xf numFmtId="49" fontId="10" fillId="0" borderId="0" xfId="53" applyFont="1" applyBorder="1">
      <alignment vertical="top"/>
    </xf>
    <xf numFmtId="49" fontId="5" fillId="0" borderId="0" xfId="53" applyBorder="1">
      <alignment vertical="top"/>
    </xf>
    <xf numFmtId="49" fontId="39" fillId="0" borderId="0" xfId="53" applyFont="1" applyBorder="1" applyAlignment="1">
      <alignment horizontal="center" vertical="center"/>
    </xf>
    <xf numFmtId="0" fontId="5" fillId="6" borderId="0" xfId="53" applyNumberFormat="1" applyFill="1" applyBorder="1" applyAlignment="1"/>
    <xf numFmtId="0" fontId="35" fillId="6" borderId="0" xfId="53" applyNumberFormat="1" applyFont="1" applyFill="1" applyBorder="1" applyAlignment="1">
      <alignment horizontal="center" vertical="center" wrapText="1"/>
    </xf>
    <xf numFmtId="0" fontId="10" fillId="6" borderId="0" xfId="53" applyNumberFormat="1" applyFont="1" applyFill="1" applyBorder="1" applyAlignment="1"/>
    <xf numFmtId="49" fontId="5" fillId="0" borderId="6" xfId="58" applyBorder="1" applyAlignment="1">
      <alignment horizontal="center" vertical="center" wrapText="1"/>
    </xf>
    <xf numFmtId="49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78" fillId="11" borderId="6" xfId="35" applyNumberFormat="1" applyFill="1" applyBorder="1" applyAlignment="1" applyProtection="1">
      <alignment horizontal="left" vertical="center" wrapText="1"/>
      <protection locked="0"/>
    </xf>
    <xf numFmtId="0" fontId="5" fillId="12" borderId="15" xfId="68" applyFont="1" applyFill="1" applyBorder="1" applyAlignment="1">
      <alignment vertical="center" wrapText="1"/>
    </xf>
    <xf numFmtId="49" fontId="56" fillId="12" borderId="7" xfId="53" applyFont="1" applyFill="1" applyBorder="1" applyAlignment="1">
      <alignment horizontal="left" vertical="center"/>
    </xf>
    <xf numFmtId="49" fontId="29" fillId="12" borderId="7" xfId="53" applyFont="1" applyFill="1" applyBorder="1" applyAlignment="1">
      <alignment horizontal="center" vertical="top"/>
    </xf>
    <xf numFmtId="49" fontId="29" fillId="12" borderId="17" xfId="53" applyFont="1" applyFill="1" applyBorder="1" applyAlignment="1">
      <alignment horizontal="center" vertical="top"/>
    </xf>
    <xf numFmtId="0" fontId="5" fillId="6" borderId="24" xfId="61" applyFont="1" applyFill="1" applyBorder="1" applyAlignment="1">
      <alignment horizontal="center" vertical="center"/>
    </xf>
    <xf numFmtId="49" fontId="5" fillId="0" borderId="24" xfId="61" applyNumberFormat="1" applyFont="1" applyBorder="1" applyAlignment="1">
      <alignment horizontal="left" vertical="center" wrapText="1"/>
    </xf>
    <xf numFmtId="49" fontId="7" fillId="12" borderId="15" xfId="53" applyFont="1" applyFill="1" applyBorder="1" applyAlignment="1">
      <alignment horizontal="center" vertical="center"/>
    </xf>
    <xf numFmtId="49" fontId="56" fillId="12" borderId="17" xfId="53" applyFont="1" applyFill="1" applyBorder="1" applyAlignment="1">
      <alignment horizontal="left" vertical="center"/>
    </xf>
    <xf numFmtId="49" fontId="8" fillId="0" borderId="0" xfId="53" applyFont="1" applyBorder="1" applyAlignment="1">
      <alignment horizontal="right" vertical="top"/>
    </xf>
    <xf numFmtId="49" fontId="8" fillId="0" borderId="0" xfId="53" applyFont="1">
      <alignment vertical="top"/>
    </xf>
    <xf numFmtId="0" fontId="5" fillId="0" borderId="6" xfId="55" applyNumberFormat="1" applyFont="1" applyBorder="1" applyAlignment="1">
      <alignment horizontal="center" vertical="center"/>
    </xf>
    <xf numFmtId="49" fontId="5" fillId="0" borderId="0" xfId="66" applyNumberFormat="1" applyAlignment="1">
      <alignment horizontal="center" vertical="center" wrapText="1"/>
    </xf>
    <xf numFmtId="0" fontId="7" fillId="9" borderId="25" xfId="67" applyFont="1" applyFill="1" applyBorder="1" applyAlignment="1">
      <alignment horizontal="center" vertical="center" wrapText="1"/>
    </xf>
    <xf numFmtId="0" fontId="5" fillId="0" borderId="17" xfId="67" applyFont="1" applyBorder="1" applyAlignment="1">
      <alignment horizontal="left" vertical="center"/>
    </xf>
    <xf numFmtId="49" fontId="0" fillId="9" borderId="6" xfId="0" applyFill="1" applyBorder="1" applyAlignment="1">
      <alignment horizontal="center" vertical="top" wrapText="1"/>
    </xf>
    <xf numFmtId="49" fontId="0" fillId="0" borderId="6" xfId="0" applyBorder="1" applyAlignment="1">
      <alignment horizontal="left" vertical="top" wrapText="1"/>
    </xf>
    <xf numFmtId="14" fontId="66" fillId="6" borderId="0" xfId="66" applyNumberFormat="1" applyFont="1" applyFill="1" applyAlignment="1">
      <alignment horizontal="center" vertical="center" wrapText="1"/>
    </xf>
    <xf numFmtId="0" fontId="66" fillId="0" borderId="0" xfId="66" applyFont="1" applyAlignment="1">
      <alignment horizontal="left" vertical="center" wrapText="1"/>
    </xf>
    <xf numFmtId="0" fontId="68" fillId="0" borderId="0" xfId="66" applyFont="1" applyAlignment="1">
      <alignment vertical="center" wrapText="1"/>
    </xf>
    <xf numFmtId="0" fontId="66" fillId="6" borderId="0" xfId="66" applyFont="1" applyFill="1" applyAlignment="1">
      <alignment horizontal="center" vertical="center" wrapText="1"/>
    </xf>
    <xf numFmtId="0" fontId="69" fillId="6" borderId="0" xfId="66" applyFont="1" applyFill="1" applyAlignment="1">
      <alignment horizontal="right" vertical="center" wrapText="1" indent="1"/>
    </xf>
    <xf numFmtId="0" fontId="69" fillId="6" borderId="0" xfId="66" applyFont="1" applyFill="1" applyAlignment="1">
      <alignment horizontal="center" vertical="center" wrapText="1"/>
    </xf>
    <xf numFmtId="0" fontId="69" fillId="0" borderId="0" xfId="66" applyFont="1" applyAlignment="1">
      <alignment vertical="center" wrapText="1"/>
    </xf>
    <xf numFmtId="0" fontId="85" fillId="0" borderId="0" xfId="66" applyFont="1" applyAlignment="1">
      <alignment horizontal="center" vertical="center" wrapText="1"/>
    </xf>
    <xf numFmtId="0" fontId="66" fillId="0" borderId="0" xfId="66" applyFont="1" applyAlignment="1">
      <alignment vertical="center" wrapText="1"/>
    </xf>
    <xf numFmtId="0" fontId="69" fillId="6" borderId="0" xfId="66" applyFont="1" applyFill="1" applyAlignment="1">
      <alignment vertical="center" wrapText="1"/>
    </xf>
    <xf numFmtId="0" fontId="70" fillId="6" borderId="0" xfId="66" applyFont="1" applyFill="1" applyAlignment="1">
      <alignment vertical="center" wrapText="1"/>
    </xf>
    <xf numFmtId="0" fontId="65" fillId="6" borderId="0" xfId="66" applyFont="1" applyFill="1" applyAlignment="1">
      <alignment vertical="center" wrapText="1"/>
    </xf>
    <xf numFmtId="0" fontId="65" fillId="6" borderId="0" xfId="66" applyFont="1" applyFill="1" applyAlignment="1">
      <alignment horizontal="center" vertical="center" wrapText="1"/>
    </xf>
    <xf numFmtId="14" fontId="65" fillId="6" borderId="0" xfId="66" applyNumberFormat="1" applyFont="1" applyFill="1" applyAlignment="1">
      <alignment horizontal="center" vertical="center" wrapText="1"/>
    </xf>
    <xf numFmtId="0" fontId="71" fillId="0" borderId="0" xfId="66" applyFont="1" applyAlignment="1">
      <alignment vertical="center" wrapText="1"/>
    </xf>
    <xf numFmtId="0" fontId="71" fillId="0" borderId="0" xfId="66" applyFont="1" applyAlignment="1">
      <alignment horizontal="left" vertical="center" wrapText="1"/>
    </xf>
    <xf numFmtId="0" fontId="72" fillId="0" borderId="0" xfId="66" applyFont="1" applyAlignment="1">
      <alignment vertical="center" wrapText="1"/>
    </xf>
    <xf numFmtId="0" fontId="73" fillId="6" borderId="0" xfId="66" applyFont="1" applyFill="1" applyAlignment="1">
      <alignment vertical="center" wrapText="1"/>
    </xf>
    <xf numFmtId="0" fontId="73" fillId="0" borderId="0" xfId="66" applyFont="1" applyAlignment="1">
      <alignment vertical="center" wrapText="1"/>
    </xf>
    <xf numFmtId="0" fontId="73" fillId="6" borderId="0" xfId="66" applyFont="1" applyFill="1" applyAlignment="1">
      <alignment horizontal="center" vertical="center" wrapText="1"/>
    </xf>
    <xf numFmtId="0" fontId="88" fillId="0" borderId="0" xfId="66" applyFont="1" applyAlignment="1">
      <alignment horizontal="center" vertical="center" wrapText="1"/>
    </xf>
    <xf numFmtId="49" fontId="71" fillId="0" borderId="0" xfId="66" applyNumberFormat="1" applyFont="1" applyAlignment="1">
      <alignment horizontal="left" vertical="center" wrapText="1"/>
    </xf>
    <xf numFmtId="49" fontId="73" fillId="6" borderId="0" xfId="66" applyNumberFormat="1" applyFont="1" applyFill="1" applyAlignment="1">
      <alignment horizontal="center" vertical="center" wrapText="1"/>
    </xf>
    <xf numFmtId="49" fontId="73" fillId="6" borderId="0" xfId="66" applyNumberFormat="1" applyFont="1" applyFill="1" applyAlignment="1">
      <alignment horizontal="right" vertical="center" wrapText="1" indent="1"/>
    </xf>
    <xf numFmtId="14" fontId="71" fillId="6" borderId="0" xfId="66" applyNumberFormat="1" applyFont="1" applyFill="1" applyAlignment="1">
      <alignment horizontal="center" vertical="center" wrapText="1"/>
    </xf>
    <xf numFmtId="0" fontId="71" fillId="6" borderId="0" xfId="66" applyFont="1" applyFill="1" applyAlignment="1">
      <alignment horizontal="center" vertical="center" wrapText="1"/>
    </xf>
    <xf numFmtId="0" fontId="73" fillId="6" borderId="0" xfId="66" applyFont="1" applyFill="1" applyAlignment="1">
      <alignment horizontal="right" vertical="center" wrapText="1" indent="1"/>
    </xf>
    <xf numFmtId="0" fontId="74" fillId="6" borderId="0" xfId="66" applyFont="1" applyFill="1" applyAlignment="1">
      <alignment horizontal="center" vertical="center" wrapText="1"/>
    </xf>
    <xf numFmtId="0" fontId="75" fillId="6" borderId="0" xfId="66" applyFont="1" applyFill="1" applyAlignment="1">
      <alignment vertical="center" wrapText="1"/>
    </xf>
    <xf numFmtId="49" fontId="5" fillId="10" borderId="6" xfId="67" applyNumberFormat="1" applyFont="1" applyFill="1" applyBorder="1" applyAlignment="1">
      <alignment horizontal="left" vertical="center" wrapText="1"/>
    </xf>
    <xf numFmtId="0" fontId="0" fillId="8" borderId="6" xfId="66" applyFont="1" applyFill="1" applyBorder="1" applyAlignment="1">
      <alignment horizontal="left" vertical="center" indent="1"/>
    </xf>
    <xf numFmtId="0" fontId="73" fillId="6" borderId="0" xfId="66" applyFont="1" applyFill="1" applyAlignment="1">
      <alignment horizontal="left" vertical="center" wrapText="1" indent="1"/>
    </xf>
    <xf numFmtId="49" fontId="5" fillId="10" borderId="6" xfId="67" applyNumberFormat="1" applyFont="1" applyFill="1" applyBorder="1" applyAlignment="1">
      <alignment horizontal="left" vertical="center" wrapText="1" indent="1"/>
    </xf>
    <xf numFmtId="0" fontId="5" fillId="11" borderId="6" xfId="66" applyFill="1" applyBorder="1" applyAlignment="1" applyProtection="1">
      <alignment horizontal="left" vertical="center" wrapText="1" indent="1"/>
      <protection locked="0"/>
    </xf>
    <xf numFmtId="14" fontId="69" fillId="0" borderId="0" xfId="67" applyNumberFormat="1" applyFont="1" applyAlignment="1">
      <alignment horizontal="left" vertical="center" wrapText="1" indent="1"/>
    </xf>
    <xf numFmtId="0" fontId="69" fillId="0" borderId="0" xfId="66" applyFont="1" applyAlignment="1">
      <alignment horizontal="left" vertical="center" wrapText="1" indent="1"/>
    </xf>
    <xf numFmtId="49" fontId="69" fillId="0" borderId="0" xfId="66" applyNumberFormat="1" applyFont="1" applyAlignment="1">
      <alignment horizontal="left" vertical="center" wrapText="1" indent="1"/>
    </xf>
    <xf numFmtId="0" fontId="69" fillId="6" borderId="0" xfId="66" applyFont="1" applyFill="1" applyAlignment="1">
      <alignment horizontal="left" vertical="center" wrapText="1" indent="1"/>
    </xf>
    <xf numFmtId="0" fontId="69" fillId="0" borderId="0" xfId="67" applyFont="1" applyAlignment="1">
      <alignment horizontal="left" vertical="center" wrapText="1" indent="1"/>
    </xf>
    <xf numFmtId="0" fontId="5" fillId="6" borderId="0" xfId="66" applyFill="1" applyAlignment="1">
      <alignment horizontal="left" vertical="center" wrapText="1" indent="1"/>
    </xf>
    <xf numFmtId="49" fontId="5" fillId="8" borderId="6" xfId="66" applyNumberFormat="1" applyFill="1" applyBorder="1" applyAlignment="1">
      <alignment horizontal="left" vertical="center" wrapText="1" indent="1"/>
    </xf>
    <xf numFmtId="49" fontId="5" fillId="0" borderId="6" xfId="66" applyNumberFormat="1" applyBorder="1" applyAlignment="1">
      <alignment horizontal="left" vertical="center" wrapText="1" indent="1"/>
    </xf>
    <xf numFmtId="49" fontId="73" fillId="0" borderId="23" xfId="66" applyNumberFormat="1" applyFont="1" applyBorder="1" applyAlignment="1">
      <alignment horizontal="left" vertical="center" wrapText="1" indent="1"/>
    </xf>
    <xf numFmtId="0" fontId="23" fillId="0" borderId="0" xfId="66" applyFont="1" applyAlignment="1">
      <alignment horizontal="left" vertical="top" wrapText="1" indent="1"/>
    </xf>
    <xf numFmtId="0" fontId="5" fillId="6" borderId="0" xfId="65" applyFont="1" applyFill="1" applyAlignment="1">
      <alignment horizontal="center" vertical="top" wrapText="1"/>
    </xf>
    <xf numFmtId="0" fontId="0" fillId="8" borderId="6" xfId="65" applyFont="1" applyFill="1" applyBorder="1" applyAlignment="1">
      <alignment horizontal="left" vertical="center" wrapText="1"/>
    </xf>
    <xf numFmtId="49" fontId="0" fillId="11" borderId="6" xfId="65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67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65" applyFont="1" applyFill="1" applyBorder="1" applyAlignment="1">
      <alignment vertical="top" wrapText="1"/>
    </xf>
    <xf numFmtId="0" fontId="44" fillId="0" borderId="0" xfId="49" applyNumberFormat="1">
      <alignment vertical="top"/>
    </xf>
    <xf numFmtId="49" fontId="44" fillId="0" borderId="0" xfId="49">
      <alignment vertical="top"/>
    </xf>
    <xf numFmtId="0" fontId="65" fillId="0" borderId="0" xfId="65" applyFont="1" applyAlignment="1">
      <alignment vertical="center"/>
    </xf>
    <xf numFmtId="0" fontId="65" fillId="0" borderId="0" xfId="37" applyFont="1" applyBorder="1">
      <alignment horizontal="center" vertical="center" wrapText="1"/>
    </xf>
    <xf numFmtId="0" fontId="65" fillId="0" borderId="0" xfId="61" applyFont="1"/>
    <xf numFmtId="49" fontId="56" fillId="15" borderId="36" xfId="0" applyFont="1" applyFill="1" applyBorder="1" applyAlignment="1">
      <alignment horizontal="left" vertical="center"/>
    </xf>
    <xf numFmtId="0" fontId="18" fillId="0" borderId="0" xfId="37" applyFont="1" applyBorder="1" applyAlignment="1">
      <alignment vertical="center" wrapText="1"/>
    </xf>
    <xf numFmtId="0" fontId="65" fillId="0" borderId="0" xfId="37" applyFont="1" applyBorder="1" applyAlignment="1">
      <alignment vertical="center" wrapText="1"/>
    </xf>
    <xf numFmtId="0" fontId="63" fillId="0" borderId="0" xfId="61" applyFont="1"/>
    <xf numFmtId="14" fontId="5" fillId="10" borderId="6" xfId="67" applyNumberFormat="1" applyFont="1" applyFill="1" applyBorder="1" applyAlignment="1">
      <alignment horizontal="center" vertical="center" wrapText="1"/>
    </xf>
    <xf numFmtId="0" fontId="5" fillId="6" borderId="8" xfId="65" applyFont="1" applyFill="1" applyBorder="1" applyAlignment="1">
      <alignment vertical="center" wrapText="1"/>
    </xf>
    <xf numFmtId="0" fontId="37" fillId="0" borderId="6" xfId="68" applyFont="1" applyBorder="1" applyAlignment="1">
      <alignment vertical="center" wrapText="1"/>
    </xf>
    <xf numFmtId="49" fontId="32" fillId="6" borderId="7" xfId="38" applyNumberFormat="1" applyFont="1" applyFill="1" applyBorder="1">
      <alignment horizontal="center" vertical="center" wrapText="1"/>
    </xf>
    <xf numFmtId="0" fontId="39" fillId="12" borderId="15" xfId="68" applyFont="1" applyFill="1" applyBorder="1" applyAlignment="1">
      <alignment horizontal="center" vertical="center" wrapText="1"/>
    </xf>
    <xf numFmtId="0" fontId="5" fillId="12" borderId="7" xfId="68" applyFont="1" applyFill="1" applyBorder="1" applyAlignment="1">
      <alignment horizontal="center" vertical="center" wrapText="1"/>
    </xf>
    <xf numFmtId="14" fontId="5" fillId="12" borderId="7" xfId="67" applyNumberFormat="1" applyFont="1" applyFill="1" applyBorder="1" applyAlignment="1">
      <alignment horizontal="center" vertical="center" wrapText="1"/>
    </xf>
    <xf numFmtId="49" fontId="5" fillId="12" borderId="7" xfId="68" applyNumberFormat="1" applyFont="1" applyFill="1" applyBorder="1" applyAlignment="1">
      <alignment horizontal="center" vertical="center" wrapText="1"/>
    </xf>
    <xf numFmtId="14" fontId="48" fillId="12" borderId="7" xfId="67" applyNumberFormat="1" applyFont="1" applyFill="1" applyBorder="1" applyAlignment="1">
      <alignment horizontal="center" vertical="center" wrapText="1"/>
    </xf>
    <xf numFmtId="49" fontId="78" fillId="12" borderId="7" xfId="31" applyNumberFormat="1" applyFill="1" applyBorder="1" applyAlignment="1" applyProtection="1">
      <alignment horizontal="left" vertical="center" wrapText="1"/>
    </xf>
    <xf numFmtId="49" fontId="0" fillId="12" borderId="17" xfId="68" applyNumberFormat="1" applyFont="1" applyFill="1" applyBorder="1" applyAlignment="1">
      <alignment horizontal="center" vertical="center" wrapText="1"/>
    </xf>
    <xf numFmtId="0" fontId="5" fillId="0" borderId="6" xfId="67" applyFont="1" applyBorder="1" applyAlignment="1">
      <alignment horizontal="left" vertical="center" wrapText="1"/>
    </xf>
    <xf numFmtId="49" fontId="7" fillId="12" borderId="17" xfId="0" applyFont="1" applyFill="1" applyBorder="1" applyAlignment="1">
      <alignment horizontal="center" vertical="center"/>
    </xf>
    <xf numFmtId="0" fontId="85" fillId="0" borderId="0" xfId="68" applyFont="1" applyAlignment="1">
      <alignment horizontal="center" vertical="center" wrapText="1"/>
    </xf>
    <xf numFmtId="14" fontId="5" fillId="8" borderId="6" xfId="67" applyNumberFormat="1" applyFont="1" applyFill="1" applyBorder="1" applyAlignment="1">
      <alignment horizontal="left" vertical="center" wrapText="1"/>
    </xf>
    <xf numFmtId="49" fontId="5" fillId="8" borderId="6" xfId="68" applyNumberFormat="1" applyFont="1" applyFill="1" applyBorder="1" applyAlignment="1">
      <alignment horizontal="left" vertical="center" wrapText="1"/>
    </xf>
    <xf numFmtId="0" fontId="62" fillId="0" borderId="0" xfId="66" applyFont="1" applyAlignment="1">
      <alignment vertical="center" wrapText="1"/>
    </xf>
    <xf numFmtId="0" fontId="62" fillId="0" borderId="0" xfId="66" applyFont="1" applyAlignment="1">
      <alignment horizontal="left" vertical="center" wrapText="1"/>
    </xf>
    <xf numFmtId="0" fontId="76" fillId="0" borderId="0" xfId="66" applyFont="1" applyAlignment="1">
      <alignment vertical="center" wrapText="1"/>
    </xf>
    <xf numFmtId="0" fontId="63" fillId="6" borderId="0" xfId="66" applyFont="1" applyFill="1" applyAlignment="1">
      <alignment vertical="center" wrapText="1"/>
    </xf>
    <xf numFmtId="0" fontId="63" fillId="6" borderId="0" xfId="66" applyFont="1" applyFill="1" applyAlignment="1">
      <alignment horizontal="right" vertical="center" wrapText="1" indent="1"/>
    </xf>
    <xf numFmtId="49" fontId="63" fillId="0" borderId="0" xfId="67" applyNumberFormat="1" applyFont="1" applyAlignment="1">
      <alignment horizontal="left" vertical="center" wrapText="1" indent="1"/>
    </xf>
    <xf numFmtId="0" fontId="63" fillId="0" borderId="0" xfId="66" applyFont="1" applyAlignment="1">
      <alignment vertical="center" wrapText="1"/>
    </xf>
    <xf numFmtId="0" fontId="89" fillId="0" borderId="0" xfId="66" applyFont="1" applyAlignment="1">
      <alignment horizontal="center" vertical="center" wrapText="1"/>
    </xf>
    <xf numFmtId="0" fontId="63" fillId="0" borderId="0" xfId="66" applyFont="1" applyAlignment="1">
      <alignment horizontal="right" vertical="center" wrapText="1" indent="1"/>
    </xf>
    <xf numFmtId="49" fontId="63" fillId="0" borderId="0" xfId="66" applyNumberFormat="1" applyFont="1" applyAlignment="1">
      <alignment horizontal="left" vertical="center" wrapText="1" indent="1"/>
    </xf>
    <xf numFmtId="0" fontId="0" fillId="8" borderId="6" xfId="66" applyFont="1" applyFill="1" applyBorder="1" applyAlignment="1">
      <alignment horizontal="left" vertical="center" wrapText="1" indent="1"/>
    </xf>
    <xf numFmtId="0" fontId="5" fillId="8" borderId="6" xfId="66" applyFill="1" applyBorder="1" applyAlignment="1">
      <alignment horizontal="left" vertical="center" wrapText="1" indent="1"/>
    </xf>
    <xf numFmtId="0" fontId="64" fillId="0" borderId="0" xfId="68" applyFont="1" applyAlignment="1">
      <alignment horizontal="center" vertical="center" wrapText="1"/>
    </xf>
    <xf numFmtId="0" fontId="63" fillId="6" borderId="0" xfId="61" applyFont="1" applyFill="1"/>
    <xf numFmtId="0" fontId="64" fillId="6" borderId="0" xfId="61" applyFont="1" applyFill="1" applyAlignment="1">
      <alignment horizontal="center" vertical="center"/>
    </xf>
    <xf numFmtId="0" fontId="85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87" fillId="0" borderId="0" xfId="0" applyNumberFormat="1" applyFont="1" applyBorder="1" applyAlignment="1">
      <alignment vertical="center"/>
    </xf>
    <xf numFmtId="49" fontId="5" fillId="12" borderId="26" xfId="68" applyNumberFormat="1" applyFont="1" applyFill="1" applyBorder="1" applyAlignment="1">
      <alignment horizontal="center" vertical="center" wrapText="1"/>
    </xf>
    <xf numFmtId="0" fontId="5" fillId="12" borderId="28" xfId="67" applyFont="1" applyFill="1" applyBorder="1" applyAlignment="1">
      <alignment horizontal="left" vertical="center" wrapText="1"/>
    </xf>
    <xf numFmtId="49" fontId="56" fillId="12" borderId="7" xfId="0" applyFont="1" applyFill="1" applyBorder="1" applyAlignment="1">
      <alignment horizontal="left" vertical="center" indent="2"/>
    </xf>
    <xf numFmtId="0" fontId="0" fillId="6" borderId="15" xfId="65" applyFont="1" applyFill="1" applyBorder="1" applyAlignment="1">
      <alignment horizontal="left" vertical="center" wrapText="1" indent="1"/>
    </xf>
    <xf numFmtId="49" fontId="5" fillId="10" borderId="24" xfId="67" applyNumberFormat="1" applyFont="1" applyFill="1" applyBorder="1" applyAlignment="1">
      <alignment horizontal="left" vertical="center" wrapText="1"/>
    </xf>
    <xf numFmtId="0" fontId="0" fillId="12" borderId="17" xfId="65" applyFont="1" applyFill="1" applyBorder="1" applyAlignment="1">
      <alignment vertical="top" wrapText="1"/>
    </xf>
    <xf numFmtId="0" fontId="90" fillId="6" borderId="0" xfId="65" applyFont="1" applyFill="1" applyAlignment="1">
      <alignment vertical="center"/>
    </xf>
    <xf numFmtId="0" fontId="85" fillId="0" borderId="0" xfId="0" applyNumberFormat="1" applyFont="1" applyBorder="1" applyAlignment="1">
      <alignment horizontal="center" vertical="center"/>
    </xf>
    <xf numFmtId="0" fontId="0" fillId="0" borderId="6" xfId="68" applyFont="1" applyBorder="1" applyAlignment="1">
      <alignment vertical="center" wrapText="1"/>
    </xf>
    <xf numFmtId="3" fontId="0" fillId="11" borderId="17" xfId="65" applyNumberFormat="1" applyFont="1" applyFill="1" applyBorder="1" applyAlignment="1" applyProtection="1">
      <alignment horizontal="right" vertical="center" wrapText="1"/>
      <protection locked="0"/>
    </xf>
    <xf numFmtId="0" fontId="93" fillId="0" borderId="0" xfId="66" applyFont="1" applyAlignment="1">
      <alignment horizontal="right" vertical="center" wrapText="1" indent="1"/>
    </xf>
    <xf numFmtId="49" fontId="93" fillId="0" borderId="0" xfId="66" applyNumberFormat="1" applyFont="1" applyAlignment="1">
      <alignment horizontal="left" vertical="center" wrapText="1" indent="1"/>
    </xf>
    <xf numFmtId="49" fontId="5" fillId="0" borderId="18" xfId="0" applyFont="1" applyBorder="1">
      <alignment vertical="top"/>
    </xf>
    <xf numFmtId="49" fontId="5" fillId="0" borderId="18" xfId="0" applyFont="1" applyBorder="1" applyAlignment="1">
      <alignment vertical="top" wrapText="1"/>
    </xf>
    <xf numFmtId="49" fontId="0" fillId="0" borderId="18" xfId="0" applyBorder="1">
      <alignment vertical="top"/>
    </xf>
    <xf numFmtId="0" fontId="7" fillId="9" borderId="6" xfId="0" applyNumberFormat="1" applyFont="1" applyFill="1" applyBorder="1" applyAlignment="1">
      <alignment horizontal="center" vertical="top"/>
    </xf>
    <xf numFmtId="49" fontId="0" fillId="0" borderId="6" xfId="0" applyBorder="1">
      <alignment vertical="top"/>
    </xf>
    <xf numFmtId="49" fontId="0" fillId="0" borderId="17" xfId="0" applyBorder="1">
      <alignment vertical="top"/>
    </xf>
    <xf numFmtId="49" fontId="0" fillId="0" borderId="38" xfId="0" applyBorder="1" applyAlignment="1">
      <alignment vertical="top" wrapText="1"/>
    </xf>
    <xf numFmtId="49" fontId="5" fillId="0" borderId="0" xfId="50">
      <alignment vertical="top"/>
    </xf>
    <xf numFmtId="49" fontId="39" fillId="0" borderId="0" xfId="50" applyFont="1" applyAlignment="1">
      <alignment horizontal="center" vertical="center" wrapText="1"/>
    </xf>
    <xf numFmtId="0" fontId="5" fillId="11" borderId="6" xfId="67" applyFont="1" applyFill="1" applyBorder="1" applyAlignment="1" applyProtection="1">
      <alignment horizontal="left" vertical="center" wrapText="1"/>
      <protection locked="0"/>
    </xf>
    <xf numFmtId="0" fontId="85" fillId="0" borderId="0" xfId="50" applyNumberFormat="1" applyFont="1">
      <alignment vertical="top"/>
    </xf>
    <xf numFmtId="49" fontId="85" fillId="0" borderId="0" xfId="50" applyFont="1">
      <alignment vertical="top"/>
    </xf>
    <xf numFmtId="49" fontId="65" fillId="0" borderId="0" xfId="0" applyFont="1">
      <alignment vertical="top"/>
    </xf>
    <xf numFmtId="49" fontId="65" fillId="0" borderId="0" xfId="50" applyFont="1">
      <alignment vertical="top"/>
    </xf>
    <xf numFmtId="0" fontId="5" fillId="0" borderId="0" xfId="57" applyFont="1" applyAlignment="1">
      <alignment horizontal="left" vertical="center" wrapText="1" indent="2"/>
    </xf>
    <xf numFmtId="0" fontId="5" fillId="0" borderId="0" xfId="67" applyFont="1" applyAlignment="1">
      <alignment horizontal="left" vertical="center" wrapText="1"/>
    </xf>
    <xf numFmtId="0" fontId="94" fillId="0" borderId="0" xfId="68" applyFont="1" applyAlignment="1">
      <alignment vertical="center"/>
    </xf>
    <xf numFmtId="0" fontId="94" fillId="0" borderId="0" xfId="55" applyNumberFormat="1" applyFont="1" applyBorder="1" applyAlignment="1">
      <alignment vertical="center"/>
    </xf>
    <xf numFmtId="49" fontId="0" fillId="0" borderId="33" xfId="0" applyBorder="1">
      <alignment vertical="top"/>
    </xf>
    <xf numFmtId="0" fontId="7" fillId="9" borderId="6" xfId="0" applyNumberFormat="1" applyFont="1" applyFill="1" applyBorder="1" applyAlignment="1">
      <alignment horizontal="center" vertical="top" wrapText="1"/>
    </xf>
    <xf numFmtId="0" fontId="69" fillId="0" borderId="0" xfId="68" applyFont="1" applyAlignment="1">
      <alignment vertical="center" wrapText="1"/>
    </xf>
    <xf numFmtId="49" fontId="69" fillId="0" borderId="6" xfId="68" applyNumberFormat="1" applyFont="1" applyBorder="1" applyAlignment="1">
      <alignment horizontal="left" vertical="center" wrapText="1"/>
    </xf>
    <xf numFmtId="0" fontId="77" fillId="6" borderId="0" xfId="68" applyFont="1" applyFill="1" applyAlignment="1">
      <alignment horizontal="center" vertical="center" wrapText="1"/>
    </xf>
    <xf numFmtId="0" fontId="0" fillId="0" borderId="0" xfId="68" applyFont="1" applyAlignment="1">
      <alignment vertical="center" wrapText="1"/>
    </xf>
    <xf numFmtId="49" fontId="0" fillId="0" borderId="6" xfId="68" applyNumberFormat="1" applyFont="1" applyBorder="1" applyAlignment="1">
      <alignment vertical="top" wrapText="1"/>
    </xf>
    <xf numFmtId="49" fontId="69" fillId="0" borderId="24" xfId="68" applyNumberFormat="1" applyFont="1" applyBorder="1" applyAlignment="1">
      <alignment horizontal="left" vertical="center" wrapText="1"/>
    </xf>
    <xf numFmtId="49" fontId="7" fillId="12" borderId="22" xfId="0" applyFont="1" applyFill="1" applyBorder="1" applyAlignment="1">
      <alignment horizontal="center" vertical="center"/>
    </xf>
    <xf numFmtId="49" fontId="56" fillId="12" borderId="23" xfId="0" applyFont="1" applyFill="1" applyBorder="1" applyAlignment="1">
      <alignment vertical="center"/>
    </xf>
    <xf numFmtId="49" fontId="0" fillId="11" borderId="6" xfId="65" applyNumberFormat="1" applyFont="1" applyFill="1" applyBorder="1" applyAlignment="1" applyProtection="1">
      <alignment horizontal="left" vertical="center" wrapText="1" indent="1"/>
      <protection locked="0"/>
    </xf>
    <xf numFmtId="49" fontId="56" fillId="12" borderId="7" xfId="55" applyFont="1" applyFill="1" applyBorder="1" applyAlignment="1">
      <alignment horizontal="left" vertical="center" indent="1"/>
    </xf>
    <xf numFmtId="49" fontId="56" fillId="12" borderId="27" xfId="0" applyFont="1" applyFill="1" applyBorder="1" applyAlignment="1">
      <alignment horizontal="left" vertical="center" indent="4"/>
    </xf>
    <xf numFmtId="49" fontId="56" fillId="12" borderId="7" xfId="0" applyFont="1" applyFill="1" applyBorder="1" applyAlignment="1">
      <alignment horizontal="left" vertical="center" indent="3"/>
    </xf>
    <xf numFmtId="0" fontId="14" fillId="0" borderId="0" xfId="60" applyFont="1" applyAlignment="1">
      <alignment wrapText="1"/>
    </xf>
    <xf numFmtId="0" fontId="91" fillId="0" borderId="0" xfId="31" applyFont="1" applyFill="1" applyBorder="1" applyAlignment="1" applyProtection="1">
      <alignment vertical="center" wrapText="1"/>
    </xf>
    <xf numFmtId="0" fontId="40" fillId="6" borderId="0" xfId="52" applyNumberFormat="1" applyFont="1" applyFill="1" applyBorder="1" applyAlignment="1">
      <alignment vertical="center" wrapText="1"/>
    </xf>
    <xf numFmtId="0" fontId="41" fillId="6" borderId="0" xfId="52" applyNumberFormat="1" applyFont="1" applyFill="1" applyBorder="1" applyAlignment="1">
      <alignment vertical="center" wrapText="1"/>
    </xf>
    <xf numFmtId="0" fontId="40" fillId="6" borderId="0" xfId="52" applyNumberFormat="1" applyFont="1" applyFill="1" applyBorder="1" applyAlignment="1">
      <alignment vertical="top" wrapText="1"/>
    </xf>
    <xf numFmtId="49" fontId="62" fillId="0" borderId="0" xfId="66" applyNumberFormat="1" applyFont="1" applyAlignment="1">
      <alignment horizontal="left" vertical="center" wrapText="1"/>
    </xf>
    <xf numFmtId="49" fontId="63" fillId="6" borderId="0" xfId="66" applyNumberFormat="1" applyFont="1" applyFill="1" applyAlignment="1">
      <alignment horizontal="center" vertical="center" wrapText="1"/>
    </xf>
    <xf numFmtId="49" fontId="63" fillId="6" borderId="0" xfId="66" applyNumberFormat="1" applyFont="1" applyFill="1" applyAlignment="1">
      <alignment horizontal="right" vertical="center" wrapText="1" indent="1"/>
    </xf>
    <xf numFmtId="49" fontId="63" fillId="0" borderId="0" xfId="66" applyNumberFormat="1" applyFont="1" applyAlignment="1">
      <alignment horizontal="center" vertical="center" wrapText="1"/>
    </xf>
    <xf numFmtId="0" fontId="63" fillId="6" borderId="0" xfId="66" applyFont="1" applyFill="1" applyAlignment="1">
      <alignment horizontal="center" vertical="center" wrapText="1"/>
    </xf>
    <xf numFmtId="49" fontId="0" fillId="0" borderId="0" xfId="0" applyBorder="1" applyAlignment="1">
      <alignment horizontal="right" vertical="center" wrapText="1" indent="1"/>
    </xf>
    <xf numFmtId="0" fontId="110" fillId="6" borderId="0" xfId="66" applyFont="1" applyFill="1" applyAlignment="1">
      <alignment horizontal="center" vertical="center" wrapText="1"/>
    </xf>
    <xf numFmtId="0" fontId="110" fillId="0" borderId="0" xfId="66" applyFont="1" applyAlignment="1">
      <alignment horizontal="center" vertical="center" wrapText="1"/>
    </xf>
    <xf numFmtId="0" fontId="85" fillId="0" borderId="0" xfId="68" applyFont="1" applyAlignment="1">
      <alignment vertical="center"/>
    </xf>
    <xf numFmtId="0" fontId="85" fillId="0" borderId="0" xfId="68" applyFont="1" applyAlignment="1">
      <alignment horizontal="left" vertical="center" wrapText="1"/>
    </xf>
    <xf numFmtId="49" fontId="85" fillId="0" borderId="0" xfId="68" applyNumberFormat="1" applyFont="1" applyAlignment="1">
      <alignment horizontal="left" vertical="center" wrapText="1"/>
    </xf>
    <xf numFmtId="49" fontId="85" fillId="0" borderId="0" xfId="0" applyFont="1" applyBorder="1" applyAlignment="1">
      <alignment vertical="center"/>
    </xf>
    <xf numFmtId="49" fontId="0" fillId="0" borderId="0" xfId="0" applyAlignment="1">
      <alignment vertical="center" wrapText="1"/>
    </xf>
    <xf numFmtId="49" fontId="25" fillId="0" borderId="0" xfId="61" applyNumberFormat="1" applyFont="1"/>
    <xf numFmtId="49" fontId="0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67" applyNumberFormat="1" applyFont="1" applyBorder="1" applyAlignment="1">
      <alignment horizontal="left" vertical="center" wrapText="1" indent="1"/>
    </xf>
    <xf numFmtId="0" fontId="5" fillId="10" borderId="6" xfId="67" applyFont="1" applyFill="1" applyBorder="1" applyAlignment="1">
      <alignment horizontal="left" vertical="center" wrapText="1"/>
    </xf>
    <xf numFmtId="0" fontId="0" fillId="0" borderId="6" xfId="57" applyFont="1" applyBorder="1" applyAlignment="1">
      <alignment horizontal="left" vertical="center" wrapText="1" indent="2"/>
    </xf>
    <xf numFmtId="0" fontId="5" fillId="13" borderId="48" xfId="61" applyFont="1" applyFill="1" applyBorder="1" applyAlignment="1">
      <alignment horizontal="center" vertical="center"/>
    </xf>
    <xf numFmtId="49" fontId="5" fillId="10" borderId="15" xfId="67" applyNumberFormat="1" applyFont="1" applyFill="1" applyBorder="1" applyAlignment="1">
      <alignment horizontal="left" vertical="center" wrapText="1"/>
    </xf>
    <xf numFmtId="49" fontId="5" fillId="11" borderId="15" xfId="65" applyNumberFormat="1" applyFont="1" applyFill="1" applyBorder="1" applyAlignment="1" applyProtection="1">
      <alignment horizontal="left" vertical="center" wrapText="1"/>
      <protection locked="0"/>
    </xf>
    <xf numFmtId="22" fontId="5" fillId="0" borderId="0" xfId="61" applyNumberFormat="1" applyFont="1" applyAlignment="1">
      <alignment horizontal="left" vertical="center" wrapText="1"/>
    </xf>
    <xf numFmtId="49" fontId="0" fillId="11" borderId="6" xfId="0" applyFill="1" applyBorder="1" applyAlignment="1" applyProtection="1">
      <alignment horizontal="left" vertical="center" wrapText="1" indent="1"/>
      <protection locked="0"/>
    </xf>
    <xf numFmtId="49" fontId="78" fillId="0" borderId="6" xfId="31" applyNumberFormat="1" applyFill="1" applyBorder="1" applyAlignment="1" applyProtection="1">
      <alignment horizontal="left" vertical="center" wrapText="1"/>
    </xf>
    <xf numFmtId="0" fontId="14" fillId="6" borderId="0" xfId="52" applyNumberFormat="1" applyFont="1" applyFill="1" applyBorder="1" applyAlignment="1">
      <alignment horizontal="justify" vertical="top" wrapText="1"/>
    </xf>
    <xf numFmtId="49" fontId="14" fillId="6" borderId="0" xfId="52" applyFont="1" applyFill="1" applyBorder="1" applyAlignment="1">
      <alignment horizontal="left" vertical="top" wrapText="1" indent="1"/>
    </xf>
    <xf numFmtId="49" fontId="14" fillId="6" borderId="32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vertical="center" wrapText="1"/>
    </xf>
    <xf numFmtId="49" fontId="14" fillId="6" borderId="32" xfId="52" applyFont="1" applyFill="1" applyBorder="1" applyAlignment="1">
      <alignment horizontal="left" vertical="center" wrapText="1"/>
    </xf>
    <xf numFmtId="49" fontId="14" fillId="6" borderId="0" xfId="52" applyFont="1" applyFill="1" applyBorder="1" applyAlignment="1">
      <alignment horizontal="left" vertical="center" wrapText="1"/>
    </xf>
    <xf numFmtId="49" fontId="0" fillId="0" borderId="0" xfId="0" applyBorder="1">
      <alignment vertical="top"/>
    </xf>
    <xf numFmtId="0" fontId="14" fillId="6" borderId="0" xfId="52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49" fontId="14" fillId="6" borderId="0" xfId="52" applyFont="1" applyFill="1" applyBorder="1" applyAlignment="1">
      <alignment horizontal="left" wrapText="1"/>
    </xf>
    <xf numFmtId="0" fontId="18" fillId="0" borderId="0" xfId="23" applyFill="1" applyBorder="1" applyAlignment="1">
      <alignment horizontal="left" vertical="top" wrapTex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ill="1" applyBorder="1" applyAlignment="1">
      <alignment horizontal="right" vertical="top" wrapText="1" indent="1"/>
    </xf>
    <xf numFmtId="49" fontId="29" fillId="0" borderId="0" xfId="34" applyNumberFormat="1" applyFont="1" applyFill="1" applyBorder="1" applyAlignment="1" applyProtection="1">
      <alignment horizontal="left" vertical="center" wrapText="1"/>
    </xf>
    <xf numFmtId="49" fontId="78" fillId="0" borderId="0" xfId="35" applyNumberFormat="1" applyBorder="1" applyAlignment="1" applyProtection="1">
      <alignment vertical="center"/>
    </xf>
    <xf numFmtId="49" fontId="78" fillId="0" borderId="0" xfId="31" applyNumberFormat="1" applyBorder="1" applyAlignment="1" applyProtection="1">
      <alignment vertical="center"/>
    </xf>
    <xf numFmtId="49" fontId="14" fillId="6" borderId="0" xfId="52" applyFont="1" applyFill="1" applyBorder="1" applyAlignment="1">
      <alignment horizontal="justify" vertical="justify" wrapText="1"/>
    </xf>
    <xf numFmtId="49" fontId="29" fillId="0" borderId="0" xfId="34" applyNumberFormat="1" applyFont="1" applyFill="1" applyBorder="1" applyAlignment="1" applyProtection="1">
      <alignment horizontal="left" vertical="top" wrapText="1"/>
    </xf>
    <xf numFmtId="0" fontId="18" fillId="0" borderId="37" xfId="71" applyFont="1" applyBorder="1" applyAlignment="1">
      <alignment horizontal="left" vertical="center" wrapText="1" indent="1"/>
    </xf>
    <xf numFmtId="0" fontId="18" fillId="0" borderId="7" xfId="65" applyFont="1" applyBorder="1" applyAlignment="1">
      <alignment horizontal="left" vertical="center" indent="1"/>
    </xf>
    <xf numFmtId="49" fontId="5" fillId="6" borderId="0" xfId="65" applyNumberFormat="1" applyFont="1" applyFill="1" applyAlignment="1">
      <alignment horizontal="center" vertical="center" wrapText="1"/>
    </xf>
    <xf numFmtId="0" fontId="8" fillId="0" borderId="0" xfId="66" applyFont="1" applyAlignment="1">
      <alignment horizontal="right" vertical="top" wrapText="1"/>
    </xf>
    <xf numFmtId="0" fontId="8" fillId="0" borderId="0" xfId="66" applyFont="1" applyAlignment="1">
      <alignment horizontal="left" vertical="top" wrapText="1"/>
    </xf>
    <xf numFmtId="49" fontId="0" fillId="6" borderId="6" xfId="69" applyNumberFormat="1" applyFont="1" applyFill="1" applyBorder="1" applyAlignment="1">
      <alignment horizontal="center" vertical="center" wrapText="1"/>
    </xf>
    <xf numFmtId="49" fontId="5" fillId="6" borderId="6" xfId="69" applyNumberFormat="1" applyFont="1" applyFill="1" applyBorder="1" applyAlignment="1">
      <alignment horizontal="center" vertical="center" wrapText="1"/>
    </xf>
    <xf numFmtId="0" fontId="0" fillId="6" borderId="24" xfId="65" applyFont="1" applyFill="1" applyBorder="1" applyAlignment="1">
      <alignment horizontal="left" vertical="top" wrapText="1"/>
    </xf>
    <xf numFmtId="0" fontId="0" fillId="6" borderId="18" xfId="65" applyFont="1" applyFill="1" applyBorder="1" applyAlignment="1">
      <alignment horizontal="left" vertical="top" wrapText="1"/>
    </xf>
    <xf numFmtId="0" fontId="61" fillId="0" borderId="0" xfId="65" applyFont="1" applyAlignment="1">
      <alignment horizontal="center" vertical="center"/>
    </xf>
    <xf numFmtId="0" fontId="92" fillId="6" borderId="0" xfId="65" applyFont="1" applyFill="1" applyAlignment="1">
      <alignment horizontal="left" vertical="center" wrapText="1"/>
    </xf>
    <xf numFmtId="0" fontId="0" fillId="6" borderId="6" xfId="65" applyFont="1" applyFill="1" applyBorder="1" applyAlignment="1">
      <alignment horizontal="center" vertical="center" wrapText="1"/>
    </xf>
    <xf numFmtId="0" fontId="5" fillId="6" borderId="6" xfId="65" applyFont="1" applyFill="1" applyBorder="1" applyAlignment="1">
      <alignment horizontal="center" vertical="center" wrapText="1"/>
    </xf>
    <xf numFmtId="0" fontId="0" fillId="0" borderId="24" xfId="68" applyFont="1" applyBorder="1" applyAlignment="1">
      <alignment horizontal="left" vertical="top" wrapText="1"/>
    </xf>
    <xf numFmtId="0" fontId="0" fillId="0" borderId="16" xfId="68" applyFont="1" applyBorder="1" applyAlignment="1">
      <alignment horizontal="left" vertical="top" wrapText="1"/>
    </xf>
    <xf numFmtId="0" fontId="0" fillId="0" borderId="18" xfId="68" applyFont="1" applyBorder="1" applyAlignment="1">
      <alignment horizontal="left" vertical="top" wrapText="1"/>
    </xf>
    <xf numFmtId="0" fontId="18" fillId="0" borderId="17" xfId="37" applyFont="1" applyBorder="1" applyAlignment="1">
      <alignment horizontal="left" vertical="center" wrapText="1" indent="1"/>
    </xf>
    <xf numFmtId="0" fontId="18" fillId="0" borderId="6" xfId="37" applyFont="1" applyBorder="1" applyAlignment="1">
      <alignment horizontal="left" vertical="center" wrapText="1" indent="1"/>
    </xf>
    <xf numFmtId="0" fontId="18" fillId="0" borderId="15" xfId="37" applyFont="1" applyBorder="1" applyAlignment="1">
      <alignment horizontal="left" vertical="center" wrapText="1" indent="1"/>
    </xf>
    <xf numFmtId="0" fontId="0" fillId="0" borderId="6" xfId="38" applyFont="1" applyBorder="1">
      <alignment horizontal="center" vertical="center" wrapText="1"/>
    </xf>
    <xf numFmtId="0" fontId="0" fillId="0" borderId="6" xfId="68" applyFont="1" applyBorder="1" applyAlignment="1">
      <alignment horizontal="center" vertical="center" wrapText="1"/>
    </xf>
    <xf numFmtId="0" fontId="5" fillId="0" borderId="6" xfId="68" applyFont="1" applyBorder="1" applyAlignment="1">
      <alignment horizontal="center" vertical="center" wrapText="1"/>
    </xf>
    <xf numFmtId="0" fontId="0" fillId="0" borderId="24" xfId="68" applyFont="1" applyBorder="1" applyAlignment="1">
      <alignment horizontal="center" vertical="center" wrapText="1"/>
    </xf>
    <xf numFmtId="0" fontId="0" fillId="0" borderId="18" xfId="68" applyFont="1" applyBorder="1" applyAlignment="1">
      <alignment horizontal="center" vertical="center" wrapText="1"/>
    </xf>
    <xf numFmtId="0" fontId="8" fillId="0" borderId="0" xfId="68" applyFont="1" applyAlignment="1">
      <alignment horizontal="left" vertical="top" wrapText="1"/>
    </xf>
    <xf numFmtId="0" fontId="39" fillId="6" borderId="8" xfId="68" applyFont="1" applyFill="1" applyBorder="1" applyAlignment="1">
      <alignment horizontal="center" vertical="top" wrapText="1"/>
    </xf>
    <xf numFmtId="0" fontId="5" fillId="6" borderId="6" xfId="68" applyFont="1" applyFill="1" applyBorder="1" applyAlignment="1">
      <alignment horizontal="center" vertical="center" wrapText="1"/>
    </xf>
    <xf numFmtId="0" fontId="5" fillId="8" borderId="6" xfId="67" applyFont="1" applyFill="1" applyBorder="1" applyAlignment="1">
      <alignment horizontal="left" vertical="center" wrapText="1"/>
    </xf>
    <xf numFmtId="0" fontId="0" fillId="6" borderId="6" xfId="68" applyFont="1" applyFill="1" applyBorder="1" applyAlignment="1">
      <alignment horizontal="center" vertical="center" wrapText="1"/>
    </xf>
    <xf numFmtId="0" fontId="5" fillId="0" borderId="0" xfId="68" applyFont="1" applyAlignment="1">
      <alignment horizontal="left" vertical="top" wrapText="1"/>
    </xf>
    <xf numFmtId="0" fontId="18" fillId="0" borderId="17" xfId="71" applyFont="1" applyBorder="1" applyAlignment="1">
      <alignment horizontal="left" vertical="center" wrapText="1" indent="1"/>
    </xf>
    <xf numFmtId="0" fontId="18" fillId="0" borderId="6" xfId="71" applyFont="1" applyBorder="1" applyAlignment="1">
      <alignment horizontal="left" vertical="center" wrapText="1" indent="1"/>
    </xf>
    <xf numFmtId="0" fontId="18" fillId="0" borderId="15" xfId="71" applyFont="1" applyBorder="1" applyAlignment="1">
      <alignment horizontal="left" vertical="center" wrapText="1" indent="1"/>
    </xf>
    <xf numFmtId="0" fontId="5" fillId="0" borderId="6" xfId="55" applyNumberFormat="1" applyFont="1" applyBorder="1" applyAlignment="1">
      <alignment horizontal="center" vertical="center"/>
    </xf>
    <xf numFmtId="0" fontId="85" fillId="0" borderId="0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center" vertical="top" wrapText="1"/>
    </xf>
    <xf numFmtId="0" fontId="85" fillId="0" borderId="0" xfId="0" applyNumberFormat="1" applyFont="1" applyBorder="1" applyAlignment="1">
      <alignment horizontal="center" vertical="top" wrapText="1"/>
    </xf>
    <xf numFmtId="0" fontId="0" fillId="0" borderId="6" xfId="68" applyFont="1" applyBorder="1" applyAlignment="1">
      <alignment horizontal="left" vertical="top" wrapText="1"/>
    </xf>
    <xf numFmtId="0" fontId="5" fillId="0" borderId="24" xfId="68" applyFont="1" applyBorder="1" applyAlignment="1">
      <alignment horizontal="left" vertical="top" wrapText="1"/>
    </xf>
    <xf numFmtId="0" fontId="5" fillId="0" borderId="18" xfId="68" applyFont="1" applyBorder="1" applyAlignment="1">
      <alignment horizontal="left" vertical="top" wrapText="1"/>
    </xf>
    <xf numFmtId="49" fontId="0" fillId="0" borderId="0" xfId="53" applyFont="1" applyBorder="1" applyAlignment="1">
      <alignment horizontal="left" vertical="top" wrapText="1"/>
    </xf>
    <xf numFmtId="49" fontId="5" fillId="0" borderId="0" xfId="53" applyBorder="1" applyAlignment="1">
      <alignment horizontal="left" vertical="top" wrapText="1"/>
    </xf>
    <xf numFmtId="0" fontId="5" fillId="6" borderId="6" xfId="58" applyNumberFormat="1" applyFill="1" applyBorder="1" applyAlignment="1">
      <alignment horizontal="center" vertical="center" wrapText="1"/>
    </xf>
    <xf numFmtId="49" fontId="0" fillId="0" borderId="0" xfId="53" applyFont="1" applyAlignment="1">
      <alignment horizontal="left" vertical="top" wrapText="1"/>
    </xf>
    <xf numFmtId="49" fontId="5" fillId="0" borderId="0" xfId="53" applyAlignment="1">
      <alignment horizontal="left" vertical="top" wrapText="1"/>
    </xf>
    <xf numFmtId="0" fontId="18" fillId="0" borderId="7" xfId="71" applyFont="1" applyBorder="1" applyAlignment="1">
      <alignment horizontal="left" vertical="center" indent="1"/>
    </xf>
    <xf numFmtId="0" fontId="7" fillId="9" borderId="6" xfId="0" applyNumberFormat="1" applyFont="1" applyFill="1" applyBorder="1" applyAlignment="1">
      <alignment horizontal="center" vertical="center" wrapText="1"/>
    </xf>
    <xf numFmtId="49" fontId="56" fillId="15" borderId="23" xfId="0" applyFont="1" applyFill="1" applyBorder="1" applyAlignment="1">
      <alignment horizontal="left" vertical="center"/>
    </xf>
    <xf numFmtId="49" fontId="56" fillId="15" borderId="33" xfId="0" applyFont="1" applyFill="1" applyBorder="1" applyAlignment="1">
      <alignment horizontal="left" vertical="center"/>
    </xf>
    <xf numFmtId="0" fontId="39" fillId="0" borderId="24" xfId="68" applyFont="1" applyBorder="1" applyAlignment="1">
      <alignment horizontal="center" vertical="center" wrapText="1"/>
    </xf>
    <xf numFmtId="0" fontId="39" fillId="0" borderId="16" xfId="68" applyFont="1" applyBorder="1" applyAlignment="1">
      <alignment horizontal="center" vertical="center" wrapText="1"/>
    </xf>
    <xf numFmtId="0" fontId="5" fillId="11" borderId="24" xfId="67" applyFont="1" applyFill="1" applyBorder="1" applyAlignment="1" applyProtection="1">
      <alignment horizontal="center" vertical="center" wrapText="1"/>
      <protection locked="0"/>
    </xf>
    <xf numFmtId="0" fontId="5" fillId="11" borderId="18" xfId="67" applyFont="1" applyFill="1" applyBorder="1" applyAlignment="1" applyProtection="1">
      <alignment horizontal="center" vertical="center" wrapText="1"/>
      <protection locked="0"/>
    </xf>
    <xf numFmtId="49" fontId="31" fillId="0" borderId="23" xfId="0" applyFont="1" applyBorder="1" applyAlignment="1">
      <alignment horizontal="left" vertical="center"/>
    </xf>
    <xf numFmtId="49" fontId="31" fillId="0" borderId="33" xfId="0" applyFont="1" applyBorder="1" applyAlignment="1">
      <alignment horizontal="left" vertical="center"/>
    </xf>
    <xf numFmtId="0" fontId="5" fillId="11" borderId="16" xfId="67" applyFont="1" applyFill="1" applyBorder="1" applyAlignment="1" applyProtection="1">
      <alignment horizontal="center" vertical="center" wrapText="1"/>
      <protection locked="0"/>
    </xf>
    <xf numFmtId="49" fontId="5" fillId="0" borderId="6" xfId="68" applyNumberFormat="1" applyFont="1" applyBorder="1" applyAlignment="1">
      <alignment horizontal="center" vertical="center" wrapText="1"/>
    </xf>
    <xf numFmtId="49" fontId="0" fillId="0" borderId="24" xfId="68" applyNumberFormat="1" applyFont="1" applyBorder="1" applyAlignment="1">
      <alignment horizontal="center" vertical="center" wrapText="1"/>
    </xf>
    <xf numFmtId="49" fontId="0" fillId="0" borderId="16" xfId="68" applyNumberFormat="1" applyFont="1" applyBorder="1" applyAlignment="1">
      <alignment horizontal="center" vertical="center" wrapText="1"/>
    </xf>
    <xf numFmtId="49" fontId="0" fillId="0" borderId="18" xfId="68" applyNumberFormat="1" applyFont="1" applyBorder="1" applyAlignment="1">
      <alignment horizontal="center" vertical="center" wrapText="1"/>
    </xf>
    <xf numFmtId="49" fontId="5" fillId="2" borderId="24" xfId="68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8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68" applyNumberFormat="1" applyFont="1" applyBorder="1" applyAlignment="1">
      <alignment horizontal="center" vertical="center" wrapText="1"/>
    </xf>
    <xf numFmtId="3" fontId="5" fillId="0" borderId="6" xfId="68" applyNumberFormat="1" applyFont="1" applyBorder="1" applyAlignment="1">
      <alignment horizontal="center" vertical="center" wrapText="1"/>
    </xf>
    <xf numFmtId="0" fontId="5" fillId="11" borderId="6" xfId="67" applyFont="1" applyFill="1" applyBorder="1" applyAlignment="1" applyProtection="1">
      <alignment horizontal="center" vertical="center" wrapText="1"/>
      <protection locked="0"/>
    </xf>
    <xf numFmtId="0" fontId="39" fillId="6" borderId="8" xfId="68" applyFont="1" applyFill="1" applyBorder="1" applyAlignment="1">
      <alignment horizontal="center" vertical="center" wrapText="1"/>
    </xf>
    <xf numFmtId="0" fontId="5" fillId="10" borderId="6" xfId="67" applyFont="1" applyFill="1" applyBorder="1" applyAlignment="1">
      <alignment horizontal="left" vertical="center" wrapText="1" indent="1"/>
    </xf>
    <xf numFmtId="0" fontId="5" fillId="11" borderId="24" xfId="67" applyFont="1" applyFill="1" applyBorder="1" applyAlignment="1" applyProtection="1">
      <alignment horizontal="left" vertical="center" wrapText="1"/>
      <protection locked="0"/>
    </xf>
    <xf numFmtId="0" fontId="5" fillId="11" borderId="16" xfId="67" applyFont="1" applyFill="1" applyBorder="1" applyAlignment="1" applyProtection="1">
      <alignment horizontal="left" vertical="center" wrapText="1"/>
      <protection locked="0"/>
    </xf>
    <xf numFmtId="0" fontId="5" fillId="11" borderId="18" xfId="67" applyFont="1" applyFill="1" applyBorder="1" applyAlignment="1" applyProtection="1">
      <alignment horizontal="left" vertical="center" wrapText="1"/>
      <protection locked="0"/>
    </xf>
    <xf numFmtId="49" fontId="5" fillId="8" borderId="6" xfId="68" applyNumberFormat="1" applyFont="1" applyFill="1" applyBorder="1" applyAlignment="1">
      <alignment horizontal="center" vertical="center" wrapText="1"/>
    </xf>
    <xf numFmtId="14" fontId="48" fillId="10" borderId="6" xfId="67" applyNumberFormat="1" applyFont="1" applyFill="1" applyBorder="1" applyAlignment="1">
      <alignment horizontal="center" vertical="center" wrapText="1"/>
    </xf>
    <xf numFmtId="14" fontId="5" fillId="10" borderId="6" xfId="67" applyNumberFormat="1" applyFont="1" applyFill="1" applyBorder="1" applyAlignment="1">
      <alignment horizontal="center" vertical="center" wrapText="1"/>
    </xf>
    <xf numFmtId="0" fontId="5" fillId="6" borderId="17" xfId="68" applyFont="1" applyFill="1" applyBorder="1" applyAlignment="1">
      <alignment horizontal="center" vertical="center" wrapText="1"/>
    </xf>
    <xf numFmtId="0" fontId="19" fillId="6" borderId="3" xfId="67" applyFont="1" applyFill="1" applyBorder="1" applyAlignment="1">
      <alignment horizontal="center" vertical="center" wrapText="1"/>
    </xf>
    <xf numFmtId="49" fontId="0" fillId="9" borderId="0" xfId="0" applyFill="1" applyAlignment="1">
      <alignment horizontal="center" vertical="center"/>
    </xf>
  </cellXfs>
  <cellStyles count="112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89" builtinId="30" hidden="1"/>
    <cellStyle name="20% — акцент2" xfId="93" builtinId="34" hidden="1"/>
    <cellStyle name="20% — акцент3" xfId="97" builtinId="38" hidden="1"/>
    <cellStyle name="20% — акцент4" xfId="101" builtinId="42" hidden="1"/>
    <cellStyle name="20% — акцент5" xfId="105" builtinId="46" hidden="1"/>
    <cellStyle name="20% — акцент6" xfId="109" builtinId="50" hidden="1"/>
    <cellStyle name="40% — акцент1" xfId="90" builtinId="31" hidden="1"/>
    <cellStyle name="40% — акцент2" xfId="94" builtinId="35" hidden="1"/>
    <cellStyle name="40% — акцент3" xfId="98" builtinId="39" hidden="1"/>
    <cellStyle name="40% — акцент4" xfId="102" builtinId="43" hidden="1"/>
    <cellStyle name="40% — акцент5" xfId="106" builtinId="47" hidden="1"/>
    <cellStyle name="40% — акцент6" xfId="110" builtinId="51" hidden="1"/>
    <cellStyle name="60% — акцент1" xfId="91" builtinId="32" hidden="1"/>
    <cellStyle name="60% — акцент2" xfId="95" builtinId="36" hidden="1"/>
    <cellStyle name="60% — акцент3" xfId="99" builtinId="40" hidden="1"/>
    <cellStyle name="60% — акцент4" xfId="103" builtinId="44" hidden="1"/>
    <cellStyle name="60% — акцент5" xfId="107" builtinId="48" hidden="1"/>
    <cellStyle name="60% — акцент6" xfId="111" builtinId="52" hidden="1"/>
    <cellStyle name="Cells 2" xfId="16" xr:uid="{00000000-0005-0000-0000-000021000000}"/>
    <cellStyle name="Currency [0]" xfId="17" xr:uid="{00000000-0005-0000-0000-000022000000}"/>
    <cellStyle name="currency1" xfId="18" xr:uid="{00000000-0005-0000-0000-000023000000}"/>
    <cellStyle name="Currency2" xfId="19" xr:uid="{00000000-0005-0000-0000-000024000000}"/>
    <cellStyle name="currency3" xfId="20" xr:uid="{00000000-0005-0000-0000-000025000000}"/>
    <cellStyle name="currency4" xfId="21" xr:uid="{00000000-0005-0000-0000-000026000000}"/>
    <cellStyle name="Followed Hyperlink" xfId="22" xr:uid="{00000000-0005-0000-0000-000027000000}"/>
    <cellStyle name="Header 3" xfId="23" xr:uid="{00000000-0005-0000-0000-000028000000}"/>
    <cellStyle name="Hyperlink" xfId="24" xr:uid="{00000000-0005-0000-0000-000029000000}"/>
    <cellStyle name="normal" xfId="25" xr:uid="{00000000-0005-0000-0000-00002A000000}"/>
    <cellStyle name="Normal1" xfId="26" xr:uid="{00000000-0005-0000-0000-00002B000000}"/>
    <cellStyle name="Normal2" xfId="27" xr:uid="{00000000-0005-0000-0000-00002C000000}"/>
    <cellStyle name="Percent1" xfId="28" xr:uid="{00000000-0005-0000-0000-00002D000000}"/>
    <cellStyle name="Title 4" xfId="29" xr:uid="{00000000-0005-0000-0000-00002E000000}"/>
    <cellStyle name="Акцент1" xfId="88" builtinId="29" hidden="1"/>
    <cellStyle name="Акцент2" xfId="92" builtinId="33" hidden="1"/>
    <cellStyle name="Акцент3" xfId="96" builtinId="37" hidden="1"/>
    <cellStyle name="Акцент4" xfId="100" builtinId="41" hidden="1"/>
    <cellStyle name="Акцент5" xfId="104" builtinId="45" hidden="1"/>
    <cellStyle name="Акцент6" xfId="108" builtinId="49" hidden="1"/>
    <cellStyle name="Ввод " xfId="30" builtinId="20" customBuiltin="1"/>
    <cellStyle name="Вывод" xfId="80" builtinId="21" hidden="1"/>
    <cellStyle name="Вычисление" xfId="81" builtinId="22" hidden="1"/>
    <cellStyle name="Гиперссылка" xfId="31" builtinId="8" customBuiltin="1"/>
    <cellStyle name="Гиперссылка 2" xfId="32" xr:uid="{00000000-0005-0000-0000-000039000000}"/>
    <cellStyle name="Гиперссылка 2 2" xfId="33" xr:uid="{00000000-0005-0000-0000-00003A000000}"/>
    <cellStyle name="Гиперссылка 4" xfId="34" xr:uid="{00000000-0005-0000-0000-00003B000000}"/>
    <cellStyle name="Гиперссылка 5" xfId="35" xr:uid="{00000000-0005-0000-0000-00003C000000}"/>
    <cellStyle name="Границы" xfId="36" xr:uid="{00000000-0005-0000-0000-00003D000000}"/>
    <cellStyle name="Заголовок" xfId="37" xr:uid="{00000000-0005-0000-0000-00003E000000}"/>
    <cellStyle name="Заголовок 1" xfId="73" builtinId="16" hidden="1"/>
    <cellStyle name="Заголовок 2" xfId="74" builtinId="17" hidden="1"/>
    <cellStyle name="Заголовок 3" xfId="75" builtinId="18" hidden="1"/>
    <cellStyle name="Заголовок 4" xfId="76" builtinId="19" hidden="1"/>
    <cellStyle name="ЗаголовокСтолбца" xfId="38" xr:uid="{00000000-0005-0000-0000-000043000000}"/>
    <cellStyle name="Значение" xfId="39" xr:uid="{00000000-0005-0000-0000-000044000000}"/>
    <cellStyle name="Итог" xfId="87" builtinId="25" hidden="1"/>
    <cellStyle name="Контрольная ячейка" xfId="83" builtinId="23" hidden="1"/>
    <cellStyle name="Название" xfId="72" builtinId="15" hidden="1"/>
    <cellStyle name="Нейтральный" xfId="79" builtinId="28" hidden="1"/>
    <cellStyle name="Обычный" xfId="0" builtinId="0"/>
    <cellStyle name="Обычный 10" xfId="40" xr:uid="{00000000-0005-0000-0000-00004A000000}"/>
    <cellStyle name="Обычный 12" xfId="41" xr:uid="{00000000-0005-0000-0000-00004B000000}"/>
    <cellStyle name="Обычный 12 2" xfId="42" xr:uid="{00000000-0005-0000-0000-00004C000000}"/>
    <cellStyle name="Обычный 14" xfId="43" xr:uid="{00000000-0005-0000-0000-00004D000000}"/>
    <cellStyle name="Обычный 15" xfId="44" xr:uid="{00000000-0005-0000-0000-00004E000000}"/>
    <cellStyle name="Обычный 2" xfId="45" xr:uid="{00000000-0005-0000-0000-00004F000000}"/>
    <cellStyle name="Обычный 2 10 2" xfId="46" xr:uid="{00000000-0005-0000-0000-000050000000}"/>
    <cellStyle name="Обычный 2 2" xfId="47" xr:uid="{00000000-0005-0000-0000-000051000000}"/>
    <cellStyle name="Обычный 2 3" xfId="48" xr:uid="{00000000-0005-0000-0000-000052000000}"/>
    <cellStyle name="Обычный 2 4" xfId="49" xr:uid="{00000000-0005-0000-0000-000053000000}"/>
    <cellStyle name="Обычный 3" xfId="50" xr:uid="{00000000-0005-0000-0000-000054000000}"/>
    <cellStyle name="Обычный 3 2" xfId="51" xr:uid="{00000000-0005-0000-0000-000055000000}"/>
    <cellStyle name="Обычный 3 3" xfId="52" xr:uid="{00000000-0005-0000-0000-000056000000}"/>
    <cellStyle name="Обычный 3 4" xfId="53" xr:uid="{00000000-0005-0000-0000-000057000000}"/>
    <cellStyle name="Обычный 4" xfId="54" xr:uid="{00000000-0005-0000-0000-000058000000}"/>
    <cellStyle name="Обычный 5" xfId="55" xr:uid="{00000000-0005-0000-0000-000059000000}"/>
    <cellStyle name="Обычный_INVEST.WARM.PLAN.4.78(v0.1)" xfId="56" xr:uid="{00000000-0005-0000-0000-00005A000000}"/>
    <cellStyle name="Обычный_JKH.OPEN.INFO.HVS(v3.5)_цены161210" xfId="57" xr:uid="{00000000-0005-0000-0000-00005B000000}"/>
    <cellStyle name="Обычный_JKH.OPEN.INFO.PRICE.VO_v4.0(10.02.11)" xfId="58" xr:uid="{00000000-0005-0000-0000-00005C000000}"/>
    <cellStyle name="Обычный_KRU.TARIFF.FACT-0.3" xfId="59" xr:uid="{00000000-0005-0000-0000-00005D000000}"/>
    <cellStyle name="Обычный_KRU.TARIFF.TE.FACT(v0.5)_import_02.02 2" xfId="60" xr:uid="{00000000-0005-0000-0000-00005E000000}"/>
    <cellStyle name="Обычный_MINENERGO.340.PRIL79(v0.1)" xfId="61" xr:uid="{00000000-0005-0000-0000-00005F000000}"/>
    <cellStyle name="Обычный_PREDEL.JKH.2010(v1.3)" xfId="62" xr:uid="{00000000-0005-0000-0000-000060000000}"/>
    <cellStyle name="Обычный_PRIL1.ELECTR" xfId="63" xr:uid="{00000000-0005-0000-0000-000061000000}"/>
    <cellStyle name="Обычный_razrabotka_sablonov_po_WKU" xfId="64" xr:uid="{00000000-0005-0000-0000-000062000000}"/>
    <cellStyle name="Обычный_RESP.INFO" xfId="65" xr:uid="{00000000-0005-0000-0000-000063000000}"/>
    <cellStyle name="Обычный_SIMPLE_1_massive2" xfId="66" xr:uid="{00000000-0005-0000-0000-000064000000}"/>
    <cellStyle name="Обычный_ЖКУ_проект3" xfId="67" xr:uid="{00000000-0005-0000-0000-000065000000}"/>
    <cellStyle name="Обычный_Мониторинг инвестиций" xfId="68" xr:uid="{00000000-0005-0000-0000-000066000000}"/>
    <cellStyle name="Обычный_форма 1 водопровод для орг" xfId="69" xr:uid="{00000000-0005-0000-0000-000067000000}"/>
    <cellStyle name="Обычный_форма 1 водопровод для орг_CALC.KV.4.78(v1.0)" xfId="70" xr:uid="{00000000-0005-0000-0000-000068000000}"/>
    <cellStyle name="Обычный_Шаблон по источникам для Модуля Реестр (2)" xfId="71" xr:uid="{00000000-0005-0000-0000-000069000000}"/>
    <cellStyle name="Плохой" xfId="78" builtinId="27" hidden="1"/>
    <cellStyle name="Пояснение" xfId="86" builtinId="53" hidden="1"/>
    <cellStyle name="Примечание" xfId="85" builtinId="10" hidden="1"/>
    <cellStyle name="Связанная ячейка" xfId="82" builtinId="24" hidden="1"/>
    <cellStyle name="Текст предупреждения" xfId="84" builtinId="11" hidden="1"/>
    <cellStyle name="Хороший" xfId="77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>
          <a:extLst>
            <a:ext uri="{FF2B5EF4-FFF2-40B4-BE49-F238E27FC236}">
              <a16:creationId xmlns:a16="http://schemas.microsoft.com/office/drawing/2014/main" id="{00000000-0008-0000-0000-00000C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>
          <a:extLst>
            <a:ext uri="{FF2B5EF4-FFF2-40B4-BE49-F238E27FC236}">
              <a16:creationId xmlns:a16="http://schemas.microsoft.com/office/drawing/2014/main" id="{00000000-0008-0000-0000-00000D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>
          <a:extLst>
            <a:ext uri="{FF2B5EF4-FFF2-40B4-BE49-F238E27FC236}">
              <a16:creationId xmlns:a16="http://schemas.microsoft.com/office/drawing/2014/main" id="{00000000-0008-0000-0000-00000E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>
          <a:extLst>
            <a:ext uri="{FF2B5EF4-FFF2-40B4-BE49-F238E27FC236}">
              <a16:creationId xmlns:a16="http://schemas.microsoft.com/office/drawing/2014/main" id="{00000000-0008-0000-0000-000010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>
          <a:extLst>
            <a:ext uri="{FF2B5EF4-FFF2-40B4-BE49-F238E27FC236}">
              <a16:creationId xmlns:a16="http://schemas.microsoft.com/office/drawing/2014/main" id="{00000000-0008-0000-0000-000011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>
          <a:extLst>
            <a:ext uri="{FF2B5EF4-FFF2-40B4-BE49-F238E27FC236}">
              <a16:creationId xmlns:a16="http://schemas.microsoft.com/office/drawing/2014/main" id="{00000000-0008-0000-0000-000012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>
          <a:extLst>
            <a:ext uri="{FF2B5EF4-FFF2-40B4-BE49-F238E27FC236}">
              <a16:creationId xmlns:a16="http://schemas.microsoft.com/office/drawing/2014/main" id="{00000000-0008-0000-0000-000013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>
          <a:extLst>
            <a:ext uri="{FF2B5EF4-FFF2-40B4-BE49-F238E27FC236}">
              <a16:creationId xmlns:a16="http://schemas.microsoft.com/office/drawing/2014/main" id="{00000000-0008-0000-0000-000014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>
          <a:extLst>
            <a:ext uri="{FF2B5EF4-FFF2-40B4-BE49-F238E27FC236}">
              <a16:creationId xmlns:a16="http://schemas.microsoft.com/office/drawing/2014/main" id="{00000000-0008-0000-0000-000015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>
          <a:extLst>
            <a:ext uri="{FF2B5EF4-FFF2-40B4-BE49-F238E27FC236}">
              <a16:creationId xmlns:a16="http://schemas.microsoft.com/office/drawing/2014/main" id="{00000000-0008-0000-0000-000016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>
          <a:extLst>
            <a:ext uri="{FF2B5EF4-FFF2-40B4-BE49-F238E27FC236}">
              <a16:creationId xmlns:a16="http://schemas.microsoft.com/office/drawing/2014/main" id="{00000000-0008-0000-0000-000017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>
          <a:extLst>
            <a:ext uri="{FF2B5EF4-FFF2-40B4-BE49-F238E27FC236}">
              <a16:creationId xmlns:a16="http://schemas.microsoft.com/office/drawing/2014/main" id="{00000000-0008-0000-0000-000018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>
          <a:extLst>
            <a:ext uri="{FF2B5EF4-FFF2-40B4-BE49-F238E27FC236}">
              <a16:creationId xmlns:a16="http://schemas.microsoft.com/office/drawing/2014/main" id="{00000000-0008-0000-0000-000019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>
          <a:extLst>
            <a:ext uri="{FF2B5EF4-FFF2-40B4-BE49-F238E27FC236}">
              <a16:creationId xmlns:a16="http://schemas.microsoft.com/office/drawing/2014/main" id="{00000000-0008-0000-0000-00001A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>
          <a:extLst>
            <a:ext uri="{FF2B5EF4-FFF2-40B4-BE49-F238E27FC236}">
              <a16:creationId xmlns:a16="http://schemas.microsoft.com/office/drawing/2014/main" id="{00000000-0008-0000-0000-00001B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>
          <a:extLst>
            <a:ext uri="{FF2B5EF4-FFF2-40B4-BE49-F238E27FC236}">
              <a16:creationId xmlns:a16="http://schemas.microsoft.com/office/drawing/2014/main" id="{00000000-0008-0000-0000-00001C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>
          <a:extLst>
            <a:ext uri="{FF2B5EF4-FFF2-40B4-BE49-F238E27FC236}">
              <a16:creationId xmlns:a16="http://schemas.microsoft.com/office/drawing/2014/main" id="{00000000-0008-0000-0000-00001D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>
          <a:extLst>
            <a:ext uri="{FF2B5EF4-FFF2-40B4-BE49-F238E27FC236}">
              <a16:creationId xmlns:a16="http://schemas.microsoft.com/office/drawing/2014/main" id="{00000000-0008-0000-0000-00001E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>
          <a:extLst>
            <a:ext uri="{FF2B5EF4-FFF2-40B4-BE49-F238E27FC236}">
              <a16:creationId xmlns:a16="http://schemas.microsoft.com/office/drawing/2014/main" id="{00000000-0008-0000-0000-000020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>
          <a:extLst>
            <a:ext uri="{FF2B5EF4-FFF2-40B4-BE49-F238E27FC236}">
              <a16:creationId xmlns:a16="http://schemas.microsoft.com/office/drawing/2014/main" id="{00000000-0008-0000-0000-000022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0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1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>
          <a:extLst>
            <a:ext uri="{FF2B5EF4-FFF2-40B4-BE49-F238E27FC236}">
              <a16:creationId xmlns:a16="http://schemas.microsoft.com/office/drawing/2014/main" id="{00000000-0008-0000-0200-0000045C0100}"/>
            </a:ext>
          </a:extLst>
        </xdr:cNvPr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5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91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6" name="ExcludeHelp_4" descr="Справка по листу" hidden="1">
          <a:extLst>
            <a:ext uri="{FF2B5EF4-FFF2-40B4-BE49-F238E27FC236}">
              <a16:creationId xmlns:a16="http://schemas.microsoft.com/office/drawing/2014/main" id="{00000000-0008-0000-0200-000092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93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>
          <a:extLst>
            <a:ext uri="{FF2B5EF4-FFF2-40B4-BE49-F238E27FC236}">
              <a16:creationId xmlns:a16="http://schemas.microsoft.com/office/drawing/2014/main" id="{00000000-0008-0000-0200-0000941E0500}"/>
            </a:ext>
          </a:extLst>
        </xdr:cNvPr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>
            <a:extLst>
              <a:ext uri="{FF2B5EF4-FFF2-40B4-BE49-F238E27FC236}">
                <a16:creationId xmlns:a16="http://schemas.microsoft.com/office/drawing/2014/main" id="{00000000-0008-0000-0200-0000971E05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>
            <a:extLst>
              <a:ext uri="{FF2B5EF4-FFF2-40B4-BE49-F238E27FC236}">
                <a16:creationId xmlns:a16="http://schemas.microsoft.com/office/drawing/2014/main" id="{00000000-0008-0000-0200-0000981E05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30</xdr:row>
      <xdr:rowOff>38100</xdr:rowOff>
    </xdr:to>
    <xdr:pic macro="[0]!modInfo.MainSheetHelp">
      <xdr:nvPicPr>
        <xdr:cNvPr id="335509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95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>
          <a:extLst>
            <a:ext uri="{FF2B5EF4-FFF2-40B4-BE49-F238E27FC236}">
              <a16:creationId xmlns:a16="http://schemas.microsoft.com/office/drawing/2014/main" id="{00000000-0008-0000-0200-0000961E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>
          <a:extLst>
            <a:ext uri="{FF2B5EF4-FFF2-40B4-BE49-F238E27FC236}">
              <a16:creationId xmlns:a16="http://schemas.microsoft.com/office/drawing/2014/main" id="{00000000-0008-0000-0300-0000482C0500}"/>
            </a:ext>
          </a:extLst>
        </xdr:cNvPr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>
            <a:extLst>
              <a:ext uri="{FF2B5EF4-FFF2-40B4-BE49-F238E27FC236}">
                <a16:creationId xmlns:a16="http://schemas.microsoft.com/office/drawing/2014/main" id="{00000000-0008-0000-0300-0000492C05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4A2C05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500-0000E02F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>
          <a:extLst>
            <a:ext uri="{FF2B5EF4-FFF2-40B4-BE49-F238E27FC236}">
              <a16:creationId xmlns:a16="http://schemas.microsoft.com/office/drawing/2014/main" id="{00000000-0008-0000-0700-000037150500}"/>
            </a:ext>
          </a:extLst>
        </xdr:cNvPr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>
            <a:extLst>
              <a:ext uri="{FF2B5EF4-FFF2-40B4-BE49-F238E27FC236}">
                <a16:creationId xmlns:a16="http://schemas.microsoft.com/office/drawing/2014/main" id="{00000000-0008-0000-0700-0000381505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91505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97"/>
  </cols>
  <sheetData>
    <row r="1" spans="1:27" ht="10.5" customHeight="1">
      <c r="AA1" s="97" t="s">
        <v>181</v>
      </c>
    </row>
    <row r="2" spans="1:27" ht="16.5" customHeight="1">
      <c r="B2" s="456" t="e">
        <f ca="1">"Код шаблона: " &amp; GetCode()</f>
        <v>#NAME?</v>
      </c>
      <c r="C2" s="456"/>
      <c r="D2" s="456"/>
      <c r="E2" s="456"/>
      <c r="F2" s="456"/>
      <c r="G2" s="456"/>
      <c r="V2" s="45"/>
    </row>
    <row r="3" spans="1:27" ht="18" customHeight="1">
      <c r="B3" s="457" t="e">
        <f ca="1">"Версия " &amp; GetVersion()</f>
        <v>#NAME?</v>
      </c>
      <c r="C3" s="457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V3" s="45"/>
      <c r="W3" s="45"/>
      <c r="X3" s="45"/>
      <c r="Y3" s="45"/>
    </row>
    <row r="4" spans="1:27" ht="6" customHeight="1"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7" ht="32.25" customHeight="1">
      <c r="B5" s="458" t="s">
        <v>540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60"/>
    </row>
    <row r="6" spans="1:27" ht="9.75" customHeight="1">
      <c r="A6" s="45"/>
      <c r="B6" s="96"/>
      <c r="C6" s="95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7"/>
    </row>
    <row r="7" spans="1:27" ht="15" customHeight="1">
      <c r="A7" s="45"/>
      <c r="B7" s="96"/>
      <c r="C7" s="95"/>
      <c r="D7" s="78"/>
      <c r="E7" s="448" t="s">
        <v>520</v>
      </c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77"/>
    </row>
    <row r="8" spans="1:27" ht="15" customHeight="1">
      <c r="A8" s="45"/>
      <c r="B8" s="96"/>
      <c r="C8" s="95"/>
      <c r="D8" s="7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77"/>
    </row>
    <row r="9" spans="1:27" ht="15" customHeight="1">
      <c r="A9" s="45"/>
      <c r="B9" s="96"/>
      <c r="C9" s="95"/>
      <c r="D9" s="7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77"/>
    </row>
    <row r="10" spans="1:27" ht="10.5" customHeight="1">
      <c r="A10" s="45"/>
      <c r="B10" s="96"/>
      <c r="C10" s="95"/>
      <c r="D10" s="7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77"/>
    </row>
    <row r="11" spans="1:27" ht="27" customHeight="1">
      <c r="A11" s="45"/>
      <c r="B11" s="96"/>
      <c r="C11" s="95"/>
      <c r="D11" s="7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8"/>
      <c r="W11" s="448"/>
      <c r="X11" s="448"/>
      <c r="Y11" s="77"/>
    </row>
    <row r="12" spans="1:27" ht="12" customHeight="1">
      <c r="A12" s="45"/>
      <c r="B12" s="96"/>
      <c r="C12" s="95"/>
      <c r="D12" s="7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77"/>
    </row>
    <row r="13" spans="1:27" ht="38.25" customHeight="1">
      <c r="A13" s="45"/>
      <c r="B13" s="96"/>
      <c r="C13" s="95"/>
      <c r="D13" s="78"/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91"/>
    </row>
    <row r="14" spans="1:27" ht="15" customHeight="1">
      <c r="A14" s="45"/>
      <c r="B14" s="96"/>
      <c r="C14" s="95"/>
      <c r="D14" s="7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77"/>
    </row>
    <row r="15" spans="1:27" ht="15">
      <c r="A15" s="45"/>
      <c r="B15" s="96"/>
      <c r="C15" s="95"/>
      <c r="D15" s="7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77"/>
    </row>
    <row r="16" spans="1:27" ht="15">
      <c r="A16" s="45"/>
      <c r="B16" s="96"/>
      <c r="C16" s="95"/>
      <c r="D16" s="7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77"/>
    </row>
    <row r="17" spans="1:25" ht="15" customHeight="1">
      <c r="A17" s="45"/>
      <c r="B17" s="96"/>
      <c r="C17" s="95"/>
      <c r="D17" s="7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77"/>
    </row>
    <row r="18" spans="1:25" ht="15">
      <c r="A18" s="45"/>
      <c r="B18" s="96"/>
      <c r="C18" s="95"/>
      <c r="D18" s="7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77"/>
    </row>
    <row r="19" spans="1:25" ht="54" customHeight="1">
      <c r="A19" s="45"/>
      <c r="B19" s="96"/>
      <c r="C19" s="95"/>
      <c r="D19" s="84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77"/>
    </row>
    <row r="20" spans="1:25" ht="15" hidden="1">
      <c r="A20" s="45"/>
      <c r="B20" s="96"/>
      <c r="C20" s="95"/>
      <c r="D20" s="84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77"/>
    </row>
    <row r="21" spans="1:25" ht="14.25" hidden="1" customHeight="1">
      <c r="A21" s="45"/>
      <c r="B21" s="96"/>
      <c r="C21" s="95"/>
      <c r="D21" s="79"/>
      <c r="E21" s="90" t="s">
        <v>179</v>
      </c>
      <c r="F21" s="450" t="s">
        <v>183</v>
      </c>
      <c r="G21" s="451"/>
      <c r="H21" s="451"/>
      <c r="I21" s="451"/>
      <c r="J21" s="451"/>
      <c r="K21" s="451"/>
      <c r="L21" s="451"/>
      <c r="M21" s="451"/>
      <c r="N21" s="78"/>
      <c r="O21" s="89" t="s">
        <v>179</v>
      </c>
      <c r="P21" s="452" t="s">
        <v>180</v>
      </c>
      <c r="Q21" s="453"/>
      <c r="R21" s="453"/>
      <c r="S21" s="453"/>
      <c r="T21" s="453"/>
      <c r="U21" s="453"/>
      <c r="V21" s="453"/>
      <c r="W21" s="453"/>
      <c r="X21" s="453"/>
      <c r="Y21" s="77"/>
    </row>
    <row r="22" spans="1:25" ht="14.25" hidden="1" customHeight="1">
      <c r="A22" s="45"/>
      <c r="B22" s="96"/>
      <c r="C22" s="95"/>
      <c r="D22" s="79"/>
      <c r="E22" s="109" t="s">
        <v>179</v>
      </c>
      <c r="F22" s="450" t="s">
        <v>182</v>
      </c>
      <c r="G22" s="451"/>
      <c r="H22" s="451"/>
      <c r="I22" s="451"/>
      <c r="J22" s="451"/>
      <c r="K22" s="451"/>
      <c r="L22" s="451"/>
      <c r="M22" s="451"/>
      <c r="N22" s="78"/>
      <c r="O22" s="92" t="s">
        <v>179</v>
      </c>
      <c r="P22" s="452" t="s">
        <v>512</v>
      </c>
      <c r="Q22" s="453"/>
      <c r="R22" s="453"/>
      <c r="S22" s="453"/>
      <c r="T22" s="453"/>
      <c r="U22" s="453"/>
      <c r="V22" s="453"/>
      <c r="W22" s="453"/>
      <c r="X22" s="453"/>
      <c r="Y22" s="77"/>
    </row>
    <row r="23" spans="1:25" ht="26.25" hidden="1" customHeight="1">
      <c r="A23" s="45"/>
      <c r="B23" s="96"/>
      <c r="C23" s="95"/>
      <c r="D23" s="79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449"/>
      <c r="Q23" s="449"/>
      <c r="R23" s="449"/>
      <c r="S23" s="449"/>
      <c r="T23" s="449"/>
      <c r="U23" s="449"/>
      <c r="V23" s="449"/>
      <c r="W23" s="449"/>
      <c r="X23" s="78"/>
      <c r="Y23" s="77"/>
    </row>
    <row r="24" spans="1:25" ht="10.5" hidden="1" customHeight="1">
      <c r="A24" s="45"/>
      <c r="B24" s="96"/>
      <c r="C24" s="95"/>
      <c r="D24" s="79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7"/>
    </row>
    <row r="25" spans="1:25" ht="14.25" hidden="1" customHeight="1">
      <c r="A25" s="45"/>
      <c r="B25" s="96"/>
      <c r="C25" s="95"/>
      <c r="D25" s="79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7"/>
    </row>
    <row r="26" spans="1:25" ht="12" hidden="1" customHeight="1">
      <c r="A26" s="45"/>
      <c r="B26" s="96"/>
      <c r="C26" s="95"/>
      <c r="D26" s="79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7"/>
    </row>
    <row r="27" spans="1:25" ht="14.25" hidden="1" customHeight="1">
      <c r="A27" s="45"/>
      <c r="B27" s="96"/>
      <c r="C27" s="95"/>
      <c r="D27" s="79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7"/>
    </row>
    <row r="28" spans="1:25" ht="15" hidden="1">
      <c r="A28" s="45"/>
      <c r="B28" s="96"/>
      <c r="C28" s="95"/>
      <c r="D28" s="79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7"/>
    </row>
    <row r="29" spans="1:25" ht="6" hidden="1" customHeight="1">
      <c r="A29" s="45"/>
      <c r="B29" s="96"/>
      <c r="C29" s="95"/>
      <c r="D29" s="79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7"/>
    </row>
    <row r="30" spans="1:25" ht="15" hidden="1">
      <c r="A30" s="45"/>
      <c r="B30" s="96"/>
      <c r="C30" s="95"/>
      <c r="D30" s="79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7"/>
    </row>
    <row r="31" spans="1:25" ht="9.75" hidden="1" customHeight="1">
      <c r="A31" s="45"/>
      <c r="B31" s="96"/>
      <c r="C31" s="95"/>
      <c r="D31" s="79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7"/>
    </row>
    <row r="32" spans="1:25" ht="15" hidden="1">
      <c r="A32" s="45"/>
      <c r="B32" s="96"/>
      <c r="C32" s="95"/>
      <c r="D32" s="79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7"/>
    </row>
    <row r="33" spans="1:25" ht="34.5" hidden="1" customHeight="1">
      <c r="A33" s="45"/>
      <c r="B33" s="96"/>
      <c r="C33" s="95"/>
      <c r="D33" s="84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77"/>
    </row>
    <row r="34" spans="1:25" ht="15" hidden="1">
      <c r="A34" s="45"/>
      <c r="B34" s="96"/>
      <c r="C34" s="95"/>
      <c r="D34" s="84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77"/>
    </row>
    <row r="35" spans="1:25" ht="24" hidden="1" customHeight="1">
      <c r="A35" s="45"/>
      <c r="B35" s="96"/>
      <c r="C35" s="95"/>
      <c r="D35" s="79"/>
      <c r="E35" s="448" t="s">
        <v>385</v>
      </c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77"/>
    </row>
    <row r="36" spans="1:25" ht="38.25" hidden="1" customHeight="1">
      <c r="A36" s="45"/>
      <c r="B36" s="96"/>
      <c r="C36" s="95"/>
      <c r="D36" s="79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77"/>
    </row>
    <row r="37" spans="1:25" ht="9.75" hidden="1" customHeight="1">
      <c r="A37" s="45"/>
      <c r="B37" s="96"/>
      <c r="C37" s="95"/>
      <c r="D37" s="79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77"/>
    </row>
    <row r="38" spans="1:25" ht="51" hidden="1" customHeight="1">
      <c r="A38" s="45"/>
      <c r="B38" s="96"/>
      <c r="C38" s="95"/>
      <c r="D38" s="79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77"/>
    </row>
    <row r="39" spans="1:25" ht="15" hidden="1" customHeight="1">
      <c r="A39" s="45"/>
      <c r="B39" s="96"/>
      <c r="C39" s="95"/>
      <c r="D39" s="79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77"/>
    </row>
    <row r="40" spans="1:25" ht="12" hidden="1" customHeight="1">
      <c r="A40" s="45"/>
      <c r="B40" s="96"/>
      <c r="C40" s="95"/>
      <c r="D40" s="79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77"/>
    </row>
    <row r="41" spans="1:25" ht="15" hidden="1">
      <c r="A41" s="45"/>
      <c r="B41" s="96"/>
      <c r="C41" s="95"/>
      <c r="D41" s="79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77"/>
    </row>
    <row r="42" spans="1:25" ht="15" hidden="1">
      <c r="A42" s="45"/>
      <c r="B42" s="96"/>
      <c r="C42" s="95"/>
      <c r="D42" s="79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77"/>
    </row>
    <row r="43" spans="1:25" ht="8.25" hidden="1" customHeight="1">
      <c r="A43" s="45"/>
      <c r="B43" s="96"/>
      <c r="C43" s="95"/>
      <c r="D43" s="79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77"/>
    </row>
    <row r="44" spans="1:25" ht="27.75" hidden="1" customHeight="1">
      <c r="A44" s="45"/>
      <c r="B44" s="96"/>
      <c r="C44" s="95"/>
      <c r="D44" s="84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77"/>
    </row>
    <row r="45" spans="1:25" ht="15" hidden="1">
      <c r="A45" s="45"/>
      <c r="B45" s="96"/>
      <c r="C45" s="95"/>
      <c r="D45" s="84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77"/>
    </row>
    <row r="46" spans="1:25" ht="24" hidden="1" customHeight="1">
      <c r="A46" s="45"/>
      <c r="B46" s="96"/>
      <c r="C46" s="95"/>
      <c r="D46" s="79"/>
      <c r="E46" s="448" t="s">
        <v>178</v>
      </c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77"/>
    </row>
    <row r="47" spans="1:25" ht="37.5" hidden="1" customHeight="1">
      <c r="A47" s="45"/>
      <c r="B47" s="96"/>
      <c r="C47" s="95"/>
      <c r="D47" s="79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  <c r="W47" s="448"/>
      <c r="X47" s="448"/>
      <c r="Y47" s="77"/>
    </row>
    <row r="48" spans="1:25" ht="24" hidden="1" customHeight="1">
      <c r="A48" s="45"/>
      <c r="B48" s="96"/>
      <c r="C48" s="95"/>
      <c r="D48" s="79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77"/>
    </row>
    <row r="49" spans="1:25" ht="51" hidden="1" customHeight="1">
      <c r="A49" s="45"/>
      <c r="B49" s="96"/>
      <c r="C49" s="95"/>
      <c r="D49" s="79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  <c r="W49" s="448"/>
      <c r="X49" s="448"/>
      <c r="Y49" s="77"/>
    </row>
    <row r="50" spans="1:25" ht="12" hidden="1" customHeight="1">
      <c r="A50" s="45"/>
      <c r="B50" s="96"/>
      <c r="C50" s="95"/>
      <c r="D50" s="79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77"/>
    </row>
    <row r="51" spans="1:25" ht="9" hidden="1" customHeight="1">
      <c r="A51" s="45"/>
      <c r="B51" s="96"/>
      <c r="C51" s="95"/>
      <c r="D51" s="79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77"/>
    </row>
    <row r="52" spans="1:25" ht="10.5" hidden="1" customHeight="1">
      <c r="A52" s="45"/>
      <c r="B52" s="96"/>
      <c r="C52" s="95"/>
      <c r="D52" s="79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77"/>
    </row>
    <row r="53" spans="1:25" ht="10.5" hidden="1" customHeight="1">
      <c r="A53" s="45"/>
      <c r="B53" s="96"/>
      <c r="C53" s="95"/>
      <c r="D53" s="79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77"/>
    </row>
    <row r="54" spans="1:25" ht="8.25" hidden="1" customHeight="1">
      <c r="A54" s="45"/>
      <c r="B54" s="96"/>
      <c r="C54" s="95"/>
      <c r="D54" s="79"/>
      <c r="E54" s="448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77"/>
    </row>
    <row r="55" spans="1:25" ht="21.75" hidden="1" customHeight="1">
      <c r="A55" s="45"/>
      <c r="B55" s="96"/>
      <c r="C55" s="95"/>
      <c r="D55" s="79"/>
      <c r="E55" s="448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77"/>
    </row>
    <row r="56" spans="1:25" ht="7.5" hidden="1" customHeight="1">
      <c r="A56" s="45"/>
      <c r="B56" s="96"/>
      <c r="C56" s="95"/>
      <c r="D56" s="84"/>
      <c r="E56" s="448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77"/>
    </row>
    <row r="57" spans="1:25" ht="15" hidden="1">
      <c r="A57" s="45"/>
      <c r="B57" s="96"/>
      <c r="C57" s="95"/>
      <c r="D57" s="84"/>
      <c r="E57" s="448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8"/>
      <c r="V57" s="448"/>
      <c r="W57" s="448"/>
      <c r="X57" s="448"/>
      <c r="Y57" s="77"/>
    </row>
    <row r="58" spans="1:25" ht="15" hidden="1" customHeight="1">
      <c r="A58" s="45"/>
      <c r="B58" s="96"/>
      <c r="C58" s="95"/>
      <c r="D58" s="79"/>
      <c r="E58" s="466" t="s">
        <v>509</v>
      </c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5"/>
      <c r="W58" s="45"/>
      <c r="X58" s="45"/>
      <c r="Y58" s="77"/>
    </row>
    <row r="59" spans="1:25" ht="15" hidden="1" customHeight="1">
      <c r="A59" s="45"/>
      <c r="B59" s="96"/>
      <c r="C59" s="95"/>
      <c r="D59" s="79"/>
      <c r="E59" s="464"/>
      <c r="F59" s="464"/>
      <c r="G59" s="464"/>
      <c r="H59" s="469"/>
      <c r="I59" s="469"/>
      <c r="J59" s="469"/>
      <c r="K59" s="469"/>
      <c r="L59" s="469"/>
      <c r="M59" s="469"/>
      <c r="N59" s="469"/>
      <c r="O59" s="469"/>
      <c r="P59" s="469"/>
      <c r="Q59" s="469"/>
      <c r="R59" s="469"/>
      <c r="S59" s="469"/>
      <c r="T59" s="469"/>
      <c r="U59" s="469"/>
      <c r="V59" s="469"/>
      <c r="W59" s="469"/>
      <c r="X59" s="469"/>
      <c r="Y59" s="77"/>
    </row>
    <row r="60" spans="1:25" ht="15" hidden="1" customHeight="1">
      <c r="A60" s="45"/>
      <c r="B60" s="96"/>
      <c r="C60" s="95"/>
      <c r="D60" s="79"/>
      <c r="E60" s="464"/>
      <c r="F60" s="464"/>
      <c r="G60" s="464"/>
      <c r="H60" s="469"/>
      <c r="I60" s="469"/>
      <c r="J60" s="469"/>
      <c r="K60" s="469"/>
      <c r="L60" s="469"/>
      <c r="M60" s="469"/>
      <c r="N60" s="469"/>
      <c r="O60" s="469"/>
      <c r="P60" s="469"/>
      <c r="Q60" s="469"/>
      <c r="R60" s="469"/>
      <c r="S60" s="469"/>
      <c r="T60" s="469"/>
      <c r="U60" s="469"/>
      <c r="V60" s="469"/>
      <c r="W60" s="469"/>
      <c r="X60" s="469"/>
      <c r="Y60" s="77"/>
    </row>
    <row r="61" spans="1:25" ht="15" hidden="1">
      <c r="A61" s="45"/>
      <c r="B61" s="96"/>
      <c r="C61" s="95"/>
      <c r="D61" s="79"/>
      <c r="E61" s="88"/>
      <c r="F61" s="86"/>
      <c r="G61" s="87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77"/>
    </row>
    <row r="62" spans="1:25" ht="27.75" hidden="1" customHeight="1">
      <c r="A62" s="45"/>
      <c r="B62" s="96"/>
      <c r="C62" s="95"/>
      <c r="D62" s="79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7"/>
    </row>
    <row r="63" spans="1:25" ht="15" hidden="1">
      <c r="A63" s="45"/>
      <c r="B63" s="96"/>
      <c r="C63" s="95"/>
      <c r="D63" s="79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7"/>
    </row>
    <row r="64" spans="1:25" ht="15" hidden="1">
      <c r="A64" s="45"/>
      <c r="B64" s="96"/>
      <c r="C64" s="95"/>
      <c r="D64" s="79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7"/>
    </row>
    <row r="65" spans="1:25" ht="15" hidden="1">
      <c r="A65" s="45"/>
      <c r="B65" s="96"/>
      <c r="C65" s="95"/>
      <c r="D65" s="79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7"/>
    </row>
    <row r="66" spans="1:25" ht="15" hidden="1">
      <c r="A66" s="45"/>
      <c r="B66" s="96"/>
      <c r="C66" s="95"/>
      <c r="D66" s="79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7"/>
    </row>
    <row r="67" spans="1:25" ht="53.25" hidden="1" customHeight="1">
      <c r="A67" s="45"/>
      <c r="B67" s="96"/>
      <c r="C67" s="95"/>
      <c r="D67" s="79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7"/>
    </row>
    <row r="68" spans="1:25" ht="15" hidden="1">
      <c r="A68" s="45"/>
      <c r="B68" s="96"/>
      <c r="C68" s="95"/>
      <c r="D68" s="84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77"/>
    </row>
    <row r="69" spans="1:25" ht="15" hidden="1">
      <c r="A69" s="45"/>
      <c r="B69" s="96"/>
      <c r="C69" s="95"/>
      <c r="D69" s="84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77"/>
    </row>
    <row r="70" spans="1:25" ht="15" hidden="1">
      <c r="A70" s="45"/>
      <c r="B70" s="96"/>
      <c r="C70" s="95"/>
      <c r="D70" s="79"/>
      <c r="E70" s="466" t="s">
        <v>510</v>
      </c>
      <c r="F70" s="466"/>
      <c r="G70" s="466"/>
      <c r="H70" s="466"/>
      <c r="I70" s="466"/>
      <c r="J70" s="466"/>
      <c r="K70" s="466"/>
      <c r="L70" s="466"/>
      <c r="M70" s="466"/>
      <c r="N70" s="466"/>
      <c r="O70" s="466"/>
      <c r="P70" s="466"/>
      <c r="Q70" s="466"/>
      <c r="R70" s="466"/>
      <c r="S70" s="466"/>
      <c r="T70" s="466"/>
      <c r="U70" s="45"/>
      <c r="V70" s="54"/>
      <c r="W70" s="54"/>
      <c r="X70" s="54"/>
      <c r="Y70" s="77"/>
    </row>
    <row r="71" spans="1:25" ht="15" hidden="1">
      <c r="A71" s="45"/>
      <c r="B71" s="96"/>
      <c r="C71" s="95"/>
      <c r="D71" s="79"/>
      <c r="E71" s="467" t="s">
        <v>511</v>
      </c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21"/>
      <c r="V71" s="421"/>
      <c r="W71" s="421"/>
      <c r="X71" s="421"/>
      <c r="Y71" s="77"/>
    </row>
    <row r="72" spans="1:25" ht="15" hidden="1">
      <c r="A72" s="45"/>
      <c r="B72" s="96"/>
      <c r="C72" s="95"/>
      <c r="D72" s="79"/>
      <c r="E72" s="73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77"/>
    </row>
    <row r="73" spans="1:25" ht="15" hidden="1" customHeight="1">
      <c r="A73" s="45"/>
      <c r="B73" s="96"/>
      <c r="C73" s="95"/>
      <c r="D73" s="79"/>
      <c r="E73" s="73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77"/>
    </row>
    <row r="74" spans="1:25" ht="15" hidden="1">
      <c r="A74" s="45"/>
      <c r="B74" s="96"/>
      <c r="C74" s="95"/>
      <c r="D74" s="79"/>
      <c r="E74" s="73"/>
      <c r="F74" s="419"/>
      <c r="G74" s="419"/>
      <c r="H74" s="419"/>
      <c r="I74" s="419"/>
      <c r="J74" s="419"/>
      <c r="K74" s="419"/>
      <c r="L74" s="419"/>
      <c r="M74" s="419"/>
      <c r="N74" s="419"/>
      <c r="O74" s="419"/>
      <c r="P74" s="419"/>
      <c r="Q74" s="419"/>
      <c r="R74" s="419"/>
      <c r="S74" s="419"/>
      <c r="T74" s="419"/>
      <c r="U74" s="419"/>
      <c r="V74" s="419"/>
      <c r="W74" s="419"/>
      <c r="X74" s="419"/>
      <c r="Y74" s="77"/>
    </row>
    <row r="75" spans="1:25" ht="15" hidden="1" customHeight="1">
      <c r="A75" s="45"/>
      <c r="B75" s="96"/>
      <c r="C75" s="95"/>
      <c r="D75" s="79"/>
      <c r="E75" s="73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77"/>
    </row>
    <row r="76" spans="1:25" ht="8.1" hidden="1" customHeight="1">
      <c r="A76" s="45"/>
      <c r="B76" s="96"/>
      <c r="C76" s="95"/>
      <c r="D76" s="79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77"/>
    </row>
    <row r="77" spans="1:25" ht="15" hidden="1">
      <c r="A77" s="45"/>
      <c r="B77" s="96"/>
      <c r="C77" s="95"/>
      <c r="D77" s="79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77"/>
    </row>
    <row r="78" spans="1:25" ht="15" hidden="1">
      <c r="A78" s="45"/>
      <c r="B78" s="96"/>
      <c r="C78" s="95"/>
      <c r="D78" s="79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77"/>
    </row>
    <row r="79" spans="1:25" ht="15" hidden="1">
      <c r="A79" s="45"/>
      <c r="B79" s="96"/>
      <c r="C79" s="95"/>
      <c r="D79" s="79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77"/>
    </row>
    <row r="80" spans="1:25" ht="15" hidden="1">
      <c r="A80" s="45"/>
      <c r="B80" s="96"/>
      <c r="C80" s="95"/>
      <c r="D80" s="79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77"/>
    </row>
    <row r="81" spans="1:25" ht="15" hidden="1">
      <c r="A81" s="45"/>
      <c r="B81" s="96"/>
      <c r="C81" s="95"/>
      <c r="D81" s="79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77"/>
    </row>
    <row r="82" spans="1:25" ht="15" hidden="1">
      <c r="A82" s="45"/>
      <c r="B82" s="96"/>
      <c r="C82" s="95"/>
      <c r="D82" s="79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77"/>
    </row>
    <row r="83" spans="1:25" ht="15" hidden="1">
      <c r="A83" s="45"/>
      <c r="B83" s="96"/>
      <c r="C83" s="95"/>
      <c r="D83" s="79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77"/>
    </row>
    <row r="84" spans="1:25" ht="15" hidden="1">
      <c r="A84" s="45"/>
      <c r="B84" s="96"/>
      <c r="C84" s="95"/>
      <c r="D84" s="79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77"/>
    </row>
    <row r="85" spans="1:25" ht="15" hidden="1">
      <c r="A85" s="45"/>
      <c r="B85" s="96"/>
      <c r="C85" s="95"/>
      <c r="D85" s="79"/>
      <c r="Y85" s="77"/>
    </row>
    <row r="86" spans="1:25" ht="15" hidden="1">
      <c r="A86" s="45"/>
      <c r="B86" s="96"/>
      <c r="C86" s="95"/>
      <c r="D86" s="79"/>
      <c r="E86" s="462"/>
      <c r="F86" s="462"/>
      <c r="G86" s="462"/>
      <c r="H86" s="463"/>
      <c r="I86" s="463"/>
      <c r="J86" s="463"/>
      <c r="K86" s="463"/>
      <c r="L86" s="463"/>
      <c r="M86" s="463"/>
      <c r="N86" s="463"/>
      <c r="O86" s="463"/>
      <c r="P86" s="463"/>
      <c r="Q86" s="463"/>
      <c r="R86" s="463"/>
      <c r="S86" s="463"/>
      <c r="T86" s="463"/>
      <c r="U86" s="463"/>
      <c r="V86" s="463"/>
      <c r="W86" s="463"/>
      <c r="X86" s="463"/>
      <c r="Y86" s="77"/>
    </row>
    <row r="87" spans="1:25" ht="15" hidden="1" customHeight="1">
      <c r="A87" s="45"/>
      <c r="B87" s="96"/>
      <c r="C87" s="95"/>
      <c r="D87" s="79"/>
      <c r="E87" s="464"/>
      <c r="F87" s="464"/>
      <c r="G87" s="464"/>
      <c r="H87" s="465"/>
      <c r="I87" s="465"/>
      <c r="J87" s="465"/>
      <c r="K87" s="465"/>
      <c r="L87" s="465"/>
      <c r="M87" s="465"/>
      <c r="N87" s="465"/>
      <c r="O87" s="465"/>
      <c r="P87" s="465"/>
      <c r="Q87" s="465"/>
      <c r="R87" s="465"/>
      <c r="S87" s="465"/>
      <c r="T87" s="465"/>
      <c r="U87" s="465"/>
      <c r="V87" s="465"/>
      <c r="W87" s="465"/>
      <c r="X87" s="465"/>
      <c r="Y87" s="77"/>
    </row>
    <row r="88" spans="1:25" ht="15" hidden="1" customHeight="1">
      <c r="A88" s="45"/>
      <c r="B88" s="96"/>
      <c r="C88" s="95"/>
      <c r="D88" s="79"/>
      <c r="E88" s="464"/>
      <c r="F88" s="464"/>
      <c r="G88" s="464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  <c r="Y88" s="77"/>
    </row>
    <row r="89" spans="1:25" ht="15" hidden="1" customHeight="1">
      <c r="A89" s="45"/>
      <c r="B89" s="96"/>
      <c r="C89" s="95"/>
      <c r="D89" s="79"/>
      <c r="E89" s="88"/>
      <c r="F89" s="86"/>
      <c r="G89" s="87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77"/>
    </row>
    <row r="90" spans="1:25" ht="15" hidden="1">
      <c r="A90" s="45"/>
      <c r="B90" s="96"/>
      <c r="C90" s="95"/>
      <c r="D90" s="79"/>
      <c r="E90" s="78"/>
      <c r="F90" s="78"/>
      <c r="G90" s="78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78"/>
      <c r="X90" s="78"/>
      <c r="Y90" s="77"/>
    </row>
    <row r="91" spans="1:25" ht="15" hidden="1">
      <c r="A91" s="45"/>
      <c r="B91" s="96"/>
      <c r="C91" s="95"/>
      <c r="D91" s="79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7"/>
    </row>
    <row r="92" spans="1:25" ht="15" hidden="1">
      <c r="A92" s="45"/>
      <c r="B92" s="96"/>
      <c r="C92" s="95"/>
      <c r="D92" s="79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7"/>
    </row>
    <row r="93" spans="1:25" ht="15" hidden="1">
      <c r="A93" s="45"/>
      <c r="B93" s="96"/>
      <c r="C93" s="95"/>
      <c r="D93" s="79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7"/>
    </row>
    <row r="94" spans="1:25" ht="15" hidden="1">
      <c r="A94" s="45"/>
      <c r="B94" s="96"/>
      <c r="C94" s="95"/>
      <c r="D94" s="79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7"/>
    </row>
    <row r="95" spans="1:25" ht="15" hidden="1">
      <c r="A95" s="45"/>
      <c r="B95" s="96"/>
      <c r="C95" s="95"/>
      <c r="D95" s="79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7"/>
    </row>
    <row r="96" spans="1:25" ht="15" hidden="1">
      <c r="A96" s="45"/>
      <c r="B96" s="96"/>
      <c r="C96" s="95"/>
      <c r="D96" s="79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7"/>
    </row>
    <row r="97" spans="1:27" ht="15" hidden="1">
      <c r="A97" s="45"/>
      <c r="B97" s="96"/>
      <c r="C97" s="95"/>
      <c r="D97" s="79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7"/>
    </row>
    <row r="98" spans="1:27" ht="15" hidden="1">
      <c r="A98" s="45"/>
      <c r="B98" s="96"/>
      <c r="C98" s="95"/>
      <c r="D98" s="79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7"/>
    </row>
    <row r="99" spans="1:27" ht="15" hidden="1">
      <c r="A99" s="45"/>
      <c r="B99" s="96"/>
      <c r="C99" s="95"/>
      <c r="D99" s="79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7"/>
    </row>
    <row r="100" spans="1:27" ht="15" hidden="1">
      <c r="A100" s="45"/>
      <c r="B100" s="96"/>
      <c r="C100" s="95"/>
      <c r="D100" s="79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7"/>
    </row>
    <row r="101" spans="1:27" ht="27" hidden="1" customHeight="1">
      <c r="A101" s="45"/>
      <c r="B101" s="96"/>
      <c r="C101" s="95"/>
      <c r="D101" s="84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77"/>
    </row>
    <row r="102" spans="1:27" ht="15" hidden="1">
      <c r="A102" s="45"/>
      <c r="B102" s="96"/>
      <c r="C102" s="95"/>
      <c r="D102" s="84"/>
      <c r="Y102" s="77"/>
    </row>
    <row r="103" spans="1:27" ht="25.5" hidden="1" customHeight="1">
      <c r="A103" s="45"/>
      <c r="B103" s="96"/>
      <c r="C103" s="95"/>
      <c r="D103" s="79"/>
      <c r="E103" s="468" t="s">
        <v>177</v>
      </c>
      <c r="F103" s="468"/>
      <c r="G103" s="468"/>
      <c r="H103" s="468"/>
      <c r="I103" s="468"/>
      <c r="J103" s="468"/>
      <c r="K103" s="468"/>
      <c r="L103" s="468"/>
      <c r="M103" s="468"/>
      <c r="N103" s="468"/>
      <c r="O103" s="468"/>
      <c r="P103" s="468"/>
      <c r="Q103" s="468"/>
      <c r="R103" s="468"/>
      <c r="S103" s="468"/>
      <c r="T103" s="468"/>
      <c r="U103" s="468"/>
      <c r="V103" s="468"/>
      <c r="W103" s="468"/>
      <c r="X103" s="468"/>
      <c r="Y103" s="77"/>
    </row>
    <row r="104" spans="1:27" ht="15" hidden="1" customHeight="1">
      <c r="A104" s="45"/>
      <c r="B104" s="96"/>
      <c r="C104" s="95"/>
      <c r="D104" s="79"/>
      <c r="E104" s="78"/>
      <c r="F104" s="78"/>
      <c r="G104" s="78"/>
      <c r="H104" s="81"/>
      <c r="I104" s="81"/>
      <c r="J104" s="81"/>
      <c r="K104" s="81"/>
      <c r="L104" s="81"/>
      <c r="M104" s="81"/>
      <c r="N104" s="81"/>
      <c r="O104" s="80"/>
      <c r="P104" s="80"/>
      <c r="Q104" s="80"/>
      <c r="R104" s="80"/>
      <c r="S104" s="80"/>
      <c r="T104" s="80"/>
      <c r="U104" s="78"/>
      <c r="V104" s="78"/>
      <c r="W104" s="78"/>
      <c r="X104" s="78"/>
      <c r="Y104" s="77"/>
    </row>
    <row r="105" spans="1:27" ht="15" hidden="1" customHeight="1">
      <c r="A105" s="45"/>
      <c r="B105" s="96"/>
      <c r="C105" s="95"/>
      <c r="D105" s="79"/>
      <c r="E105" s="82"/>
      <c r="F105" s="461" t="s">
        <v>176</v>
      </c>
      <c r="G105" s="461"/>
      <c r="H105" s="461"/>
      <c r="I105" s="461"/>
      <c r="J105" s="461"/>
      <c r="K105" s="461"/>
      <c r="L105" s="461"/>
      <c r="M105" s="461"/>
      <c r="N105" s="461"/>
      <c r="O105" s="461"/>
      <c r="P105" s="461"/>
      <c r="Q105" s="461"/>
      <c r="R105" s="461"/>
      <c r="S105" s="461"/>
      <c r="T105" s="80"/>
      <c r="U105" s="78"/>
      <c r="V105" s="78"/>
      <c r="W105" s="78"/>
      <c r="X105" s="78"/>
      <c r="Y105" s="77"/>
      <c r="AA105" s="97" t="s">
        <v>174</v>
      </c>
    </row>
    <row r="106" spans="1:27" ht="15" hidden="1" customHeight="1">
      <c r="A106" s="45"/>
      <c r="B106" s="96"/>
      <c r="C106" s="95"/>
      <c r="D106" s="79"/>
      <c r="E106" s="78"/>
      <c r="F106" s="78"/>
      <c r="G106" s="78"/>
      <c r="H106" s="81"/>
      <c r="I106" s="81"/>
      <c r="J106" s="81"/>
      <c r="K106" s="81"/>
      <c r="L106" s="81"/>
      <c r="M106" s="81"/>
      <c r="N106" s="81"/>
      <c r="O106" s="80"/>
      <c r="P106" s="80"/>
      <c r="Q106" s="80"/>
      <c r="R106" s="80"/>
      <c r="S106" s="80"/>
      <c r="T106" s="80"/>
      <c r="U106" s="78"/>
      <c r="V106" s="78"/>
      <c r="W106" s="78"/>
      <c r="X106" s="78"/>
      <c r="Y106" s="77"/>
    </row>
    <row r="107" spans="1:27" ht="15" hidden="1">
      <c r="A107" s="45"/>
      <c r="B107" s="96"/>
      <c r="C107" s="95"/>
      <c r="D107" s="79"/>
      <c r="E107" s="78"/>
      <c r="F107" s="461" t="s">
        <v>175</v>
      </c>
      <c r="G107" s="461"/>
      <c r="H107" s="461"/>
      <c r="I107" s="461"/>
      <c r="J107" s="461"/>
      <c r="K107" s="461"/>
      <c r="L107" s="461"/>
      <c r="M107" s="461"/>
      <c r="N107" s="461"/>
      <c r="O107" s="461"/>
      <c r="P107" s="461"/>
      <c r="Q107" s="461"/>
      <c r="R107" s="461"/>
      <c r="S107" s="461"/>
      <c r="T107" s="461"/>
      <c r="U107" s="461"/>
      <c r="V107" s="461"/>
      <c r="W107" s="461"/>
      <c r="X107" s="461"/>
      <c r="Y107" s="77"/>
    </row>
    <row r="108" spans="1:27" ht="15" hidden="1">
      <c r="A108" s="45"/>
      <c r="B108" s="96"/>
      <c r="C108" s="95"/>
      <c r="D108" s="79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7"/>
    </row>
    <row r="109" spans="1:27" ht="15" hidden="1">
      <c r="A109" s="45"/>
      <c r="B109" s="96"/>
      <c r="C109" s="95"/>
      <c r="D109" s="79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7"/>
    </row>
    <row r="110" spans="1:27" ht="15" hidden="1">
      <c r="A110" s="45"/>
      <c r="B110" s="96"/>
      <c r="C110" s="95"/>
      <c r="D110" s="79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7"/>
    </row>
    <row r="111" spans="1:27" ht="15" hidden="1">
      <c r="A111" s="45"/>
      <c r="B111" s="96"/>
      <c r="C111" s="95"/>
      <c r="D111" s="79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7"/>
    </row>
    <row r="112" spans="1:27" ht="15" hidden="1">
      <c r="A112" s="45"/>
      <c r="B112" s="96"/>
      <c r="C112" s="95"/>
      <c r="D112" s="79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7"/>
    </row>
    <row r="113" spans="1:25" ht="15" hidden="1">
      <c r="A113" s="45"/>
      <c r="B113" s="96"/>
      <c r="C113" s="95"/>
      <c r="D113" s="79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7"/>
    </row>
    <row r="114" spans="1:25" ht="25.5" hidden="1" customHeight="1">
      <c r="A114" s="45"/>
      <c r="B114" s="96"/>
      <c r="C114" s="95"/>
      <c r="D114" s="79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7"/>
    </row>
    <row r="115" spans="1:25" ht="11.25" hidden="1" customHeight="1">
      <c r="A115" s="45"/>
      <c r="B115" s="96"/>
      <c r="C115" s="95"/>
      <c r="D115" s="79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7"/>
    </row>
    <row r="116" spans="1:25" ht="8.25" hidden="1" customHeight="1">
      <c r="A116" s="45"/>
      <c r="B116" s="96"/>
      <c r="C116" s="95"/>
      <c r="D116" s="79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7"/>
    </row>
    <row r="117" spans="1:25" ht="10.5" hidden="1" customHeight="1">
      <c r="A117" s="45"/>
      <c r="B117" s="96"/>
      <c r="C117" s="95"/>
      <c r="D117" s="79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7"/>
    </row>
    <row r="118" spans="1:25" ht="15" customHeight="1">
      <c r="A118" s="45"/>
      <c r="B118" s="94"/>
      <c r="C118" s="93"/>
      <c r="D118" s="76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4"/>
    </row>
  </sheetData>
  <sheetProtection password="FA9C" sheet="1" objects="1" scenarios="1" formatColumns="0" formatRows="0"/>
  <dataConsolidate link="1"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 xr:uid="{00000000-0004-0000-0000-000000000000}"/>
    <hyperlink ref="E70:T70" location="Инструкция!A1" tooltip="http://support.eias.ru/knowledgebase.php?article=28" display="Инструкция по загрузке сопроводительных материалов" xr:uid="{00000000-0004-0000-0000-000001000000}"/>
    <hyperlink ref="E71:T71" location="Инструкция!A1" tooltip="http://eias.ru/files/shablon/FAS_JKH_OPEN_INFO_ORG_VO.pdf" display="Инструкция по работе с отчетной формой" xr:uid="{00000000-0004-0000-0000-000002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3" hidden="1" customWidth="1"/>
    <col min="3" max="3" width="3.7109375" style="58" customWidth="1"/>
    <col min="4" max="4" width="6.28515625" style="13" bestFit="1" customWidth="1"/>
    <col min="5" max="5" width="94.85546875" style="13" customWidth="1"/>
    <col min="6" max="16384" width="9.140625" style="13"/>
  </cols>
  <sheetData>
    <row r="1" spans="3:9" hidden="1"/>
    <row r="2" spans="3:9" hidden="1"/>
    <row r="3" spans="3:9" hidden="1"/>
    <row r="4" spans="3:9" hidden="1"/>
    <row r="5" spans="3:9" hidden="1"/>
    <row r="6" spans="3:9" s="340" customFormat="1" ht="6">
      <c r="C6" s="371"/>
      <c r="D6" s="370"/>
      <c r="E6" s="370"/>
    </row>
    <row r="7" spans="3:9" ht="18.95" customHeight="1">
      <c r="C7" s="59"/>
      <c r="D7" s="486" t="s">
        <v>463</v>
      </c>
      <c r="E7" s="488"/>
    </row>
    <row r="8" spans="3:9" s="340" customFormat="1" ht="6">
      <c r="C8" s="371"/>
      <c r="D8" s="370"/>
      <c r="E8" s="370"/>
    </row>
    <row r="9" spans="3:9" ht="15.95" customHeight="1">
      <c r="C9" s="59"/>
      <c r="D9" s="202" t="s">
        <v>32</v>
      </c>
      <c r="E9" s="180" t="s">
        <v>253</v>
      </c>
    </row>
    <row r="10" spans="3:9" ht="12" customHeight="1">
      <c r="C10" s="59"/>
      <c r="D10" s="44" t="s">
        <v>33</v>
      </c>
      <c r="E10" s="44" t="s">
        <v>5</v>
      </c>
    </row>
    <row r="11" spans="3:9" ht="11.25" hidden="1" customHeight="1">
      <c r="C11" s="59"/>
      <c r="D11" s="271">
        <v>0</v>
      </c>
      <c r="E11" s="272"/>
    </row>
    <row r="12" spans="3:9" ht="15" customHeight="1">
      <c r="C12" s="170"/>
      <c r="D12" s="171">
        <v>1</v>
      </c>
      <c r="E12" s="172"/>
    </row>
    <row r="13" spans="3:9" ht="12" customHeight="1">
      <c r="C13" s="59"/>
      <c r="D13" s="273"/>
      <c r="E13" s="274" t="s">
        <v>113</v>
      </c>
    </row>
    <row r="14" spans="3:9" ht="3" customHeight="1"/>
    <row r="15" spans="3:9" ht="22.5" customHeight="1">
      <c r="C15" s="275"/>
      <c r="D15" s="513" t="s">
        <v>478</v>
      </c>
      <c r="E15" s="514"/>
      <c r="F15" s="276"/>
      <c r="G15" s="276"/>
      <c r="H15" s="276"/>
      <c r="I15" s="276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09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Check">
    <tabColor indexed="31"/>
  </sheetPr>
  <dimension ref="B1:E4"/>
  <sheetViews>
    <sheetView showGridLines="0" zoomScaleNormal="100" workbookViewId="0">
      <selection activeCell="B6" sqref="B6"/>
    </sheetView>
  </sheetViews>
  <sheetFormatPr defaultRowHeight="11.25"/>
  <cols>
    <col min="1" max="1" width="3.7109375" style="13" customWidth="1"/>
    <col min="2" max="2" width="36.7109375" style="13" customWidth="1"/>
    <col min="3" max="3" width="103.28515625" style="13" customWidth="1"/>
    <col min="4" max="4" width="17.7109375" style="13" customWidth="1"/>
    <col min="5" max="16384" width="9.140625" style="13"/>
  </cols>
  <sheetData>
    <row r="1" spans="2:5" s="340" customFormat="1" ht="6"/>
    <row r="2" spans="2:5" ht="22.5">
      <c r="B2" s="515" t="s">
        <v>12</v>
      </c>
      <c r="C2" s="515"/>
      <c r="D2" s="515"/>
      <c r="E2" s="336"/>
    </row>
    <row r="3" spans="2:5" s="340" customFormat="1" ht="6"/>
    <row r="4" spans="2:5" ht="21.75" customHeight="1">
      <c r="B4" s="442" t="s">
        <v>30</v>
      </c>
      <c r="C4" s="442" t="s">
        <v>31</v>
      </c>
      <c r="D4" s="442" t="s">
        <v>24</v>
      </c>
    </row>
  </sheetData>
  <sheetProtection password="FA9C" sheet="1" objects="1" scenarios="1" formatColumns="0" formatRows="0" autoFilter="0"/>
  <autoFilter ref="B4:D4" xr:uid="{00000000-0009-0000-0000-00000A000000}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odList02">
    <tabColor indexed="47"/>
  </sheetPr>
  <dimension ref="A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/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4"/>
    <col min="2" max="2" width="65.28515625" style="194" customWidth="1"/>
    <col min="3" max="3" width="41" style="194" customWidth="1"/>
    <col min="4" max="16384" width="9.140625" style="194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194"/>
    <col min="2" max="2" width="65.28515625" style="194" customWidth="1"/>
    <col min="3" max="3" width="41" style="194" customWidth="1"/>
    <col min="4" max="16384" width="9.140625" style="194"/>
  </cols>
  <sheetData>
    <row r="1" spans="1:2">
      <c r="A1" s="194" t="s">
        <v>372</v>
      </c>
      <c r="B1" s="194" t="s">
        <v>373</v>
      </c>
    </row>
    <row r="2" spans="1:2">
      <c r="A2" s="194">
        <v>4189714</v>
      </c>
      <c r="B2" s="194" t="s">
        <v>2412</v>
      </c>
    </row>
    <row r="3" spans="1:2">
      <c r="A3" s="194">
        <v>4189713</v>
      </c>
      <c r="B3" s="194" t="s">
        <v>2413</v>
      </c>
    </row>
    <row r="4" spans="1:2">
      <c r="A4" s="194">
        <v>4189712</v>
      </c>
      <c r="B4" s="194" t="s">
        <v>553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190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1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llSheetsInThisWorkbook">
    <tabColor indexed="47"/>
  </sheetPr>
  <dimension ref="A1:B36"/>
  <sheetViews>
    <sheetView showGridLines="0" zoomScaleNormal="100" workbookViewId="0"/>
  </sheetViews>
  <sheetFormatPr defaultRowHeight="11.25"/>
  <cols>
    <col min="1" max="1" width="36.28515625" customWidth="1"/>
    <col min="2" max="2" width="21.140625" bestFit="1" customWidth="1"/>
    <col min="3" max="16384" width="9.140625" style="3"/>
  </cols>
  <sheetData>
    <row r="1" spans="1:2">
      <c r="A1" s="4" t="s">
        <v>13</v>
      </c>
      <c r="B1" s="4" t="s">
        <v>14</v>
      </c>
    </row>
    <row r="2" spans="1:2">
      <c r="A2" t="s">
        <v>15</v>
      </c>
      <c r="B2" t="s">
        <v>367</v>
      </c>
    </row>
    <row r="3" spans="1:2">
      <c r="A3" t="s">
        <v>193</v>
      </c>
      <c r="B3" t="s">
        <v>513</v>
      </c>
    </row>
    <row r="4" spans="1:2">
      <c r="A4" t="s">
        <v>16</v>
      </c>
      <c r="B4" t="s">
        <v>209</v>
      </c>
    </row>
    <row r="5" spans="1:2">
      <c r="A5" t="s">
        <v>543</v>
      </c>
      <c r="B5" t="s">
        <v>376</v>
      </c>
    </row>
    <row r="6" spans="1:2">
      <c r="A6" t="s">
        <v>544</v>
      </c>
      <c r="B6" t="s">
        <v>377</v>
      </c>
    </row>
    <row r="7" spans="1:2">
      <c r="A7" t="s">
        <v>545</v>
      </c>
      <c r="B7" t="s">
        <v>368</v>
      </c>
    </row>
    <row r="8" spans="1:2">
      <c r="A8" t="s">
        <v>472</v>
      </c>
      <c r="B8" t="s">
        <v>205</v>
      </c>
    </row>
    <row r="9" spans="1:2">
      <c r="A9" t="s">
        <v>473</v>
      </c>
      <c r="B9" t="s">
        <v>195</v>
      </c>
    </row>
    <row r="10" spans="1:2">
      <c r="A10" t="s">
        <v>11</v>
      </c>
      <c r="B10" t="s">
        <v>196</v>
      </c>
    </row>
    <row r="11" spans="1:2">
      <c r="A11" t="s">
        <v>352</v>
      </c>
      <c r="B11" t="s">
        <v>474</v>
      </c>
    </row>
    <row r="12" spans="1:2">
      <c r="A12" t="s">
        <v>194</v>
      </c>
      <c r="B12" t="s">
        <v>471</v>
      </c>
    </row>
    <row r="13" spans="1:2">
      <c r="B13" t="s">
        <v>514</v>
      </c>
    </row>
    <row r="14" spans="1:2">
      <c r="B14" t="s">
        <v>197</v>
      </c>
    </row>
    <row r="15" spans="1:2">
      <c r="B15" t="s">
        <v>215</v>
      </c>
    </row>
    <row r="16" spans="1:2">
      <c r="B16" t="s">
        <v>475</v>
      </c>
    </row>
    <row r="17" spans="2:2">
      <c r="B17" t="s">
        <v>198</v>
      </c>
    </row>
    <row r="18" spans="2:2">
      <c r="B18" t="s">
        <v>199</v>
      </c>
    </row>
    <row r="19" spans="2:2">
      <c r="B19" t="s">
        <v>200</v>
      </c>
    </row>
    <row r="20" spans="2:2">
      <c r="B20" t="s">
        <v>201</v>
      </c>
    </row>
    <row r="21" spans="2:2">
      <c r="B21" t="s">
        <v>202</v>
      </c>
    </row>
    <row r="22" spans="2:2">
      <c r="B22" t="s">
        <v>203</v>
      </c>
    </row>
    <row r="23" spans="2:2">
      <c r="B23" t="s">
        <v>204</v>
      </c>
    </row>
    <row r="24" spans="2:2">
      <c r="B24" t="s">
        <v>206</v>
      </c>
    </row>
    <row r="25" spans="2:2">
      <c r="B25" t="s">
        <v>207</v>
      </c>
    </row>
    <row r="26" spans="2:2">
      <c r="B26" t="s">
        <v>208</v>
      </c>
    </row>
    <row r="27" spans="2:2">
      <c r="B27" t="s">
        <v>210</v>
      </c>
    </row>
    <row r="28" spans="2:2">
      <c r="B28" t="s">
        <v>211</v>
      </c>
    </row>
    <row r="29" spans="2:2">
      <c r="B29" t="s">
        <v>476</v>
      </c>
    </row>
    <row r="30" spans="2:2">
      <c r="B30" t="s">
        <v>350</v>
      </c>
    </row>
    <row r="31" spans="2:2">
      <c r="B31" t="s">
        <v>212</v>
      </c>
    </row>
    <row r="32" spans="2:2">
      <c r="B32" t="s">
        <v>213</v>
      </c>
    </row>
    <row r="33" spans="2:2">
      <c r="B33" t="s">
        <v>214</v>
      </c>
    </row>
    <row r="34" spans="2:2">
      <c r="B34" t="s">
        <v>216</v>
      </c>
    </row>
    <row r="35" spans="2:2">
      <c r="B35" t="s">
        <v>217</v>
      </c>
    </row>
    <row r="36" spans="2:2">
      <c r="B36" t="s">
        <v>218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UpdTemplLogger">
    <tabColor indexed="24"/>
  </sheetPr>
  <dimension ref="A1:D23"/>
  <sheetViews>
    <sheetView showGridLines="0" zoomScaleNormal="100" workbookViewId="0"/>
  </sheetViews>
  <sheetFormatPr defaultRowHeight="11.25"/>
  <cols>
    <col min="1" max="1" width="30.7109375" style="12" customWidth="1"/>
    <col min="2" max="2" width="80.7109375" style="12" customWidth="1"/>
    <col min="3" max="3" width="30.7109375" style="12" customWidth="1"/>
    <col min="4" max="16384" width="9.140625" style="11"/>
  </cols>
  <sheetData>
    <row r="1" spans="1:4" ht="24" customHeight="1">
      <c r="A1" s="111" t="s">
        <v>22</v>
      </c>
      <c r="B1" s="111" t="s">
        <v>23</v>
      </c>
      <c r="C1" s="111" t="s">
        <v>24</v>
      </c>
      <c r="D1" s="10"/>
    </row>
    <row r="2" spans="1:4">
      <c r="A2" s="445">
        <v>43385.702245370368</v>
      </c>
      <c r="B2" s="12" t="s">
        <v>559</v>
      </c>
      <c r="C2" s="12" t="s">
        <v>386</v>
      </c>
    </row>
    <row r="3" spans="1:4">
      <c r="A3" s="445">
        <v>43385.702256944445</v>
      </c>
      <c r="B3" s="12" t="s">
        <v>560</v>
      </c>
      <c r="C3" s="12" t="s">
        <v>386</v>
      </c>
    </row>
    <row r="4" spans="1:4">
      <c r="A4" s="445">
        <v>43385.702349537038</v>
      </c>
      <c r="B4" s="12" t="s">
        <v>559</v>
      </c>
      <c r="C4" s="12" t="s">
        <v>386</v>
      </c>
    </row>
    <row r="5" spans="1:4">
      <c r="A5" s="445">
        <v>43385.702372685184</v>
      </c>
      <c r="B5" s="12" t="s">
        <v>560</v>
      </c>
      <c r="C5" s="12" t="s">
        <v>386</v>
      </c>
    </row>
    <row r="6" spans="1:4">
      <c r="A6" s="445">
        <v>43385.702627314815</v>
      </c>
      <c r="B6" s="12" t="s">
        <v>559</v>
      </c>
      <c r="C6" s="12" t="s">
        <v>386</v>
      </c>
    </row>
    <row r="7" spans="1:4">
      <c r="A7" s="445">
        <v>43385.702638888892</v>
      </c>
      <c r="B7" s="12" t="s">
        <v>560</v>
      </c>
      <c r="C7" s="12" t="s">
        <v>386</v>
      </c>
    </row>
    <row r="8" spans="1:4">
      <c r="A8" s="445">
        <v>43385.704421296294</v>
      </c>
      <c r="B8" s="12" t="s">
        <v>559</v>
      </c>
      <c r="C8" s="12" t="s">
        <v>386</v>
      </c>
    </row>
    <row r="9" spans="1:4">
      <c r="A9" s="445">
        <v>43385.704432870371</v>
      </c>
      <c r="B9" s="12" t="s">
        <v>560</v>
      </c>
      <c r="C9" s="12" t="s">
        <v>386</v>
      </c>
    </row>
    <row r="10" spans="1:4">
      <c r="A10" s="445">
        <v>43388.379606481481</v>
      </c>
      <c r="B10" s="12" t="s">
        <v>559</v>
      </c>
      <c r="C10" s="12" t="s">
        <v>386</v>
      </c>
    </row>
    <row r="11" spans="1:4">
      <c r="A11" s="445">
        <v>43388.379629629628</v>
      </c>
      <c r="B11" s="12" t="s">
        <v>560</v>
      </c>
      <c r="C11" s="12" t="s">
        <v>386</v>
      </c>
    </row>
    <row r="12" spans="1:4">
      <c r="A12" s="445">
        <v>43389.424976851849</v>
      </c>
      <c r="B12" s="12" t="s">
        <v>559</v>
      </c>
      <c r="C12" s="12" t="s">
        <v>386</v>
      </c>
    </row>
    <row r="13" spans="1:4">
      <c r="A13" s="445">
        <v>43389.424988425926</v>
      </c>
      <c r="B13" s="12" t="s">
        <v>560</v>
      </c>
      <c r="C13" s="12" t="s">
        <v>386</v>
      </c>
    </row>
    <row r="14" spans="1:4">
      <c r="A14" s="445">
        <v>43389.430856481478</v>
      </c>
      <c r="B14" s="12" t="s">
        <v>559</v>
      </c>
      <c r="C14" s="12" t="s">
        <v>386</v>
      </c>
    </row>
    <row r="15" spans="1:4">
      <c r="A15" s="445">
        <v>43389.430868055555</v>
      </c>
      <c r="B15" s="12" t="s">
        <v>560</v>
      </c>
      <c r="C15" s="12" t="s">
        <v>386</v>
      </c>
    </row>
    <row r="16" spans="1:4">
      <c r="A16" s="445">
        <v>43389.432928240742</v>
      </c>
      <c r="B16" s="12" t="s">
        <v>559</v>
      </c>
      <c r="C16" s="12" t="s">
        <v>386</v>
      </c>
    </row>
    <row r="17" spans="1:3">
      <c r="A17" s="445">
        <v>43389.432939814818</v>
      </c>
      <c r="B17" s="12" t="s">
        <v>560</v>
      </c>
      <c r="C17" s="12" t="s">
        <v>386</v>
      </c>
    </row>
    <row r="18" spans="1:3">
      <c r="A18" s="445">
        <v>43390.421643518515</v>
      </c>
      <c r="B18" s="12" t="s">
        <v>559</v>
      </c>
      <c r="C18" s="12" t="s">
        <v>386</v>
      </c>
    </row>
    <row r="19" spans="1:3">
      <c r="A19" s="445">
        <v>43390.421666666669</v>
      </c>
      <c r="B19" s="12" t="s">
        <v>560</v>
      </c>
      <c r="C19" s="12" t="s">
        <v>386</v>
      </c>
    </row>
    <row r="20" spans="1:3">
      <c r="A20" s="445">
        <v>43397.484224537038</v>
      </c>
      <c r="B20" s="12" t="s">
        <v>559</v>
      </c>
      <c r="C20" s="12" t="s">
        <v>386</v>
      </c>
    </row>
    <row r="21" spans="1:3">
      <c r="A21" s="445">
        <v>43397.484236111108</v>
      </c>
      <c r="B21" s="12" t="s">
        <v>560</v>
      </c>
      <c r="C21" s="12" t="s">
        <v>386</v>
      </c>
    </row>
    <row r="22" spans="1:3">
      <c r="A22" s="445">
        <v>43469.409803240742</v>
      </c>
      <c r="B22" s="12" t="s">
        <v>559</v>
      </c>
      <c r="C22" s="12" t="s">
        <v>386</v>
      </c>
    </row>
    <row r="23" spans="1:3">
      <c r="A23" s="445">
        <v>43469.409826388888</v>
      </c>
      <c r="B23" s="12" t="s">
        <v>560</v>
      </c>
      <c r="C23" s="12" t="s">
        <v>386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EHSHEET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7" bestFit="1" customWidth="1"/>
    <col min="3" max="3" width="9.140625" style="50"/>
    <col min="4" max="4" width="9.140625" style="50" customWidth="1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1" width="26.85546875" style="5" customWidth="1"/>
    <col min="12" max="12" width="9.140625" style="5"/>
    <col min="13" max="13" width="26.28515625" style="70" customWidth="1"/>
    <col min="14" max="14" width="29.140625" style="71" customWidth="1"/>
    <col min="15" max="16" width="9.140625" style="5"/>
    <col min="17" max="17" width="39.7109375" style="5" bestFit="1" customWidth="1"/>
    <col min="18" max="18" width="87.5703125" style="5" customWidth="1"/>
    <col min="19" max="19" width="81.5703125" style="5" customWidth="1"/>
    <col min="20" max="20" width="9.140625" style="5"/>
    <col min="21" max="22" width="9.140625" style="3"/>
    <col min="23" max="24" width="9.140625" style="5"/>
    <col min="25" max="25" width="13.42578125" style="5" customWidth="1"/>
    <col min="26" max="26" width="24.85546875" style="5" customWidth="1"/>
    <col min="27" max="27" width="9.140625" style="5"/>
    <col min="28" max="28" width="11.140625" style="5" bestFit="1" customWidth="1"/>
    <col min="29" max="29" width="72" style="5" customWidth="1"/>
    <col min="30" max="30" width="9.140625" style="5"/>
    <col min="31" max="32" width="32.140625" style="5" customWidth="1"/>
    <col min="33" max="34" width="39.7109375" style="5" customWidth="1"/>
    <col min="35" max="16384" width="9.140625" style="5"/>
  </cols>
  <sheetData>
    <row r="1" spans="1:34" s="48" customFormat="1" ht="51">
      <c r="A1" s="47" t="s">
        <v>19</v>
      </c>
      <c r="B1" s="46"/>
      <c r="C1" s="47" t="s">
        <v>28</v>
      </c>
      <c r="D1" s="47" t="s">
        <v>25</v>
      </c>
      <c r="E1" s="47" t="s">
        <v>118</v>
      </c>
      <c r="F1" s="47" t="s">
        <v>168</v>
      </c>
      <c r="G1" s="47" t="s">
        <v>134</v>
      </c>
      <c r="H1" s="47" t="s">
        <v>139</v>
      </c>
      <c r="I1" s="47" t="s">
        <v>162</v>
      </c>
      <c r="J1" s="47" t="s">
        <v>186</v>
      </c>
      <c r="K1" s="47" t="s">
        <v>363</v>
      </c>
      <c r="L1" s="188" t="s">
        <v>364</v>
      </c>
      <c r="M1" s="47" t="s">
        <v>163</v>
      </c>
      <c r="N1" s="69" t="s">
        <v>226</v>
      </c>
      <c r="Q1" s="281" t="s">
        <v>227</v>
      </c>
      <c r="R1" s="279" t="s">
        <v>240</v>
      </c>
      <c r="S1" s="123" t="s">
        <v>241</v>
      </c>
      <c r="U1" s="163" t="s">
        <v>289</v>
      </c>
      <c r="V1" s="163" t="s">
        <v>290</v>
      </c>
      <c r="X1" s="390" t="s">
        <v>340</v>
      </c>
      <c r="Y1" s="390" t="s">
        <v>343</v>
      </c>
      <c r="Z1" s="390" t="s">
        <v>344</v>
      </c>
      <c r="AB1" s="516" t="s">
        <v>485</v>
      </c>
      <c r="AC1" s="516"/>
      <c r="AE1" s="406" t="s">
        <v>496</v>
      </c>
      <c r="AF1" s="406" t="s">
        <v>504</v>
      </c>
      <c r="AG1" s="406" t="s">
        <v>495</v>
      </c>
      <c r="AH1" s="406" t="s">
        <v>505</v>
      </c>
    </row>
    <row r="2" spans="1:34" ht="56.25">
      <c r="A2" s="6" t="s">
        <v>41</v>
      </c>
      <c r="C2" s="49">
        <v>2013</v>
      </c>
      <c r="D2" s="49" t="s">
        <v>26</v>
      </c>
      <c r="E2" s="52" t="s">
        <v>119</v>
      </c>
      <c r="F2" s="52" t="s">
        <v>169</v>
      </c>
      <c r="G2" s="52" t="s">
        <v>132</v>
      </c>
      <c r="H2" s="52" t="s">
        <v>136</v>
      </c>
      <c r="I2" s="52" t="s">
        <v>33</v>
      </c>
      <c r="J2" s="52" t="s">
        <v>187</v>
      </c>
      <c r="K2" s="72"/>
      <c r="L2" s="189">
        <v>55</v>
      </c>
      <c r="M2" s="47" t="s">
        <v>164</v>
      </c>
      <c r="N2" s="69" t="s">
        <v>225</v>
      </c>
      <c r="Q2" s="282" t="s">
        <v>554</v>
      </c>
      <c r="R2" s="280" t="s">
        <v>233</v>
      </c>
      <c r="S2" s="49" t="s">
        <v>242</v>
      </c>
      <c r="U2" t="s">
        <v>291</v>
      </c>
      <c r="V2" t="s">
        <v>291</v>
      </c>
      <c r="X2" s="389" t="s">
        <v>341</v>
      </c>
      <c r="Y2" s="405" t="s">
        <v>345</v>
      </c>
      <c r="Z2" s="405" t="s">
        <v>346</v>
      </c>
      <c r="AB2" s="387" t="s">
        <v>472</v>
      </c>
      <c r="AC2" s="388" t="s">
        <v>486</v>
      </c>
      <c r="AE2" t="s">
        <v>2434</v>
      </c>
      <c r="AF2"/>
      <c r="AG2" t="s">
        <v>2435</v>
      </c>
      <c r="AH2"/>
    </row>
    <row r="3" spans="1:34" ht="25.5">
      <c r="A3" s="6" t="s">
        <v>42</v>
      </c>
      <c r="C3" s="49">
        <v>2014</v>
      </c>
      <c r="D3" s="49" t="s">
        <v>27</v>
      </c>
      <c r="E3" s="52" t="s">
        <v>120</v>
      </c>
      <c r="F3" s="52" t="s">
        <v>170</v>
      </c>
      <c r="G3" s="52" t="s">
        <v>133</v>
      </c>
      <c r="H3" s="52" t="s">
        <v>137</v>
      </c>
      <c r="I3" s="52" t="s">
        <v>5</v>
      </c>
      <c r="J3" s="52" t="s">
        <v>184</v>
      </c>
      <c r="K3" s="72" t="s">
        <v>362</v>
      </c>
      <c r="L3" s="188" t="s">
        <v>366</v>
      </c>
      <c r="M3" s="47" t="s">
        <v>165</v>
      </c>
      <c r="N3" s="69" t="s">
        <v>223</v>
      </c>
      <c r="Q3" s="282" t="s">
        <v>468</v>
      </c>
      <c r="R3" s="280" t="s">
        <v>234</v>
      </c>
      <c r="S3" s="49" t="s">
        <v>243</v>
      </c>
      <c r="U3" t="s">
        <v>292</v>
      </c>
      <c r="V3" t="s">
        <v>292</v>
      </c>
      <c r="X3" s="391" t="s">
        <v>342</v>
      </c>
      <c r="Y3" s="392" t="s">
        <v>347</v>
      </c>
      <c r="Z3" s="392" t="s">
        <v>347</v>
      </c>
      <c r="AB3" s="391" t="s">
        <v>543</v>
      </c>
      <c r="AC3" s="393" t="s">
        <v>487</v>
      </c>
      <c r="AE3" t="s">
        <v>2427</v>
      </c>
      <c r="AF3"/>
      <c r="AG3" t="s">
        <v>2412</v>
      </c>
      <c r="AH3"/>
    </row>
    <row r="4" spans="1:34" ht="56.25">
      <c r="A4" s="6" t="s">
        <v>43</v>
      </c>
      <c r="C4" s="49">
        <v>2015</v>
      </c>
      <c r="E4" s="52" t="s">
        <v>121</v>
      </c>
      <c r="F4" s="52" t="s">
        <v>171</v>
      </c>
      <c r="H4" s="52" t="s">
        <v>138</v>
      </c>
      <c r="I4" s="52" t="s">
        <v>6</v>
      </c>
      <c r="J4" s="52" t="s">
        <v>185</v>
      </c>
      <c r="K4" s="72"/>
      <c r="L4" s="189">
        <v>112</v>
      </c>
      <c r="M4" s="47" t="s">
        <v>166</v>
      </c>
      <c r="N4" s="69" t="s">
        <v>224</v>
      </c>
      <c r="R4" s="121" t="s">
        <v>235</v>
      </c>
      <c r="S4" s="49" t="s">
        <v>244</v>
      </c>
      <c r="U4" t="s">
        <v>293</v>
      </c>
      <c r="V4" t="s">
        <v>293</v>
      </c>
      <c r="AB4" s="391" t="s">
        <v>544</v>
      </c>
      <c r="AC4" s="393" t="s">
        <v>546</v>
      </c>
      <c r="AE4"/>
      <c r="AF4"/>
      <c r="AG4"/>
      <c r="AH4"/>
    </row>
    <row r="5" spans="1:34" ht="25.5">
      <c r="A5" s="6" t="s">
        <v>44</v>
      </c>
      <c r="C5" s="49">
        <v>2016</v>
      </c>
      <c r="E5" s="52" t="s">
        <v>122</v>
      </c>
      <c r="F5" s="52" t="s">
        <v>172</v>
      </c>
      <c r="I5" s="52" t="s">
        <v>7</v>
      </c>
      <c r="M5" s="47" t="s">
        <v>167</v>
      </c>
      <c r="N5" s="69" t="s">
        <v>222</v>
      </c>
      <c r="R5" s="122" t="s">
        <v>236</v>
      </c>
      <c r="S5" s="49" t="s">
        <v>250</v>
      </c>
      <c r="U5" t="s">
        <v>294</v>
      </c>
      <c r="V5" t="s">
        <v>294</v>
      </c>
      <c r="AB5" s="391" t="s">
        <v>545</v>
      </c>
      <c r="AC5" s="393" t="s">
        <v>488</v>
      </c>
      <c r="AE5"/>
      <c r="AF5"/>
      <c r="AG5"/>
      <c r="AH5"/>
    </row>
    <row r="6" spans="1:34" ht="22.5">
      <c r="A6" s="6" t="s">
        <v>45</v>
      </c>
      <c r="C6" s="49">
        <v>2017</v>
      </c>
      <c r="E6" s="52" t="s">
        <v>123</v>
      </c>
      <c r="F6" s="72"/>
      <c r="I6" s="52" t="s">
        <v>20</v>
      </c>
      <c r="M6" s="5"/>
      <c r="N6" s="5"/>
      <c r="Q6" s="113"/>
      <c r="R6" s="122" t="s">
        <v>237</v>
      </c>
      <c r="S6" s="49" t="s">
        <v>251</v>
      </c>
      <c r="U6" t="s">
        <v>295</v>
      </c>
      <c r="V6" t="s">
        <v>295</v>
      </c>
      <c r="AE6"/>
      <c r="AF6"/>
      <c r="AG6"/>
      <c r="AH6"/>
    </row>
    <row r="7" spans="1:34" ht="22.5">
      <c r="A7" s="6" t="s">
        <v>46</v>
      </c>
      <c r="E7" s="52" t="s">
        <v>124</v>
      </c>
      <c r="F7" s="72"/>
      <c r="I7" s="52" t="s">
        <v>21</v>
      </c>
      <c r="M7" s="5"/>
      <c r="N7" s="5"/>
      <c r="R7" s="122" t="s">
        <v>238</v>
      </c>
      <c r="S7" s="49" t="s">
        <v>245</v>
      </c>
      <c r="U7" t="s">
        <v>296</v>
      </c>
      <c r="V7" t="s">
        <v>296</v>
      </c>
      <c r="AE7"/>
      <c r="AF7"/>
      <c r="AG7"/>
      <c r="AH7"/>
    </row>
    <row r="8" spans="1:34">
      <c r="A8" s="6" t="s">
        <v>47</v>
      </c>
      <c r="E8" s="52" t="s">
        <v>125</v>
      </c>
      <c r="F8" s="72"/>
      <c r="I8" s="52" t="s">
        <v>115</v>
      </c>
      <c r="R8" s="121" t="s">
        <v>239</v>
      </c>
      <c r="S8" s="49" t="s">
        <v>246</v>
      </c>
      <c r="U8" t="s">
        <v>297</v>
      </c>
      <c r="V8" t="s">
        <v>297</v>
      </c>
      <c r="AE8"/>
      <c r="AG8"/>
    </row>
    <row r="9" spans="1:34">
      <c r="A9" s="6" t="s">
        <v>48</v>
      </c>
      <c r="E9" s="52" t="s">
        <v>126</v>
      </c>
      <c r="F9" s="72"/>
      <c r="I9" s="52" t="s">
        <v>116</v>
      </c>
      <c r="R9" s="3"/>
      <c r="S9" s="49" t="s">
        <v>247</v>
      </c>
      <c r="U9" t="s">
        <v>298</v>
      </c>
      <c r="V9" t="s">
        <v>298</v>
      </c>
      <c r="AE9"/>
      <c r="AG9"/>
    </row>
    <row r="10" spans="1:34" ht="22.5">
      <c r="A10" s="6" t="s">
        <v>49</v>
      </c>
      <c r="E10" s="52" t="s">
        <v>127</v>
      </c>
      <c r="F10" s="72"/>
      <c r="I10" s="52" t="s">
        <v>143</v>
      </c>
      <c r="R10" s="3"/>
      <c r="S10" s="49" t="s">
        <v>248</v>
      </c>
      <c r="U10" t="s">
        <v>299</v>
      </c>
      <c r="V10" t="s">
        <v>299</v>
      </c>
      <c r="AE10"/>
      <c r="AG10"/>
    </row>
    <row r="11" spans="1:34" ht="38.25">
      <c r="A11" s="6" t="s">
        <v>50</v>
      </c>
      <c r="E11" s="52" t="s">
        <v>128</v>
      </c>
      <c r="F11" s="72"/>
      <c r="I11" s="52" t="s">
        <v>144</v>
      </c>
      <c r="R11" s="184" t="s">
        <v>361</v>
      </c>
      <c r="S11" s="49" t="s">
        <v>249</v>
      </c>
      <c r="U11" t="s">
        <v>300</v>
      </c>
      <c r="V11" t="s">
        <v>300</v>
      </c>
      <c r="AE11"/>
      <c r="AG11"/>
    </row>
    <row r="12" spans="1:34" ht="38.25">
      <c r="A12" s="6" t="s">
        <v>17</v>
      </c>
      <c r="E12" s="52" t="s">
        <v>129</v>
      </c>
      <c r="F12" s="72"/>
      <c r="I12" s="52" t="s">
        <v>145</v>
      </c>
      <c r="R12" s="184" t="s">
        <v>360</v>
      </c>
      <c r="U12" t="s">
        <v>144</v>
      </c>
      <c r="V12" t="s">
        <v>144</v>
      </c>
    </row>
    <row r="13" spans="1:34" ht="25.5">
      <c r="A13" s="6" t="s">
        <v>51</v>
      </c>
      <c r="E13" s="52" t="s">
        <v>130</v>
      </c>
      <c r="F13" s="72"/>
      <c r="I13" s="52" t="s">
        <v>146</v>
      </c>
      <c r="R13" s="184" t="s">
        <v>359</v>
      </c>
      <c r="U13" t="s">
        <v>145</v>
      </c>
      <c r="V13" t="s">
        <v>145</v>
      </c>
    </row>
    <row r="14" spans="1:34" ht="12.75">
      <c r="A14" s="6" t="s">
        <v>18</v>
      </c>
      <c r="I14" s="52" t="s">
        <v>147</v>
      </c>
      <c r="R14" s="184" t="s">
        <v>358</v>
      </c>
      <c r="U14" t="s">
        <v>146</v>
      </c>
      <c r="V14" t="s">
        <v>146</v>
      </c>
    </row>
    <row r="15" spans="1:34" ht="12.75">
      <c r="A15" s="436" t="s">
        <v>521</v>
      </c>
      <c r="I15" s="52" t="s">
        <v>148</v>
      </c>
      <c r="R15" s="184" t="s">
        <v>357</v>
      </c>
      <c r="U15" t="s">
        <v>147</v>
      </c>
      <c r="V15" t="s">
        <v>147</v>
      </c>
    </row>
    <row r="16" spans="1:34" ht="12.75">
      <c r="A16" s="6" t="s">
        <v>52</v>
      </c>
      <c r="I16" s="52" t="s">
        <v>149</v>
      </c>
      <c r="R16" s="184" t="s">
        <v>356</v>
      </c>
      <c r="U16" t="s">
        <v>148</v>
      </c>
      <c r="V16" t="s">
        <v>148</v>
      </c>
    </row>
    <row r="17" spans="1:22" ht="12.75">
      <c r="A17" s="6" t="s">
        <v>53</v>
      </c>
      <c r="I17" s="52" t="s">
        <v>150</v>
      </c>
      <c r="R17" s="184" t="s">
        <v>355</v>
      </c>
      <c r="U17" t="s">
        <v>149</v>
      </c>
      <c r="V17" t="s">
        <v>149</v>
      </c>
    </row>
    <row r="18" spans="1:22" ht="12.75">
      <c r="A18" s="6" t="s">
        <v>54</v>
      </c>
      <c r="I18" s="52" t="s">
        <v>151</v>
      </c>
      <c r="R18" s="184" t="s">
        <v>354</v>
      </c>
      <c r="U18" t="s">
        <v>150</v>
      </c>
      <c r="V18" t="s">
        <v>150</v>
      </c>
    </row>
    <row r="19" spans="1:22">
      <c r="A19" s="6" t="s">
        <v>55</v>
      </c>
      <c r="I19" s="52" t="s">
        <v>152</v>
      </c>
      <c r="U19" t="s">
        <v>151</v>
      </c>
      <c r="V19" t="s">
        <v>151</v>
      </c>
    </row>
    <row r="20" spans="1:22">
      <c r="A20" s="6" t="s">
        <v>56</v>
      </c>
      <c r="I20" s="52" t="s">
        <v>153</v>
      </c>
      <c r="U20" t="s">
        <v>152</v>
      </c>
      <c r="V20" t="s">
        <v>152</v>
      </c>
    </row>
    <row r="21" spans="1:22">
      <c r="A21" s="6" t="s">
        <v>57</v>
      </c>
      <c r="I21" s="52" t="s">
        <v>154</v>
      </c>
      <c r="U21" t="s">
        <v>153</v>
      </c>
      <c r="V21" t="s">
        <v>153</v>
      </c>
    </row>
    <row r="22" spans="1:22">
      <c r="A22" s="6" t="s">
        <v>58</v>
      </c>
      <c r="U22" t="s">
        <v>154</v>
      </c>
      <c r="V22" t="s">
        <v>154</v>
      </c>
    </row>
    <row r="23" spans="1:22">
      <c r="A23" s="6" t="s">
        <v>59</v>
      </c>
      <c r="U23" t="s">
        <v>301</v>
      </c>
      <c r="V23" t="s">
        <v>301</v>
      </c>
    </row>
    <row r="24" spans="1:22">
      <c r="A24" s="6" t="s">
        <v>60</v>
      </c>
      <c r="U24" t="s">
        <v>302</v>
      </c>
      <c r="V24" t="s">
        <v>302</v>
      </c>
    </row>
    <row r="25" spans="1:22">
      <c r="A25" s="6" t="s">
        <v>61</v>
      </c>
      <c r="U25" t="s">
        <v>303</v>
      </c>
      <c r="V25" t="s">
        <v>303</v>
      </c>
    </row>
    <row r="26" spans="1:22">
      <c r="A26" s="6" t="s">
        <v>62</v>
      </c>
      <c r="V26" t="s">
        <v>304</v>
      </c>
    </row>
    <row r="27" spans="1:22">
      <c r="A27" s="6" t="s">
        <v>63</v>
      </c>
      <c r="V27" t="s">
        <v>305</v>
      </c>
    </row>
    <row r="28" spans="1:22">
      <c r="A28" s="6" t="s">
        <v>64</v>
      </c>
      <c r="V28" t="s">
        <v>306</v>
      </c>
    </row>
    <row r="29" spans="1:22">
      <c r="A29" s="6" t="s">
        <v>65</v>
      </c>
      <c r="V29" t="s">
        <v>307</v>
      </c>
    </row>
    <row r="30" spans="1:22">
      <c r="A30" s="6" t="s">
        <v>66</v>
      </c>
      <c r="V30" t="s">
        <v>308</v>
      </c>
    </row>
    <row r="31" spans="1:22">
      <c r="A31" s="6" t="s">
        <v>67</v>
      </c>
      <c r="V31" t="s">
        <v>309</v>
      </c>
    </row>
    <row r="32" spans="1:22">
      <c r="A32" s="6" t="s">
        <v>68</v>
      </c>
      <c r="V32" t="s">
        <v>310</v>
      </c>
    </row>
    <row r="33" spans="1:22">
      <c r="A33" s="6" t="s">
        <v>69</v>
      </c>
      <c r="V33" t="s">
        <v>311</v>
      </c>
    </row>
    <row r="34" spans="1:22">
      <c r="A34" s="6" t="s">
        <v>70</v>
      </c>
      <c r="V34" t="s">
        <v>312</v>
      </c>
    </row>
    <row r="35" spans="1:22">
      <c r="A35" s="6" t="s">
        <v>71</v>
      </c>
      <c r="V35" t="s">
        <v>313</v>
      </c>
    </row>
    <row r="36" spans="1:22">
      <c r="A36" s="6" t="s">
        <v>35</v>
      </c>
      <c r="V36" t="s">
        <v>314</v>
      </c>
    </row>
    <row r="37" spans="1:22">
      <c r="A37" s="6" t="s">
        <v>36</v>
      </c>
      <c r="V37" t="s">
        <v>315</v>
      </c>
    </row>
    <row r="38" spans="1:22">
      <c r="A38" s="6" t="s">
        <v>37</v>
      </c>
      <c r="V38" t="s">
        <v>316</v>
      </c>
    </row>
    <row r="39" spans="1:22">
      <c r="A39" s="6" t="s">
        <v>38</v>
      </c>
      <c r="V39" t="s">
        <v>317</v>
      </c>
    </row>
    <row r="40" spans="1:22">
      <c r="A40" s="6" t="s">
        <v>39</v>
      </c>
      <c r="V40" t="s">
        <v>318</v>
      </c>
    </row>
    <row r="41" spans="1:22">
      <c r="A41" s="6" t="s">
        <v>40</v>
      </c>
      <c r="V41" t="s">
        <v>319</v>
      </c>
    </row>
    <row r="42" spans="1:22">
      <c r="A42" s="6" t="s">
        <v>72</v>
      </c>
      <c r="V42" t="s">
        <v>320</v>
      </c>
    </row>
    <row r="43" spans="1:22">
      <c r="A43" s="6" t="s">
        <v>73</v>
      </c>
      <c r="V43" t="s">
        <v>321</v>
      </c>
    </row>
    <row r="44" spans="1:22">
      <c r="A44" s="6" t="s">
        <v>74</v>
      </c>
      <c r="V44" t="s">
        <v>322</v>
      </c>
    </row>
    <row r="45" spans="1:22">
      <c r="A45" s="6" t="s">
        <v>75</v>
      </c>
      <c r="V45" t="s">
        <v>323</v>
      </c>
    </row>
    <row r="46" spans="1:22">
      <c r="A46" s="6" t="s">
        <v>76</v>
      </c>
      <c r="V46" t="s">
        <v>324</v>
      </c>
    </row>
    <row r="47" spans="1:22">
      <c r="A47" s="6" t="s">
        <v>97</v>
      </c>
      <c r="V47" t="s">
        <v>325</v>
      </c>
    </row>
    <row r="48" spans="1:22">
      <c r="A48" s="6" t="s">
        <v>98</v>
      </c>
      <c r="V48" t="s">
        <v>326</v>
      </c>
    </row>
    <row r="49" spans="1:22">
      <c r="A49" s="6" t="s">
        <v>99</v>
      </c>
      <c r="V49" t="s">
        <v>327</v>
      </c>
    </row>
    <row r="50" spans="1:22">
      <c r="A50" s="6" t="s">
        <v>77</v>
      </c>
      <c r="V50" t="s">
        <v>328</v>
      </c>
    </row>
    <row r="51" spans="1:22">
      <c r="A51" s="6" t="s">
        <v>78</v>
      </c>
      <c r="V51" t="s">
        <v>329</v>
      </c>
    </row>
    <row r="52" spans="1:22">
      <c r="A52" s="6" t="s">
        <v>79</v>
      </c>
      <c r="V52" t="s">
        <v>330</v>
      </c>
    </row>
    <row r="53" spans="1:22">
      <c r="A53" s="6" t="s">
        <v>80</v>
      </c>
      <c r="V53" t="s">
        <v>331</v>
      </c>
    </row>
    <row r="54" spans="1:22">
      <c r="A54" s="6" t="s">
        <v>81</v>
      </c>
      <c r="V54" t="s">
        <v>332</v>
      </c>
    </row>
    <row r="55" spans="1:22">
      <c r="A55" s="6" t="s">
        <v>82</v>
      </c>
      <c r="V55" t="s">
        <v>333</v>
      </c>
    </row>
    <row r="56" spans="1:22">
      <c r="A56" s="6" t="s">
        <v>83</v>
      </c>
      <c r="V56" t="s">
        <v>334</v>
      </c>
    </row>
    <row r="57" spans="1:22">
      <c r="A57" s="436" t="s">
        <v>522</v>
      </c>
      <c r="V57" t="s">
        <v>335</v>
      </c>
    </row>
    <row r="58" spans="1:22">
      <c r="A58" s="6" t="s">
        <v>84</v>
      </c>
      <c r="V58" t="s">
        <v>336</v>
      </c>
    </row>
    <row r="59" spans="1:22">
      <c r="A59" s="6" t="s">
        <v>85</v>
      </c>
      <c r="V59" t="s">
        <v>337</v>
      </c>
    </row>
    <row r="60" spans="1:22">
      <c r="A60" s="6" t="s">
        <v>86</v>
      </c>
      <c r="V60" t="s">
        <v>338</v>
      </c>
    </row>
    <row r="61" spans="1:22">
      <c r="A61" s="6" t="s">
        <v>87</v>
      </c>
      <c r="V61" t="s">
        <v>339</v>
      </c>
    </row>
    <row r="62" spans="1:22">
      <c r="A62" s="6" t="s">
        <v>29</v>
      </c>
    </row>
    <row r="63" spans="1:22">
      <c r="A63" s="6" t="s">
        <v>88</v>
      </c>
    </row>
    <row r="64" spans="1:22">
      <c r="A64" s="6" t="s">
        <v>89</v>
      </c>
    </row>
    <row r="65" spans="1:1">
      <c r="A65" s="6" t="s">
        <v>90</v>
      </c>
    </row>
    <row r="66" spans="1:1">
      <c r="A66" s="6" t="s">
        <v>91</v>
      </c>
    </row>
    <row r="67" spans="1:1">
      <c r="A67" s="6" t="s">
        <v>92</v>
      </c>
    </row>
    <row r="68" spans="1:1">
      <c r="A68" s="6" t="s">
        <v>93</v>
      </c>
    </row>
    <row r="69" spans="1:1">
      <c r="A69" s="6" t="s">
        <v>94</v>
      </c>
    </row>
    <row r="70" spans="1:1">
      <c r="A70" s="6" t="s">
        <v>95</v>
      </c>
    </row>
    <row r="71" spans="1:1">
      <c r="A71" s="6" t="s">
        <v>96</v>
      </c>
    </row>
    <row r="72" spans="1:1">
      <c r="A72" s="6" t="s">
        <v>100</v>
      </c>
    </row>
    <row r="73" spans="1:1">
      <c r="A73" s="6" t="s">
        <v>101</v>
      </c>
    </row>
    <row r="74" spans="1:1">
      <c r="A74" s="6" t="s">
        <v>102</v>
      </c>
    </row>
    <row r="75" spans="1:1">
      <c r="A75" s="6" t="s">
        <v>103</v>
      </c>
    </row>
    <row r="76" spans="1:1">
      <c r="A76" s="6" t="s">
        <v>104</v>
      </c>
    </row>
    <row r="77" spans="1:1">
      <c r="A77" s="6" t="s">
        <v>105</v>
      </c>
    </row>
    <row r="78" spans="1:1">
      <c r="A78" s="6" t="s">
        <v>106</v>
      </c>
    </row>
    <row r="79" spans="1:1">
      <c r="A79" s="6" t="s">
        <v>34</v>
      </c>
    </row>
    <row r="80" spans="1:1">
      <c r="A80" s="6" t="s">
        <v>107</v>
      </c>
    </row>
    <row r="81" spans="1:1">
      <c r="A81" s="50" t="s">
        <v>108</v>
      </c>
    </row>
    <row r="82" spans="1:1">
      <c r="A82" s="6" t="s">
        <v>109</v>
      </c>
    </row>
    <row r="83" spans="1:1">
      <c r="A83" s="6" t="s">
        <v>0</v>
      </c>
    </row>
    <row r="84" spans="1:1">
      <c r="A84" s="6" t="s">
        <v>1</v>
      </c>
    </row>
    <row r="85" spans="1:1">
      <c r="A85" s="6" t="s">
        <v>2</v>
      </c>
    </row>
    <row r="86" spans="1:1">
      <c r="A86" s="6" t="s">
        <v>3</v>
      </c>
    </row>
    <row r="87" spans="1:1">
      <c r="A87" s="6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odCheckCyan">
    <tabColor indexed="47"/>
  </sheetPr>
  <dimension ref="A1:A42"/>
  <sheetViews>
    <sheetView showGridLines="0" workbookViewId="0"/>
  </sheetViews>
  <sheetFormatPr defaultRowHeight="11.25"/>
  <cols>
    <col min="1" max="16384" width="9.140625" style="333"/>
  </cols>
  <sheetData>
    <row r="1" spans="1:1">
      <c r="A1" s="332">
        <f>IF('Форма 3.1.1'!$F$12="",1,0)</f>
        <v>0</v>
      </c>
    </row>
    <row r="2" spans="1:1">
      <c r="A2" s="332">
        <f>IF('Форма 3.1.1'!$F$15="",1,0)</f>
        <v>0</v>
      </c>
    </row>
    <row r="3" spans="1:1">
      <c r="A3" s="332">
        <f>IF('Форма 3.1.1'!$F$16="",1,0)</f>
        <v>0</v>
      </c>
    </row>
    <row r="4" spans="1:1">
      <c r="A4" s="332">
        <f>IF('Форма 3.1.1'!$F$17="",1,0)</f>
        <v>0</v>
      </c>
    </row>
    <row r="5" spans="1:1">
      <c r="A5" s="332">
        <f>IF('Форма 3.1.1'!$F$20="",1,0)</f>
        <v>0</v>
      </c>
    </row>
    <row r="6" spans="1:1">
      <c r="A6" s="332">
        <f>IF('Форма 3.1.1'!$F$21="",1,0)</f>
        <v>0</v>
      </c>
    </row>
    <row r="7" spans="1:1">
      <c r="A7" s="332">
        <f>IF('Форма 3.1.1'!$F$22="",1,0)</f>
        <v>0</v>
      </c>
    </row>
    <row r="8" spans="1:1">
      <c r="A8" s="332">
        <f>IF('Форма 3.1.1'!$F$23="",1,0)</f>
        <v>0</v>
      </c>
    </row>
    <row r="9" spans="1:1">
      <c r="A9" s="332">
        <f>IF('Форма 3.1.1'!$F$24="",1,0)</f>
        <v>0</v>
      </c>
    </row>
    <row r="10" spans="1:1">
      <c r="A10" s="332">
        <f>IF('Форма 3.1.1'!$F$25="",1,0)</f>
        <v>0</v>
      </c>
    </row>
    <row r="11" spans="1:1">
      <c r="A11" s="332">
        <f>IF('Форма 3.1.1'!$F$27="",1,0)</f>
        <v>0</v>
      </c>
    </row>
    <row r="12" spans="1:1">
      <c r="A12" s="332">
        <f>IF('Форма 3.1.1'!$F$28="",1,0)</f>
        <v>0</v>
      </c>
    </row>
    <row r="13" spans="1:1">
      <c r="A13" s="332">
        <f>IF('Форма 3.1.1'!$F$29="",1,0)</f>
        <v>0</v>
      </c>
    </row>
    <row r="14" spans="1:1">
      <c r="A14" s="332">
        <f>IF('Форма 3.1.1'!$F$30="",1,0)</f>
        <v>0</v>
      </c>
    </row>
    <row r="15" spans="1:1">
      <c r="A15" s="332">
        <f>IF('Форма 3.1.1'!$F$31="",1,0)</f>
        <v>0</v>
      </c>
    </row>
    <row r="16" spans="1:1">
      <c r="A16" s="332">
        <f>IF('Форма 3.1.1'!$F$33="",1,0)</f>
        <v>0</v>
      </c>
    </row>
    <row r="17" spans="1:1">
      <c r="A17" s="332">
        <f>IF('Форма 3.1.1'!$F$35="",1,0)</f>
        <v>0</v>
      </c>
    </row>
    <row r="18" spans="1:1">
      <c r="A18" s="332">
        <f>IF('Форма 3.1.1'!$F$36="",1,0)</f>
        <v>0</v>
      </c>
    </row>
    <row r="19" spans="1:1">
      <c r="A19" s="332">
        <f>IF('Форма 3.1.1'!$F$38="",1,0)</f>
        <v>0</v>
      </c>
    </row>
    <row r="20" spans="1:1">
      <c r="A20" s="332">
        <f>IF('Форма 3.1.1'!$F$39="",1,0)</f>
        <v>0</v>
      </c>
    </row>
    <row r="21" spans="1:1">
      <c r="A21" s="332">
        <f>IF('Форма 3.1.1'!$F$40="",1,0)</f>
        <v>0</v>
      </c>
    </row>
    <row r="22" spans="1:1">
      <c r="A22" s="332">
        <f>IF('Форма 3.1.1'!$F$41="",1,0)</f>
        <v>0</v>
      </c>
    </row>
    <row r="23" spans="1:1">
      <c r="A23" s="332">
        <f>IF('Форма 3.1.2'!$G$11="",1,0)</f>
        <v>0</v>
      </c>
    </row>
    <row r="24" spans="1:1">
      <c r="A24" s="332">
        <f>IF('Форма 3.1.2'!$H$11="",1,0)</f>
        <v>0</v>
      </c>
    </row>
    <row r="25" spans="1:1">
      <c r="A25" s="332">
        <f>IF('Форма 3.1.2'!$I$11="",1,0)</f>
        <v>0</v>
      </c>
    </row>
    <row r="26" spans="1:1">
      <c r="A26" s="332">
        <f>IF('Форма 3.1.2'!$F$11="",1,0)</f>
        <v>0</v>
      </c>
    </row>
    <row r="27" spans="1:1">
      <c r="A27" s="332">
        <f>IF('Форма 1.0.2'!$E$12="",1,0)</f>
        <v>1</v>
      </c>
    </row>
    <row r="28" spans="1:1">
      <c r="A28" s="332">
        <f>IF('Форма 1.0.2'!$F$12="",1,0)</f>
        <v>1</v>
      </c>
    </row>
    <row r="29" spans="1:1">
      <c r="A29" s="332">
        <f>IF('Форма 1.0.2'!$G$12="",1,0)</f>
        <v>1</v>
      </c>
    </row>
    <row r="30" spans="1:1">
      <c r="A30" s="332">
        <f>IF('Форма 1.0.2'!$H$12="",1,0)</f>
        <v>1</v>
      </c>
    </row>
    <row r="31" spans="1:1">
      <c r="A31" s="332">
        <f>IF('Форма 1.0.2'!$I$12="",1,0)</f>
        <v>1</v>
      </c>
    </row>
    <row r="32" spans="1:1">
      <c r="A32" s="332">
        <f>IF('Форма 1.0.2'!$J$12="",1,0)</f>
        <v>1</v>
      </c>
    </row>
    <row r="33" spans="1:1">
      <c r="A33" s="332">
        <f>IF('Сведения об изменении'!$E$12="",1,0)</f>
        <v>1</v>
      </c>
    </row>
    <row r="34" spans="1:1">
      <c r="A34" s="332">
        <f>IF('Форма 3.1.2'!$E$11="",1,0)</f>
        <v>0</v>
      </c>
    </row>
    <row r="35" spans="1:1">
      <c r="A35" s="332">
        <f>IF('Форма 3.1.3'!$J$11="",1,0)</f>
        <v>0</v>
      </c>
    </row>
    <row r="36" spans="1:1">
      <c r="A36" s="332">
        <f>IF('Форма 1.0.1'!$K$8="",1,0)</f>
        <v>0</v>
      </c>
    </row>
    <row r="37" spans="1:1">
      <c r="A37" s="332">
        <f>IF('Форма 1.0.1'!$K$17="",1,0)</f>
        <v>0</v>
      </c>
    </row>
    <row r="38" spans="1:1">
      <c r="A38" s="332">
        <f>IF('Форма 3.1.2'!$E$12="",1,0)</f>
        <v>0</v>
      </c>
    </row>
    <row r="39" spans="1:1">
      <c r="A39" s="332">
        <f>IF('Форма 3.1.2'!$G$12="",1,0)</f>
        <v>0</v>
      </c>
    </row>
    <row r="40" spans="1:1">
      <c r="A40" s="332">
        <f>IF('Форма 3.1.2'!$H$12="",1,0)</f>
        <v>0</v>
      </c>
    </row>
    <row r="41" spans="1:1">
      <c r="A41" s="332">
        <f>IF('Форма 3.1.2'!$I$12="",1,0)</f>
        <v>0</v>
      </c>
    </row>
    <row r="42" spans="1:1">
      <c r="A42" s="332">
        <f>IF('Форма 3.1.2'!$F$12="",1,0)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SH_et_union_hor">
    <tabColor indexed="47"/>
  </sheetPr>
  <dimension ref="A2:Y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37" customFormat="1">
      <c r="A2" s="37" t="s">
        <v>155</v>
      </c>
    </row>
    <row r="4" spans="1:22" s="38" customFormat="1" ht="15.75">
      <c r="C4" s="535"/>
      <c r="D4" s="496">
        <v>1</v>
      </c>
      <c r="E4" s="497"/>
      <c r="F4" s="345"/>
      <c r="G4" s="346">
        <v>0</v>
      </c>
      <c r="H4" s="347"/>
      <c r="I4" s="348"/>
      <c r="J4" s="349"/>
      <c r="K4" s="350"/>
      <c r="L4" s="351"/>
      <c r="M4" s="238"/>
      <c r="N4" s="238"/>
      <c r="O4" s="238"/>
      <c r="P4" s="433"/>
      <c r="Q4" s="433"/>
      <c r="R4" s="434"/>
      <c r="S4" s="238"/>
      <c r="T4" s="238"/>
      <c r="U4" s="238"/>
      <c r="V4" s="238"/>
    </row>
    <row r="5" spans="1:22" s="38" customFormat="1" ht="15" customHeight="1">
      <c r="C5" s="535"/>
      <c r="D5" s="496"/>
      <c r="E5" s="497"/>
      <c r="F5" s="227"/>
      <c r="G5" s="228"/>
      <c r="H5" s="204" t="s">
        <v>156</v>
      </c>
      <c r="I5" s="229"/>
      <c r="J5" s="229"/>
      <c r="K5" s="229"/>
      <c r="L5" s="353"/>
      <c r="M5" s="238"/>
      <c r="N5" s="238"/>
      <c r="O5" s="238"/>
      <c r="P5" s="238"/>
      <c r="Q5" s="238"/>
      <c r="R5" s="237"/>
      <c r="S5" s="238"/>
      <c r="T5" s="238"/>
      <c r="U5" s="238"/>
      <c r="V5" s="238"/>
    </row>
    <row r="7" spans="1:22" s="37" customFormat="1">
      <c r="A7" s="37" t="s">
        <v>188</v>
      </c>
    </row>
    <row r="9" spans="1:22" s="38" customFormat="1" ht="14.25">
      <c r="C9" s="55"/>
      <c r="D9" s="247">
        <v>1</v>
      </c>
      <c r="E9" s="352"/>
      <c r="F9" s="226"/>
      <c r="G9" s="247">
        <v>0</v>
      </c>
      <c r="H9" s="355"/>
      <c r="I9" s="356"/>
      <c r="J9" s="341"/>
      <c r="K9" s="236"/>
      <c r="L9" s="1"/>
      <c r="M9" s="238"/>
      <c r="N9" s="238"/>
      <c r="O9" s="238"/>
      <c r="P9" s="433" t="e">
        <f ca="1">mergeValue(E9)</f>
        <v>#NAME?</v>
      </c>
      <c r="Q9" s="433">
        <f>H9</f>
        <v>0</v>
      </c>
      <c r="R9" s="434">
        <f>I9</f>
        <v>0</v>
      </c>
      <c r="S9" s="238" t="str">
        <f>Q9&amp;" ("&amp;R9&amp;")"</f>
        <v>0 (0)</v>
      </c>
      <c r="T9" s="238"/>
      <c r="U9" s="238"/>
      <c r="V9" s="238"/>
    </row>
    <row r="12" spans="1:22" s="37" customFormat="1">
      <c r="A12" s="37" t="s">
        <v>111</v>
      </c>
    </row>
    <row r="14" spans="1:22" s="13" customFormat="1" ht="15" customHeight="1">
      <c r="C14" s="57"/>
      <c r="D14" s="171"/>
      <c r="E14" s="186"/>
    </row>
    <row r="17" spans="1:15" s="37" customFormat="1">
      <c r="A17" s="37" t="s">
        <v>117</v>
      </c>
    </row>
    <row r="18" spans="1:15" s="54" customFormat="1"/>
    <row r="20" spans="1:15" s="394" customFormat="1" ht="22.5">
      <c r="A20" s="97" t="s">
        <v>6</v>
      </c>
      <c r="B20" s="394" t="s">
        <v>379</v>
      </c>
      <c r="C20" s="395"/>
      <c r="D20" s="264" t="s">
        <v>33</v>
      </c>
      <c r="E20" s="396"/>
      <c r="F20" s="265"/>
      <c r="G20" s="265"/>
      <c r="H20" s="265"/>
      <c r="I20" s="108"/>
      <c r="J20" s="266"/>
      <c r="K20" s="399"/>
      <c r="M20" s="397" t="str">
        <f>IF(ISERROR(INDEX(kind_of_nameforms,MATCH(E20,kind_of_forms,0),1)),"",INDEX(kind_of_nameforms,MATCH(E20,kind_of_forms,0),1))</f>
        <v/>
      </c>
      <c r="N20" s="398"/>
    </row>
    <row r="25" spans="1:15" s="37" customFormat="1">
      <c r="A25" s="37" t="s">
        <v>189</v>
      </c>
      <c r="B25" s="37" t="s">
        <v>190</v>
      </c>
      <c r="C25" s="37" t="s">
        <v>191</v>
      </c>
    </row>
    <row r="27" spans="1:15" s="38" customFormat="1" ht="15" customHeight="1">
      <c r="C27" s="55"/>
      <c r="D27" s="496">
        <v>1</v>
      </c>
      <c r="E27" s="536"/>
      <c r="F27" s="107"/>
      <c r="G27" s="496"/>
      <c r="H27" s="542"/>
      <c r="I27" s="540"/>
      <c r="J27" s="541"/>
      <c r="K27" s="530"/>
      <c r="L27" s="104"/>
      <c r="M27" s="64"/>
      <c r="N27" s="117"/>
    </row>
    <row r="28" spans="1:15" s="38" customFormat="1" ht="15" customHeight="1">
      <c r="C28" s="55"/>
      <c r="D28" s="496"/>
      <c r="E28" s="536"/>
      <c r="F28" s="100"/>
      <c r="G28" s="496"/>
      <c r="H28" s="542"/>
      <c r="I28" s="540"/>
      <c r="J28" s="541"/>
      <c r="K28" s="531"/>
      <c r="L28" s="114"/>
      <c r="M28" s="523"/>
      <c r="N28" s="524"/>
    </row>
    <row r="29" spans="1:15" s="38" customFormat="1" ht="15" customHeight="1">
      <c r="C29" s="55"/>
      <c r="D29" s="496"/>
      <c r="E29" s="536"/>
      <c r="F29" s="105"/>
      <c r="G29" s="101"/>
      <c r="H29" s="2" t="s">
        <v>156</v>
      </c>
      <c r="I29" s="102"/>
      <c r="J29" s="102"/>
      <c r="K29" s="102"/>
      <c r="L29" s="115"/>
      <c r="M29" s="115"/>
      <c r="N29" s="116"/>
      <c r="O29" s="118"/>
    </row>
    <row r="32" spans="1:15">
      <c r="A32" s="37" t="s">
        <v>229</v>
      </c>
    </row>
    <row r="33" spans="1:16" s="38" customFormat="1" ht="15" customHeight="1">
      <c r="C33" s="55"/>
      <c r="D33" s="496">
        <v>1</v>
      </c>
      <c r="E33" s="537"/>
      <c r="F33" s="107"/>
      <c r="G33" s="496">
        <v>1</v>
      </c>
      <c r="H33" s="534"/>
      <c r="I33" s="526"/>
      <c r="J33" s="533"/>
      <c r="K33" s="104" t="s">
        <v>33</v>
      </c>
      <c r="L33" s="106"/>
      <c r="M33" s="120"/>
    </row>
    <row r="34" spans="1:16" s="38" customFormat="1" ht="15" customHeight="1">
      <c r="C34" s="55"/>
      <c r="D34" s="496"/>
      <c r="E34" s="538"/>
      <c r="F34" s="100"/>
      <c r="G34" s="496"/>
      <c r="H34" s="534"/>
      <c r="I34" s="526"/>
      <c r="J34" s="533"/>
      <c r="K34" s="101"/>
      <c r="L34" s="517" t="s">
        <v>232</v>
      </c>
      <c r="M34" s="518"/>
    </row>
    <row r="35" spans="1:16" s="38" customFormat="1" ht="15" customHeight="1">
      <c r="C35" s="55"/>
      <c r="D35" s="496"/>
      <c r="E35" s="539"/>
      <c r="F35" s="105"/>
      <c r="G35" s="101"/>
      <c r="H35" s="2" t="s">
        <v>231</v>
      </c>
      <c r="I35" s="102"/>
      <c r="J35" s="102"/>
      <c r="K35" s="102"/>
      <c r="L35" s="102"/>
      <c r="M35" s="103"/>
    </row>
    <row r="37" spans="1:16" s="37" customFormat="1">
      <c r="A37" s="37" t="s">
        <v>229</v>
      </c>
      <c r="B37" s="37" t="s">
        <v>229</v>
      </c>
      <c r="C37" s="37" t="s">
        <v>229</v>
      </c>
    </row>
    <row r="39" spans="1:16" s="38" customFormat="1" ht="23.25" customHeight="1">
      <c r="C39" s="55"/>
      <c r="D39" s="496">
        <v>1</v>
      </c>
      <c r="E39" s="537"/>
      <c r="F39" s="107"/>
      <c r="G39" s="496">
        <v>1</v>
      </c>
      <c r="H39" s="521"/>
      <c r="I39" s="526"/>
      <c r="J39" s="532"/>
      <c r="K39" s="162" t="str">
        <f>L39&amp;".1"</f>
        <v>1.1</v>
      </c>
      <c r="L39" s="527" t="s">
        <v>33</v>
      </c>
      <c r="M39" s="160" t="s">
        <v>230</v>
      </c>
      <c r="N39" s="176"/>
      <c r="O39" s="159"/>
    </row>
    <row r="40" spans="1:16" s="38" customFormat="1" ht="23.25" customHeight="1">
      <c r="C40" s="55"/>
      <c r="D40" s="496"/>
      <c r="E40" s="538"/>
      <c r="F40" s="107"/>
      <c r="G40" s="496"/>
      <c r="H40" s="525"/>
      <c r="I40" s="526"/>
      <c r="J40" s="532"/>
      <c r="K40" s="162" t="str">
        <f>L39&amp;".2"</f>
        <v>1.2</v>
      </c>
      <c r="L40" s="528"/>
      <c r="M40" s="155" t="s">
        <v>287</v>
      </c>
      <c r="N40" s="177"/>
      <c r="O40" s="159"/>
      <c r="P40" s="56"/>
    </row>
    <row r="41" spans="1:16" s="38" customFormat="1" ht="23.25" customHeight="1">
      <c r="C41" s="55"/>
      <c r="D41" s="496"/>
      <c r="E41" s="538"/>
      <c r="F41" s="107"/>
      <c r="G41" s="496"/>
      <c r="H41" s="525"/>
      <c r="I41" s="526"/>
      <c r="J41" s="532"/>
      <c r="K41" s="162" t="str">
        <f>L39&amp;".3"</f>
        <v>1.3</v>
      </c>
      <c r="L41" s="528"/>
      <c r="M41" s="155" t="s">
        <v>286</v>
      </c>
      <c r="N41" s="177"/>
      <c r="O41" s="159"/>
      <c r="P41" s="56"/>
    </row>
    <row r="42" spans="1:16" s="38" customFormat="1" ht="23.25" customHeight="1">
      <c r="C42" s="55"/>
      <c r="D42" s="496"/>
      <c r="E42" s="538"/>
      <c r="F42" s="107"/>
      <c r="G42" s="496"/>
      <c r="H42" s="525"/>
      <c r="I42" s="526"/>
      <c r="J42" s="532"/>
      <c r="K42" s="162" t="str">
        <f>L39&amp;".4"</f>
        <v>1.4</v>
      </c>
      <c r="L42" s="528"/>
      <c r="M42" s="155" t="s">
        <v>280</v>
      </c>
      <c r="N42" s="178"/>
      <c r="O42" s="159"/>
      <c r="P42" s="56"/>
    </row>
    <row r="43" spans="1:16" s="38" customFormat="1" ht="23.25" customHeight="1">
      <c r="C43" s="55"/>
      <c r="D43" s="496"/>
      <c r="E43" s="538"/>
      <c r="F43" s="107"/>
      <c r="G43" s="496"/>
      <c r="H43" s="525"/>
      <c r="I43" s="526"/>
      <c r="J43" s="532"/>
      <c r="K43" s="162" t="str">
        <f>L39&amp;".5"</f>
        <v>1.5</v>
      </c>
      <c r="L43" s="528"/>
      <c r="M43" s="157" t="s">
        <v>281</v>
      </c>
      <c r="N43" s="177"/>
      <c r="O43" s="159"/>
      <c r="P43" s="56"/>
    </row>
    <row r="44" spans="1:16" s="38" customFormat="1" ht="23.25" customHeight="1">
      <c r="C44" s="55"/>
      <c r="D44" s="496"/>
      <c r="E44" s="538"/>
      <c r="F44" s="107"/>
      <c r="G44" s="496"/>
      <c r="H44" s="525"/>
      <c r="I44" s="526"/>
      <c r="J44" s="532"/>
      <c r="K44" s="162" t="str">
        <f>L39&amp;".6"</f>
        <v>1.6</v>
      </c>
      <c r="L44" s="528"/>
      <c r="M44" s="158" t="s">
        <v>282</v>
      </c>
      <c r="N44" s="179"/>
      <c r="O44" s="159"/>
      <c r="P44" s="56"/>
    </row>
    <row r="45" spans="1:16" s="38" customFormat="1" ht="23.25" customHeight="1">
      <c r="C45" s="55"/>
      <c r="D45" s="496"/>
      <c r="E45" s="538"/>
      <c r="F45" s="107"/>
      <c r="G45" s="496"/>
      <c r="H45" s="525"/>
      <c r="I45" s="526"/>
      <c r="J45" s="532"/>
      <c r="K45" s="162" t="str">
        <f>L39&amp;".7"</f>
        <v>1.7</v>
      </c>
      <c r="L45" s="528"/>
      <c r="M45" s="157" t="s">
        <v>255</v>
      </c>
      <c r="N45" s="177"/>
      <c r="O45" s="159"/>
      <c r="P45" s="56"/>
    </row>
    <row r="46" spans="1:16" s="38" customFormat="1" ht="23.25" customHeight="1">
      <c r="C46" s="55"/>
      <c r="D46" s="496"/>
      <c r="E46" s="538"/>
      <c r="F46" s="107"/>
      <c r="G46" s="496"/>
      <c r="H46" s="525"/>
      <c r="I46" s="526"/>
      <c r="J46" s="532"/>
      <c r="K46" s="162" t="str">
        <f>L39&amp;".8"</f>
        <v>1.8</v>
      </c>
      <c r="L46" s="528"/>
      <c r="M46" s="155" t="s">
        <v>283</v>
      </c>
      <c r="N46" s="178"/>
      <c r="O46" s="159"/>
      <c r="P46" s="56"/>
    </row>
    <row r="47" spans="1:16" s="38" customFormat="1" ht="23.25" customHeight="1">
      <c r="C47" s="55"/>
      <c r="D47" s="496"/>
      <c r="E47" s="538"/>
      <c r="F47" s="107"/>
      <c r="G47" s="496"/>
      <c r="H47" s="525"/>
      <c r="I47" s="526"/>
      <c r="J47" s="532"/>
      <c r="K47" s="162" t="str">
        <f>L39&amp;".9"</f>
        <v>1.9</v>
      </c>
      <c r="L47" s="528"/>
      <c r="M47" s="157" t="s">
        <v>284</v>
      </c>
      <c r="N47" s="177"/>
      <c r="O47" s="159"/>
      <c r="P47" s="56"/>
    </row>
    <row r="48" spans="1:16" s="38" customFormat="1" ht="23.25" customHeight="1">
      <c r="C48" s="55"/>
      <c r="D48" s="496"/>
      <c r="E48" s="538"/>
      <c r="F48" s="107"/>
      <c r="G48" s="496"/>
      <c r="H48" s="525"/>
      <c r="I48" s="526"/>
      <c r="J48" s="532"/>
      <c r="K48" s="162" t="str">
        <f>L39&amp;".10"</f>
        <v>1.10</v>
      </c>
      <c r="L48" s="528"/>
      <c r="M48" s="155" t="s">
        <v>256</v>
      </c>
      <c r="N48" s="178"/>
      <c r="O48" s="159"/>
      <c r="P48" s="56"/>
    </row>
    <row r="49" spans="1:25" s="38" customFormat="1" ht="23.25" customHeight="1">
      <c r="C49" s="55"/>
      <c r="D49" s="496"/>
      <c r="E49" s="538"/>
      <c r="F49" s="107"/>
      <c r="G49" s="496"/>
      <c r="H49" s="525"/>
      <c r="I49" s="526"/>
      <c r="J49" s="532"/>
      <c r="K49" s="162" t="str">
        <f>L39&amp;".11"</f>
        <v>1.11</v>
      </c>
      <c r="L49" s="528"/>
      <c r="M49" s="157" t="s">
        <v>284</v>
      </c>
      <c r="N49" s="177"/>
      <c r="O49" s="159"/>
      <c r="P49" s="56"/>
    </row>
    <row r="50" spans="1:25" s="38" customFormat="1" ht="23.25" customHeight="1">
      <c r="C50" s="55"/>
      <c r="D50" s="496"/>
      <c r="E50" s="538"/>
      <c r="F50" s="107"/>
      <c r="G50" s="496"/>
      <c r="H50" s="525"/>
      <c r="I50" s="526"/>
      <c r="J50" s="532"/>
      <c r="K50" s="162" t="str">
        <f>L39&amp;".12"</f>
        <v>1.12</v>
      </c>
      <c r="L50" s="529"/>
      <c r="M50" s="155" t="s">
        <v>285</v>
      </c>
      <c r="N50" s="178"/>
      <c r="O50" s="159"/>
      <c r="P50" s="56"/>
    </row>
    <row r="51" spans="1:25" s="38" customFormat="1" ht="15" customHeight="1">
      <c r="C51" s="55"/>
      <c r="D51" s="496"/>
      <c r="E51" s="538"/>
      <c r="F51" s="100"/>
      <c r="G51" s="496"/>
      <c r="H51" s="522"/>
      <c r="I51" s="526"/>
      <c r="J51" s="533"/>
      <c r="K51" s="156"/>
      <c r="L51" s="161"/>
      <c r="M51" s="517" t="s">
        <v>288</v>
      </c>
      <c r="N51" s="517"/>
      <c r="O51" s="518"/>
    </row>
    <row r="52" spans="1:25" s="38" customFormat="1" ht="15" customHeight="1">
      <c r="C52" s="55"/>
      <c r="D52" s="496"/>
      <c r="E52" s="539"/>
      <c r="F52" s="105"/>
      <c r="G52" s="101"/>
      <c r="H52" s="2" t="s">
        <v>231</v>
      </c>
      <c r="I52" s="102"/>
      <c r="J52" s="102"/>
      <c r="K52" s="102"/>
      <c r="L52" s="102"/>
      <c r="M52" s="102"/>
      <c r="N52" s="102"/>
      <c r="O52" s="103"/>
    </row>
    <row r="54" spans="1:25" s="37" customFormat="1">
      <c r="A54" s="37" t="s">
        <v>351</v>
      </c>
    </row>
    <row r="56" spans="1:25" s="13" customFormat="1" ht="15" customHeight="1">
      <c r="C56" s="57"/>
      <c r="D56" s="171"/>
      <c r="E56" s="172"/>
    </row>
    <row r="58" spans="1:25" s="37" customFormat="1">
      <c r="A58" s="37" t="s">
        <v>229</v>
      </c>
      <c r="B58" s="37" t="s">
        <v>229</v>
      </c>
      <c r="C58" s="37" t="s">
        <v>229</v>
      </c>
    </row>
    <row r="60" spans="1:25" s="38" customFormat="1" ht="14.25">
      <c r="C60" s="55"/>
      <c r="D60" s="496">
        <v>1</v>
      </c>
      <c r="E60" s="521"/>
      <c r="F60" s="519"/>
      <c r="G60" s="543">
        <v>1</v>
      </c>
      <c r="H60" s="521"/>
      <c r="I60" s="526"/>
      <c r="J60" s="532"/>
      <c r="K60" s="162"/>
      <c r="L60" s="104" t="s">
        <v>33</v>
      </c>
      <c r="M60" s="181"/>
      <c r="N60" s="173"/>
      <c r="O60" s="173"/>
      <c r="P60" s="174"/>
      <c r="Q60" s="175"/>
      <c r="R60" s="164"/>
      <c r="S60" s="175"/>
      <c r="T60" s="174"/>
      <c r="U60" s="175"/>
      <c r="V60" s="174"/>
      <c r="W60" s="175"/>
      <c r="X60" s="174"/>
      <c r="Y60" s="159"/>
    </row>
    <row r="61" spans="1:25" s="38" customFormat="1" ht="15" customHeight="1">
      <c r="C61" s="55"/>
      <c r="D61" s="496"/>
      <c r="E61" s="525"/>
      <c r="F61" s="520"/>
      <c r="G61" s="543"/>
      <c r="H61" s="522"/>
      <c r="I61" s="526"/>
      <c r="J61" s="533"/>
      <c r="K61" s="156"/>
      <c r="L61" s="161"/>
      <c r="M61" s="517" t="s">
        <v>288</v>
      </c>
      <c r="N61" s="517"/>
      <c r="O61" s="517"/>
      <c r="P61" s="517"/>
      <c r="Q61" s="517"/>
      <c r="R61" s="517"/>
      <c r="S61" s="517"/>
      <c r="T61" s="517"/>
      <c r="U61" s="517"/>
      <c r="V61" s="517"/>
      <c r="W61" s="517"/>
      <c r="X61" s="517"/>
      <c r="Y61" s="518"/>
    </row>
    <row r="62" spans="1:25" s="38" customFormat="1" ht="15" customHeight="1">
      <c r="C62" s="55"/>
      <c r="D62" s="496"/>
      <c r="E62" s="522"/>
      <c r="F62" s="183"/>
      <c r="G62" s="182"/>
      <c r="H62" s="2" t="s">
        <v>231</v>
      </c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</row>
    <row r="65" spans="1:21" s="38" customFormat="1" ht="14.25">
      <c r="C65" s="55"/>
      <c r="D65" s="104" t="s">
        <v>33</v>
      </c>
      <c r="E65" s="330"/>
      <c r="F65" s="440"/>
      <c r="G65" s="178"/>
      <c r="H65" s="178"/>
      <c r="I65" s="178"/>
      <c r="J65" s="195"/>
      <c r="L65" s="238"/>
      <c r="M65" s="238"/>
      <c r="N65" s="238"/>
      <c r="O65" s="238"/>
      <c r="P65" s="238"/>
      <c r="Q65" s="238"/>
      <c r="R65" s="432" t="str">
        <f>IF(E65="","n",IF(ISERROR(MATCH(E65,List05_CS_Copy,0)),"n","y"))</f>
        <v>n</v>
      </c>
      <c r="S65" s="432" t="str">
        <f>IF(F65="","n",IF(ISERROR(MATCH(F65,List05_VD_Copy,0)),"n","y"))</f>
        <v>n</v>
      </c>
      <c r="T65" s="238"/>
      <c r="U65" s="238"/>
    </row>
    <row r="68" spans="1:21" s="37" customFormat="1">
      <c r="A68" s="37" t="s">
        <v>370</v>
      </c>
    </row>
    <row r="70" spans="1:21" s="124" customFormat="1" ht="22.5">
      <c r="A70" s="213"/>
      <c r="B70" s="126"/>
      <c r="C70" s="327"/>
      <c r="D70" s="166"/>
      <c r="E70" s="415"/>
      <c r="F70" s="443"/>
      <c r="G70" s="391"/>
      <c r="H70" s="209"/>
    </row>
    <row r="72" spans="1:21" s="37" customFormat="1">
      <c r="A72" s="37" t="s">
        <v>189</v>
      </c>
    </row>
    <row r="74" spans="1:21" s="124" customFormat="1" ht="22.5">
      <c r="A74" s="126"/>
      <c r="B74" s="126"/>
      <c r="C74" s="126"/>
      <c r="D74" s="166"/>
      <c r="E74" s="165"/>
      <c r="F74" s="444"/>
      <c r="G74" s="391"/>
      <c r="H74" s="209"/>
    </row>
    <row r="77" spans="1:21" s="37" customFormat="1">
      <c r="A77" s="37" t="s">
        <v>477</v>
      </c>
    </row>
    <row r="79" spans="1:21" s="13" customFormat="1" ht="15" customHeight="1">
      <c r="C79" s="170"/>
      <c r="D79" s="171">
        <v>1</v>
      </c>
      <c r="E79" s="172"/>
    </row>
    <row r="83" spans="1:23" s="37" customFormat="1" ht="17.100000000000001" customHeight="1">
      <c r="A83" s="37" t="s">
        <v>479</v>
      </c>
    </row>
    <row r="84" spans="1:23" ht="17.100000000000001" customHeight="1"/>
    <row r="85" spans="1:23" s="373" customFormat="1" ht="90">
      <c r="A85" s="504">
        <v>1</v>
      </c>
      <c r="B85" s="372"/>
      <c r="C85" s="372"/>
      <c r="D85" s="372"/>
      <c r="E85" s="504"/>
      <c r="F85" s="372"/>
      <c r="G85" s="372"/>
      <c r="I85" s="247" t="e">
        <f ca="1">"2."&amp;mergeValue(A85)</f>
        <v>#NAME?</v>
      </c>
      <c r="J85" s="248" t="s">
        <v>451</v>
      </c>
      <c r="K85" s="396"/>
      <c r="L85" s="383" t="s">
        <v>536</v>
      </c>
      <c r="M85" s="374"/>
      <c r="N85" s="240" t="str">
        <f>IF(K85="","",K85)</f>
        <v/>
      </c>
      <c r="O85" s="240"/>
      <c r="P85" s="240"/>
      <c r="Q85" s="240"/>
      <c r="R85" s="435"/>
      <c r="S85" s="240" t="s">
        <v>500</v>
      </c>
      <c r="T85" s="372"/>
      <c r="U85" s="372"/>
      <c r="V85" s="372"/>
      <c r="W85" s="372"/>
    </row>
    <row r="86" spans="1:23" s="373" customFormat="1" ht="45">
      <c r="A86" s="504"/>
      <c r="B86" s="372"/>
      <c r="C86" s="372"/>
      <c r="D86" s="372"/>
      <c r="E86" s="504"/>
      <c r="F86" s="372"/>
      <c r="G86" s="372"/>
      <c r="I86" s="247" t="e">
        <f ca="1">"3."&amp;mergeValue(A86)</f>
        <v>#NAME?</v>
      </c>
      <c r="J86" s="248" t="s">
        <v>452</v>
      </c>
      <c r="K86" s="232" t="str">
        <f>IF(ISERROR(INDEX(List02_VDCol,MATCH(K85,List02_CSCol,0))),"наименование отсутствует",INDEX(List02_VDCol,MATCH(K85,List02_CSCol,0)))</f>
        <v>наименование отсутствует</v>
      </c>
      <c r="L86" s="383" t="s">
        <v>484</v>
      </c>
      <c r="M86" s="374"/>
      <c r="N86" s="240"/>
      <c r="O86" s="240" t="str">
        <f>IF(K86="","",K86)</f>
        <v>наименование отсутствует</v>
      </c>
      <c r="P86" s="240"/>
      <c r="Q86" s="240"/>
      <c r="R86" s="435"/>
      <c r="S86" s="240" t="s">
        <v>501</v>
      </c>
      <c r="T86" s="372"/>
      <c r="U86" s="372"/>
      <c r="V86" s="372"/>
      <c r="W86" s="372"/>
    </row>
    <row r="87" spans="1:23" s="373" customFormat="1" ht="33.75">
      <c r="A87" s="504"/>
      <c r="B87" s="504">
        <v>1</v>
      </c>
      <c r="C87" s="372"/>
      <c r="D87" s="372"/>
      <c r="E87" s="504"/>
      <c r="F87" s="504"/>
      <c r="G87" s="372"/>
      <c r="I87" s="247" t="e">
        <f ca="1">"4."&amp;mergeValue(A87)</f>
        <v>#NAME?</v>
      </c>
      <c r="J87" s="248" t="s">
        <v>453</v>
      </c>
      <c r="K87" s="112" t="s">
        <v>392</v>
      </c>
      <c r="L87" s="249"/>
      <c r="M87" s="374"/>
      <c r="N87" s="240"/>
      <c r="O87" s="240"/>
      <c r="P87" s="240"/>
      <c r="Q87" s="240"/>
      <c r="R87" s="435"/>
      <c r="S87" s="240"/>
      <c r="T87" s="372"/>
      <c r="U87" s="372"/>
      <c r="V87" s="372"/>
      <c r="W87" s="372"/>
    </row>
    <row r="88" spans="1:23" s="373" customFormat="1" ht="33.75">
      <c r="A88" s="504"/>
      <c r="B88" s="504"/>
      <c r="C88" s="382"/>
      <c r="D88" s="382"/>
      <c r="E88" s="504"/>
      <c r="F88" s="504"/>
      <c r="G88" s="382"/>
      <c r="I88" s="247" t="e">
        <f ca="1">"4."&amp;mergeValue(A88) &amp;"."&amp;mergeValue(B87)</f>
        <v>#NAME?</v>
      </c>
      <c r="J88" s="441" t="s">
        <v>526</v>
      </c>
      <c r="K88" s="232" t="str">
        <f>IF(region_name="","",region_name)</f>
        <v>Челябинская область</v>
      </c>
      <c r="L88" s="249" t="s">
        <v>390</v>
      </c>
      <c r="M88" s="374"/>
      <c r="N88" s="240"/>
      <c r="O88" s="240"/>
      <c r="P88" s="240"/>
      <c r="Q88" s="240"/>
      <c r="R88" s="435"/>
      <c r="S88" s="240"/>
      <c r="T88" s="372"/>
      <c r="U88" s="372"/>
      <c r="V88" s="372"/>
      <c r="W88" s="372"/>
    </row>
    <row r="89" spans="1:23" s="373" customFormat="1" ht="45">
      <c r="A89" s="504"/>
      <c r="B89" s="504"/>
      <c r="C89" s="504">
        <v>1</v>
      </c>
      <c r="D89" s="382"/>
      <c r="E89" s="504"/>
      <c r="F89" s="504"/>
      <c r="G89" s="504"/>
      <c r="I89" s="247" t="e">
        <f ca="1">"4."&amp;mergeValue(A89) &amp;"."&amp;mergeValue(B89)&amp;"."&amp;mergeValue(C89)</f>
        <v>#NAME?</v>
      </c>
      <c r="J89" s="251" t="s">
        <v>454</v>
      </c>
      <c r="K89" s="232"/>
      <c r="L89" s="383" t="s">
        <v>455</v>
      </c>
      <c r="M89" s="374"/>
      <c r="N89" s="240"/>
      <c r="O89" s="240"/>
      <c r="P89" s="240" t="str">
        <f>IF(K89="","",K89)</f>
        <v/>
      </c>
      <c r="Q89" s="240"/>
      <c r="R89" s="435"/>
      <c r="S89" s="240" t="s">
        <v>502</v>
      </c>
      <c r="T89" s="372"/>
      <c r="U89" s="372"/>
      <c r="V89" s="372"/>
      <c r="W89" s="372"/>
    </row>
    <row r="90" spans="1:23" s="373" customFormat="1" ht="22.5">
      <c r="A90" s="504"/>
      <c r="B90" s="504"/>
      <c r="C90" s="504"/>
      <c r="D90" s="382">
        <v>1</v>
      </c>
      <c r="E90" s="504"/>
      <c r="F90" s="504"/>
      <c r="G90" s="504"/>
      <c r="I90" s="247" t="e">
        <f ca="1">"4."&amp;mergeValue(A90) &amp;"."&amp;mergeValue(B90)&amp;"."&amp;mergeValue(C90)&amp;"."&amp;mergeValue(D90)</f>
        <v>#NAME?</v>
      </c>
      <c r="J90" s="252" t="s">
        <v>456</v>
      </c>
      <c r="K90" s="232"/>
      <c r="L90" s="507" t="s">
        <v>537</v>
      </c>
      <c r="M90" s="374"/>
      <c r="N90" s="240"/>
      <c r="O90" s="240"/>
      <c r="P90" s="240"/>
      <c r="Q90" s="240" t="str">
        <f>IF(K90="","",K90)</f>
        <v/>
      </c>
      <c r="R90" s="435"/>
      <c r="S90" s="240" t="s">
        <v>503</v>
      </c>
      <c r="T90" s="372"/>
      <c r="U90" s="372"/>
      <c r="V90" s="372"/>
      <c r="W90" s="372"/>
    </row>
    <row r="91" spans="1:23" s="373" customFormat="1" ht="18.75">
      <c r="A91" s="504"/>
      <c r="B91" s="504"/>
      <c r="C91" s="504"/>
      <c r="D91" s="382"/>
      <c r="E91" s="504"/>
      <c r="F91" s="504"/>
      <c r="G91" s="504"/>
      <c r="I91" s="375"/>
      <c r="J91" s="417" t="s">
        <v>156</v>
      </c>
      <c r="K91" s="376"/>
      <c r="L91" s="508"/>
      <c r="M91" s="374"/>
      <c r="N91" s="240"/>
      <c r="O91" s="240"/>
      <c r="P91" s="240"/>
      <c r="Q91" s="240"/>
      <c r="R91" s="435"/>
      <c r="S91" s="240"/>
      <c r="T91" s="372"/>
      <c r="U91" s="372"/>
      <c r="V91" s="372"/>
      <c r="W91" s="372"/>
    </row>
    <row r="92" spans="1:23" s="373" customFormat="1" ht="18.75">
      <c r="A92" s="504"/>
      <c r="B92" s="504"/>
      <c r="C92" s="382"/>
      <c r="D92" s="382"/>
      <c r="E92" s="504"/>
      <c r="F92" s="504"/>
      <c r="G92" s="382"/>
      <c r="I92" s="253"/>
      <c r="J92" s="418" t="s">
        <v>159</v>
      </c>
      <c r="K92" s="254"/>
      <c r="L92" s="255"/>
      <c r="M92" s="374"/>
      <c r="N92" s="240"/>
      <c r="O92" s="240"/>
      <c r="P92" s="240"/>
      <c r="Q92" s="240"/>
      <c r="R92" s="435"/>
      <c r="S92" s="240"/>
      <c r="T92" s="372"/>
      <c r="U92" s="372"/>
      <c r="V92" s="372"/>
      <c r="W92" s="372"/>
    </row>
    <row r="93" spans="1:23" s="373" customFormat="1" ht="18.75">
      <c r="A93" s="504"/>
      <c r="B93" s="372"/>
      <c r="C93" s="372"/>
      <c r="D93" s="372"/>
      <c r="E93" s="504"/>
      <c r="F93" s="372"/>
      <c r="G93" s="372"/>
      <c r="I93" s="253"/>
      <c r="J93" s="377" t="s">
        <v>457</v>
      </c>
      <c r="K93" s="254"/>
      <c r="L93" s="255"/>
      <c r="M93" s="374"/>
      <c r="N93" s="240"/>
      <c r="O93" s="240"/>
      <c r="P93" s="240"/>
      <c r="Q93" s="240"/>
      <c r="R93" s="435"/>
      <c r="S93" s="240"/>
      <c r="T93" s="372"/>
      <c r="U93" s="372"/>
      <c r="V93" s="372"/>
      <c r="W93" s="372"/>
    </row>
    <row r="94" spans="1:23" s="373" customFormat="1" ht="18.75">
      <c r="A94" s="372"/>
      <c r="B94" s="372"/>
      <c r="C94" s="372"/>
      <c r="D94" s="372"/>
      <c r="E94" s="372"/>
      <c r="F94" s="372"/>
      <c r="G94" s="372"/>
      <c r="I94" s="253"/>
      <c r="J94" s="212" t="s">
        <v>470</v>
      </c>
      <c r="K94" s="254"/>
      <c r="L94" s="255"/>
      <c r="M94" s="374"/>
      <c r="N94" s="240"/>
      <c r="O94" s="240"/>
      <c r="P94" s="240"/>
      <c r="Q94" s="240"/>
      <c r="R94" s="435"/>
      <c r="S94" s="240"/>
      <c r="T94" s="372"/>
      <c r="U94" s="372"/>
      <c r="V94" s="372"/>
      <c r="W94" s="372"/>
    </row>
    <row r="98" spans="1:3" s="37" customFormat="1" ht="17.100000000000001" customHeight="1">
      <c r="A98" s="37" t="s">
        <v>497</v>
      </c>
    </row>
    <row r="100" spans="1:3">
      <c r="C100" s="396"/>
    </row>
    <row r="101" spans="1:3" ht="45">
      <c r="C101" s="232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37" customFormat="1" ht="17.100000000000001" customHeight="1">
      <c r="A103" s="37" t="s">
        <v>498</v>
      </c>
    </row>
    <row r="105" spans="1:3" ht="45">
      <c r="C105" s="232" t="str">
        <f>IF(first_sys="","наименование отсутствует",first_sys)</f>
        <v>Водоотведение г.Трехгорного</v>
      </c>
    </row>
    <row r="106" spans="1:3">
      <c r="C106" s="396"/>
    </row>
  </sheetData>
  <dataConsolidate link="1"/>
  <mergeCells count="41"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</mergeCells>
  <phoneticPr fontId="8" type="noConversion"/>
  <dataValidations count="17">
    <dataValidation type="decimal" allowBlank="1" showErrorMessage="1" errorTitle="Ошибка" error="Допускается ввод только действительных чисел!" sqref="N27" xr:uid="{00000000-0002-0000-1700-000000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65 L33:M33 M39:N39 O39:O50 E56 Y60 M60 K27:K28 F74 E79 L92:L94 E70" xr:uid="{00000000-0002-0000-1700-000001000000}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G65:I65" xr:uid="{00000000-0002-0000-1700-000002000000}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 xr:uid="{00000000-0002-0000-1700-000003000000}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 xr:uid="{00000000-0002-0000-1700-000004000000}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 xr:uid="{00000000-0002-0000-1700-000005000000}"/>
    <dataValidation allowBlank="1" showInputMessage="1" showErrorMessage="1" prompt="Изменение значения по двойному щелчоку левой кнопки мыши" sqref="J27:J28 J9" xr:uid="{00000000-0002-0000-1700-000006000000}"/>
    <dataValidation type="list" allowBlank="1" showInputMessage="1" showErrorMessage="1" errorTitle="Ошибка" error="Выберите значение из списка" prompt="Выберите значение из списка" sqref="E39 E33:E35 E60" xr:uid="{00000000-0002-0000-1700-000007000000}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 xr:uid="{00000000-0002-0000-1700-000008000000}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 xr:uid="{00000000-0002-0000-1700-000009000000}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 xr:uid="{00000000-0002-0000-1700-00000A000000}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 xr:uid="{00000000-0002-0000-1700-00000B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 xr:uid="{00000000-0002-0000-1700-00000C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 xr:uid="{00000000-0002-0000-1700-00000D000000}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 xr:uid="{00000000-0002-0000-1700-00000E000000}"/>
    <dataValidation type="list" allowBlank="1" showInputMessage="1" showErrorMessage="1" errorTitle="Ошибка" error="Выберите значение из списка" prompt="Выберите значение из списка" sqref="C106" xr:uid="{00000000-0002-0000-1700-00000F000000}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 K85" xr:uid="{00000000-0002-0000-1700-000010000000}">
      <formula1>kind_of_CS_on_sheet_filter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SH_REESTR_MO">
    <tabColor indexed="47"/>
  </sheetPr>
  <dimension ref="A1:D320"/>
  <sheetViews>
    <sheetView showGridLines="0" zoomScaleNormal="100" workbookViewId="0"/>
  </sheetViews>
  <sheetFormatPr defaultRowHeight="11.25"/>
  <sheetData>
    <row r="1" spans="1:4">
      <c r="A1" t="s">
        <v>1774</v>
      </c>
      <c r="B1" t="s">
        <v>157</v>
      </c>
      <c r="C1" t="s">
        <v>158</v>
      </c>
      <c r="D1" t="s">
        <v>2411</v>
      </c>
    </row>
    <row r="2" spans="1:4">
      <c r="A2">
        <v>1</v>
      </c>
      <c r="B2" t="s">
        <v>1776</v>
      </c>
      <c r="C2" t="s">
        <v>1776</v>
      </c>
      <c r="D2" t="s">
        <v>1777</v>
      </c>
    </row>
    <row r="3" spans="1:4">
      <c r="A3">
        <v>2</v>
      </c>
      <c r="B3" t="s">
        <v>1776</v>
      </c>
      <c r="C3" t="s">
        <v>1778</v>
      </c>
      <c r="D3" t="s">
        <v>1779</v>
      </c>
    </row>
    <row r="4" spans="1:4">
      <c r="A4">
        <v>3</v>
      </c>
      <c r="B4" t="s">
        <v>1776</v>
      </c>
      <c r="C4" t="s">
        <v>1780</v>
      </c>
      <c r="D4" t="s">
        <v>1781</v>
      </c>
    </row>
    <row r="5" spans="1:4">
      <c r="A5">
        <v>4</v>
      </c>
      <c r="B5" t="s">
        <v>1776</v>
      </c>
      <c r="C5" t="s">
        <v>1782</v>
      </c>
      <c r="D5" t="s">
        <v>1783</v>
      </c>
    </row>
    <row r="6" spans="1:4">
      <c r="A6">
        <v>5</v>
      </c>
      <c r="B6" t="s">
        <v>1776</v>
      </c>
      <c r="C6" t="s">
        <v>1784</v>
      </c>
      <c r="D6" t="s">
        <v>1785</v>
      </c>
    </row>
    <row r="7" spans="1:4">
      <c r="A7">
        <v>6</v>
      </c>
      <c r="B7" t="s">
        <v>1776</v>
      </c>
      <c r="C7" t="s">
        <v>1786</v>
      </c>
      <c r="D7" t="s">
        <v>1787</v>
      </c>
    </row>
    <row r="8" spans="1:4">
      <c r="A8">
        <v>7</v>
      </c>
      <c r="B8" t="s">
        <v>1776</v>
      </c>
      <c r="C8" t="s">
        <v>1788</v>
      </c>
      <c r="D8" t="s">
        <v>1789</v>
      </c>
    </row>
    <row r="9" spans="1:4">
      <c r="A9">
        <v>8</v>
      </c>
      <c r="B9" t="s">
        <v>1776</v>
      </c>
      <c r="C9" t="s">
        <v>1790</v>
      </c>
      <c r="D9" t="s">
        <v>1791</v>
      </c>
    </row>
    <row r="10" spans="1:4">
      <c r="A10">
        <v>9</v>
      </c>
      <c r="B10" t="s">
        <v>1776</v>
      </c>
      <c r="C10" t="s">
        <v>1792</v>
      </c>
      <c r="D10" t="s">
        <v>1793</v>
      </c>
    </row>
    <row r="11" spans="1:4">
      <c r="A11">
        <v>10</v>
      </c>
      <c r="B11" t="s">
        <v>1776</v>
      </c>
      <c r="C11" t="s">
        <v>1794</v>
      </c>
      <c r="D11" t="s">
        <v>1795</v>
      </c>
    </row>
    <row r="12" spans="1:4">
      <c r="A12">
        <v>11</v>
      </c>
      <c r="B12" t="s">
        <v>1776</v>
      </c>
      <c r="C12" t="s">
        <v>1796</v>
      </c>
      <c r="D12" t="s">
        <v>1797</v>
      </c>
    </row>
    <row r="13" spans="1:4">
      <c r="A13">
        <v>12</v>
      </c>
      <c r="B13" t="s">
        <v>1798</v>
      </c>
      <c r="C13" t="s">
        <v>1800</v>
      </c>
      <c r="D13" t="s">
        <v>1801</v>
      </c>
    </row>
    <row r="14" spans="1:4">
      <c r="A14">
        <v>13</v>
      </c>
      <c r="B14" t="s">
        <v>1798</v>
      </c>
      <c r="C14" t="s">
        <v>1798</v>
      </c>
      <c r="D14" t="s">
        <v>1799</v>
      </c>
    </row>
    <row r="15" spans="1:4">
      <c r="A15">
        <v>14</v>
      </c>
      <c r="B15" t="s">
        <v>1798</v>
      </c>
      <c r="C15" t="s">
        <v>1802</v>
      </c>
      <c r="D15" t="s">
        <v>1803</v>
      </c>
    </row>
    <row r="16" spans="1:4">
      <c r="A16">
        <v>15</v>
      </c>
      <c r="B16" t="s">
        <v>1798</v>
      </c>
      <c r="C16" t="s">
        <v>1804</v>
      </c>
      <c r="D16" t="s">
        <v>1805</v>
      </c>
    </row>
    <row r="17" spans="1:4">
      <c r="A17">
        <v>16</v>
      </c>
      <c r="B17" t="s">
        <v>1798</v>
      </c>
      <c r="C17" t="s">
        <v>1806</v>
      </c>
      <c r="D17" t="s">
        <v>1807</v>
      </c>
    </row>
    <row r="18" spans="1:4">
      <c r="A18">
        <v>17</v>
      </c>
      <c r="B18" t="s">
        <v>1798</v>
      </c>
      <c r="C18" t="s">
        <v>1808</v>
      </c>
      <c r="D18" t="s">
        <v>1809</v>
      </c>
    </row>
    <row r="19" spans="1:4">
      <c r="A19">
        <v>18</v>
      </c>
      <c r="B19" t="s">
        <v>1798</v>
      </c>
      <c r="C19" t="s">
        <v>1810</v>
      </c>
      <c r="D19" t="s">
        <v>1811</v>
      </c>
    </row>
    <row r="20" spans="1:4">
      <c r="A20">
        <v>19</v>
      </c>
      <c r="B20" t="s">
        <v>1798</v>
      </c>
      <c r="C20" t="s">
        <v>1812</v>
      </c>
      <c r="D20" t="s">
        <v>1813</v>
      </c>
    </row>
    <row r="21" spans="1:4">
      <c r="A21">
        <v>20</v>
      </c>
      <c r="B21" t="s">
        <v>1798</v>
      </c>
      <c r="C21" t="s">
        <v>1814</v>
      </c>
      <c r="D21" t="s">
        <v>1815</v>
      </c>
    </row>
    <row r="22" spans="1:4">
      <c r="A22">
        <v>21</v>
      </c>
      <c r="B22" t="s">
        <v>1798</v>
      </c>
      <c r="C22" t="s">
        <v>1816</v>
      </c>
      <c r="D22" t="s">
        <v>1817</v>
      </c>
    </row>
    <row r="23" spans="1:4">
      <c r="A23">
        <v>22</v>
      </c>
      <c r="B23" t="s">
        <v>1798</v>
      </c>
      <c r="C23" t="s">
        <v>1818</v>
      </c>
      <c r="D23" t="s">
        <v>1819</v>
      </c>
    </row>
    <row r="24" spans="1:4">
      <c r="A24">
        <v>23</v>
      </c>
      <c r="B24" t="s">
        <v>1798</v>
      </c>
      <c r="C24" t="s">
        <v>1820</v>
      </c>
      <c r="D24" t="s">
        <v>1821</v>
      </c>
    </row>
    <row r="25" spans="1:4">
      <c r="A25">
        <v>24</v>
      </c>
      <c r="B25" t="s">
        <v>1798</v>
      </c>
      <c r="C25" t="s">
        <v>1822</v>
      </c>
      <c r="D25" t="s">
        <v>1823</v>
      </c>
    </row>
    <row r="26" spans="1:4">
      <c r="A26">
        <v>25</v>
      </c>
      <c r="B26" t="s">
        <v>1824</v>
      </c>
      <c r="C26" t="s">
        <v>1824</v>
      </c>
      <c r="D26" t="s">
        <v>1825</v>
      </c>
    </row>
    <row r="27" spans="1:4">
      <c r="A27">
        <v>26</v>
      </c>
      <c r="B27" t="s">
        <v>1824</v>
      </c>
      <c r="C27" t="s">
        <v>1826</v>
      </c>
      <c r="D27" t="s">
        <v>1827</v>
      </c>
    </row>
    <row r="28" spans="1:4">
      <c r="A28">
        <v>27</v>
      </c>
      <c r="B28" t="s">
        <v>1824</v>
      </c>
      <c r="C28" t="s">
        <v>1828</v>
      </c>
      <c r="D28" t="s">
        <v>1829</v>
      </c>
    </row>
    <row r="29" spans="1:4">
      <c r="A29">
        <v>28</v>
      </c>
      <c r="B29" t="s">
        <v>1824</v>
      </c>
      <c r="C29" t="s">
        <v>1830</v>
      </c>
      <c r="D29" t="s">
        <v>1831</v>
      </c>
    </row>
    <row r="30" spans="1:4">
      <c r="A30">
        <v>29</v>
      </c>
      <c r="B30" t="s">
        <v>1824</v>
      </c>
      <c r="C30" t="s">
        <v>1832</v>
      </c>
      <c r="D30" t="s">
        <v>1833</v>
      </c>
    </row>
    <row r="31" spans="1:4">
      <c r="A31">
        <v>30</v>
      </c>
      <c r="B31" t="s">
        <v>1824</v>
      </c>
      <c r="C31" t="s">
        <v>1834</v>
      </c>
      <c r="D31" t="s">
        <v>1835</v>
      </c>
    </row>
    <row r="32" spans="1:4">
      <c r="A32">
        <v>31</v>
      </c>
      <c r="B32" t="s">
        <v>1824</v>
      </c>
      <c r="C32" t="s">
        <v>1836</v>
      </c>
      <c r="D32" t="s">
        <v>1837</v>
      </c>
    </row>
    <row r="33" spans="1:4">
      <c r="A33">
        <v>32</v>
      </c>
      <c r="B33" t="s">
        <v>1824</v>
      </c>
      <c r="C33" t="s">
        <v>1838</v>
      </c>
      <c r="D33" t="s">
        <v>1839</v>
      </c>
    </row>
    <row r="34" spans="1:4">
      <c r="A34">
        <v>33</v>
      </c>
      <c r="B34" t="s">
        <v>1824</v>
      </c>
      <c r="C34" t="s">
        <v>1840</v>
      </c>
      <c r="D34" t="s">
        <v>1841</v>
      </c>
    </row>
    <row r="35" spans="1:4">
      <c r="A35">
        <v>34</v>
      </c>
      <c r="B35" t="s">
        <v>1824</v>
      </c>
      <c r="C35" t="s">
        <v>1842</v>
      </c>
      <c r="D35" t="s">
        <v>1843</v>
      </c>
    </row>
    <row r="36" spans="1:4">
      <c r="A36">
        <v>35</v>
      </c>
      <c r="B36" t="s">
        <v>1844</v>
      </c>
      <c r="C36" t="s">
        <v>1846</v>
      </c>
      <c r="D36" t="s">
        <v>1847</v>
      </c>
    </row>
    <row r="37" spans="1:4">
      <c r="A37">
        <v>36</v>
      </c>
      <c r="B37" t="s">
        <v>1844</v>
      </c>
      <c r="C37" t="s">
        <v>1848</v>
      </c>
      <c r="D37" t="s">
        <v>1849</v>
      </c>
    </row>
    <row r="38" spans="1:4">
      <c r="A38">
        <v>37</v>
      </c>
      <c r="B38" t="s">
        <v>1844</v>
      </c>
      <c r="C38" t="s">
        <v>1850</v>
      </c>
      <c r="D38" t="s">
        <v>1851</v>
      </c>
    </row>
    <row r="39" spans="1:4">
      <c r="A39">
        <v>38</v>
      </c>
      <c r="B39" t="s">
        <v>1844</v>
      </c>
      <c r="C39" t="s">
        <v>1852</v>
      </c>
      <c r="D39" t="s">
        <v>1853</v>
      </c>
    </row>
    <row r="40" spans="1:4">
      <c r="A40">
        <v>39</v>
      </c>
      <c r="B40" t="s">
        <v>1844</v>
      </c>
      <c r="C40" t="s">
        <v>1844</v>
      </c>
      <c r="D40" t="s">
        <v>1845</v>
      </c>
    </row>
    <row r="41" spans="1:4">
      <c r="A41">
        <v>40</v>
      </c>
      <c r="B41" t="s">
        <v>1844</v>
      </c>
      <c r="C41" t="s">
        <v>1854</v>
      </c>
      <c r="D41" t="s">
        <v>1855</v>
      </c>
    </row>
    <row r="42" spans="1:4">
      <c r="A42">
        <v>41</v>
      </c>
      <c r="B42" t="s">
        <v>1844</v>
      </c>
      <c r="C42" t="s">
        <v>1856</v>
      </c>
      <c r="D42" t="s">
        <v>1857</v>
      </c>
    </row>
    <row r="43" spans="1:4">
      <c r="A43">
        <v>42</v>
      </c>
      <c r="B43" t="s">
        <v>1844</v>
      </c>
      <c r="C43" t="s">
        <v>1858</v>
      </c>
      <c r="D43" t="s">
        <v>1859</v>
      </c>
    </row>
    <row r="44" spans="1:4">
      <c r="A44">
        <v>43</v>
      </c>
      <c r="B44" t="s">
        <v>1844</v>
      </c>
      <c r="C44" t="s">
        <v>1860</v>
      </c>
      <c r="D44" t="s">
        <v>1861</v>
      </c>
    </row>
    <row r="45" spans="1:4">
      <c r="A45">
        <v>44</v>
      </c>
      <c r="B45" t="s">
        <v>1844</v>
      </c>
      <c r="C45" t="s">
        <v>1862</v>
      </c>
      <c r="D45" t="s">
        <v>1863</v>
      </c>
    </row>
    <row r="46" spans="1:4">
      <c r="A46">
        <v>45</v>
      </c>
      <c r="B46" t="s">
        <v>1844</v>
      </c>
      <c r="C46" t="s">
        <v>1864</v>
      </c>
      <c r="D46" t="s">
        <v>1865</v>
      </c>
    </row>
    <row r="47" spans="1:4">
      <c r="A47">
        <v>46</v>
      </c>
      <c r="B47" t="s">
        <v>1844</v>
      </c>
      <c r="C47" t="s">
        <v>1866</v>
      </c>
      <c r="D47" t="s">
        <v>1867</v>
      </c>
    </row>
    <row r="48" spans="1:4">
      <c r="A48">
        <v>47</v>
      </c>
      <c r="B48" t="s">
        <v>1868</v>
      </c>
      <c r="C48" t="s">
        <v>1870</v>
      </c>
      <c r="D48" t="s">
        <v>1871</v>
      </c>
    </row>
    <row r="49" spans="1:4">
      <c r="A49">
        <v>48</v>
      </c>
      <c r="B49" t="s">
        <v>1868</v>
      </c>
      <c r="C49" t="s">
        <v>1872</v>
      </c>
      <c r="D49" t="s">
        <v>1873</v>
      </c>
    </row>
    <row r="50" spans="1:4">
      <c r="A50">
        <v>49</v>
      </c>
      <c r="B50" t="s">
        <v>1868</v>
      </c>
      <c r="C50" t="s">
        <v>1874</v>
      </c>
      <c r="D50" t="s">
        <v>1875</v>
      </c>
    </row>
    <row r="51" spans="1:4">
      <c r="A51">
        <v>50</v>
      </c>
      <c r="B51" t="s">
        <v>1868</v>
      </c>
      <c r="C51" t="s">
        <v>1868</v>
      </c>
      <c r="D51" t="s">
        <v>1869</v>
      </c>
    </row>
    <row r="52" spans="1:4">
      <c r="A52">
        <v>51</v>
      </c>
      <c r="B52" t="s">
        <v>1868</v>
      </c>
      <c r="C52" t="s">
        <v>1876</v>
      </c>
      <c r="D52" t="s">
        <v>1877</v>
      </c>
    </row>
    <row r="53" spans="1:4">
      <c r="A53">
        <v>52</v>
      </c>
      <c r="B53" t="s">
        <v>1868</v>
      </c>
      <c r="C53" t="s">
        <v>1878</v>
      </c>
      <c r="D53" t="s">
        <v>1879</v>
      </c>
    </row>
    <row r="54" spans="1:4">
      <c r="A54">
        <v>53</v>
      </c>
      <c r="B54" t="s">
        <v>1868</v>
      </c>
      <c r="C54" t="s">
        <v>1880</v>
      </c>
      <c r="D54" t="s">
        <v>1881</v>
      </c>
    </row>
    <row r="55" spans="1:4">
      <c r="A55">
        <v>54</v>
      </c>
      <c r="B55" t="s">
        <v>1868</v>
      </c>
      <c r="C55" t="s">
        <v>1882</v>
      </c>
      <c r="D55" t="s">
        <v>1883</v>
      </c>
    </row>
    <row r="56" spans="1:4">
      <c r="A56">
        <v>55</v>
      </c>
      <c r="B56" t="s">
        <v>1868</v>
      </c>
      <c r="C56" t="s">
        <v>1884</v>
      </c>
      <c r="D56" t="s">
        <v>1885</v>
      </c>
    </row>
    <row r="57" spans="1:4">
      <c r="A57">
        <v>56</v>
      </c>
      <c r="B57" t="s">
        <v>1868</v>
      </c>
      <c r="C57" t="s">
        <v>1886</v>
      </c>
      <c r="D57" t="s">
        <v>1887</v>
      </c>
    </row>
    <row r="58" spans="1:4">
      <c r="A58">
        <v>57</v>
      </c>
      <c r="B58" t="s">
        <v>1868</v>
      </c>
      <c r="C58" t="s">
        <v>1888</v>
      </c>
      <c r="D58" t="s">
        <v>1889</v>
      </c>
    </row>
    <row r="59" spans="1:4">
      <c r="A59">
        <v>58</v>
      </c>
      <c r="B59" t="s">
        <v>1868</v>
      </c>
      <c r="C59" t="s">
        <v>1890</v>
      </c>
      <c r="D59" t="s">
        <v>1891</v>
      </c>
    </row>
    <row r="60" spans="1:4">
      <c r="A60">
        <v>59</v>
      </c>
      <c r="B60" t="s">
        <v>1868</v>
      </c>
      <c r="C60" t="s">
        <v>1892</v>
      </c>
      <c r="D60" t="s">
        <v>1893</v>
      </c>
    </row>
    <row r="61" spans="1:4">
      <c r="A61">
        <v>60</v>
      </c>
      <c r="B61" t="s">
        <v>1868</v>
      </c>
      <c r="C61" t="s">
        <v>1894</v>
      </c>
      <c r="D61" t="s">
        <v>1895</v>
      </c>
    </row>
    <row r="62" spans="1:4">
      <c r="A62">
        <v>61</v>
      </c>
      <c r="B62" t="s">
        <v>1896</v>
      </c>
      <c r="C62" t="s">
        <v>1896</v>
      </c>
      <c r="D62" t="s">
        <v>1897</v>
      </c>
    </row>
    <row r="63" spans="1:4">
      <c r="A63">
        <v>62</v>
      </c>
      <c r="B63" t="s">
        <v>1896</v>
      </c>
      <c r="C63" t="s">
        <v>1898</v>
      </c>
      <c r="D63" t="s">
        <v>1899</v>
      </c>
    </row>
    <row r="64" spans="1:4">
      <c r="A64">
        <v>63</v>
      </c>
      <c r="B64" t="s">
        <v>1896</v>
      </c>
      <c r="C64" t="s">
        <v>1900</v>
      </c>
      <c r="D64" t="s">
        <v>1901</v>
      </c>
    </row>
    <row r="65" spans="1:4">
      <c r="A65">
        <v>64</v>
      </c>
      <c r="B65" t="s">
        <v>1896</v>
      </c>
      <c r="C65" t="s">
        <v>1902</v>
      </c>
      <c r="D65" t="s">
        <v>1903</v>
      </c>
    </row>
    <row r="66" spans="1:4">
      <c r="A66">
        <v>65</v>
      </c>
      <c r="B66" t="s">
        <v>1896</v>
      </c>
      <c r="C66" t="s">
        <v>1904</v>
      </c>
      <c r="D66" t="s">
        <v>1905</v>
      </c>
    </row>
    <row r="67" spans="1:4">
      <c r="A67">
        <v>66</v>
      </c>
      <c r="B67" t="s">
        <v>1896</v>
      </c>
      <c r="C67" t="s">
        <v>1906</v>
      </c>
      <c r="D67" t="s">
        <v>1907</v>
      </c>
    </row>
    <row r="68" spans="1:4">
      <c r="A68">
        <v>67</v>
      </c>
      <c r="B68" t="s">
        <v>1896</v>
      </c>
      <c r="C68" t="s">
        <v>1908</v>
      </c>
      <c r="D68" t="s">
        <v>1909</v>
      </c>
    </row>
    <row r="69" spans="1:4">
      <c r="A69">
        <v>68</v>
      </c>
      <c r="B69" t="s">
        <v>1896</v>
      </c>
      <c r="C69" t="s">
        <v>1910</v>
      </c>
      <c r="D69" t="s">
        <v>1911</v>
      </c>
    </row>
    <row r="70" spans="1:4">
      <c r="A70">
        <v>69</v>
      </c>
      <c r="B70" t="s">
        <v>1896</v>
      </c>
      <c r="C70" t="s">
        <v>1912</v>
      </c>
      <c r="D70" t="s">
        <v>1913</v>
      </c>
    </row>
    <row r="71" spans="1:4">
      <c r="A71">
        <v>70</v>
      </c>
      <c r="B71" t="s">
        <v>1896</v>
      </c>
      <c r="C71" t="s">
        <v>1914</v>
      </c>
      <c r="D71" t="s">
        <v>1915</v>
      </c>
    </row>
    <row r="72" spans="1:4">
      <c r="A72">
        <v>71</v>
      </c>
      <c r="B72" t="s">
        <v>1896</v>
      </c>
      <c r="C72" t="s">
        <v>1916</v>
      </c>
      <c r="D72" t="s">
        <v>1917</v>
      </c>
    </row>
    <row r="73" spans="1:4">
      <c r="A73">
        <v>72</v>
      </c>
      <c r="B73" t="s">
        <v>1918</v>
      </c>
      <c r="C73" t="s">
        <v>1918</v>
      </c>
      <c r="D73" t="s">
        <v>1919</v>
      </c>
    </row>
    <row r="74" spans="1:4">
      <c r="A74">
        <v>73</v>
      </c>
      <c r="B74" t="s">
        <v>1920</v>
      </c>
      <c r="C74" t="s">
        <v>1920</v>
      </c>
      <c r="D74" t="s">
        <v>1921</v>
      </c>
    </row>
    <row r="75" spans="1:4">
      <c r="A75">
        <v>74</v>
      </c>
      <c r="B75" t="s">
        <v>1922</v>
      </c>
      <c r="C75" t="s">
        <v>1922</v>
      </c>
      <c r="D75" t="s">
        <v>1923</v>
      </c>
    </row>
    <row r="76" spans="1:4">
      <c r="A76">
        <v>75</v>
      </c>
      <c r="B76" t="s">
        <v>1924</v>
      </c>
      <c r="C76" t="s">
        <v>1924</v>
      </c>
      <c r="D76" t="s">
        <v>1925</v>
      </c>
    </row>
    <row r="77" spans="1:4">
      <c r="A77">
        <v>76</v>
      </c>
      <c r="B77" t="s">
        <v>1926</v>
      </c>
      <c r="C77" t="s">
        <v>1926</v>
      </c>
      <c r="D77" t="s">
        <v>1927</v>
      </c>
    </row>
    <row r="78" spans="1:4">
      <c r="A78">
        <v>77</v>
      </c>
      <c r="B78" t="s">
        <v>1928</v>
      </c>
      <c r="C78" t="s">
        <v>1928</v>
      </c>
      <c r="D78" t="s">
        <v>1929</v>
      </c>
    </row>
    <row r="79" spans="1:4">
      <c r="A79">
        <v>78</v>
      </c>
      <c r="B79" t="s">
        <v>1930</v>
      </c>
      <c r="C79" t="s">
        <v>1930</v>
      </c>
      <c r="D79" t="s">
        <v>1931</v>
      </c>
    </row>
    <row r="80" spans="1:4">
      <c r="A80">
        <v>79</v>
      </c>
      <c r="B80" t="s">
        <v>1932</v>
      </c>
      <c r="C80" t="s">
        <v>1932</v>
      </c>
      <c r="D80" t="s">
        <v>1933</v>
      </c>
    </row>
    <row r="81" spans="1:4">
      <c r="A81">
        <v>80</v>
      </c>
      <c r="B81" t="s">
        <v>1934</v>
      </c>
      <c r="C81" t="s">
        <v>1934</v>
      </c>
      <c r="D81" t="s">
        <v>1935</v>
      </c>
    </row>
    <row r="82" spans="1:4">
      <c r="A82">
        <v>81</v>
      </c>
      <c r="B82" t="s">
        <v>1936</v>
      </c>
      <c r="C82" t="s">
        <v>1936</v>
      </c>
      <c r="D82" t="s">
        <v>1937</v>
      </c>
    </row>
    <row r="83" spans="1:4">
      <c r="A83">
        <v>82</v>
      </c>
      <c r="B83" t="s">
        <v>1938</v>
      </c>
      <c r="C83" t="s">
        <v>1938</v>
      </c>
      <c r="D83" t="s">
        <v>1939</v>
      </c>
    </row>
    <row r="84" spans="1:4">
      <c r="A84">
        <v>83</v>
      </c>
      <c r="B84" t="s">
        <v>1940</v>
      </c>
      <c r="C84" t="s">
        <v>1940</v>
      </c>
      <c r="D84" t="s">
        <v>1941</v>
      </c>
    </row>
    <row r="85" spans="1:4">
      <c r="A85">
        <v>84</v>
      </c>
      <c r="B85" t="s">
        <v>1942</v>
      </c>
      <c r="C85" t="s">
        <v>1942</v>
      </c>
      <c r="D85" t="s">
        <v>1943</v>
      </c>
    </row>
    <row r="86" spans="1:4">
      <c r="A86">
        <v>85</v>
      </c>
      <c r="B86" t="s">
        <v>1944</v>
      </c>
      <c r="C86" t="s">
        <v>1944</v>
      </c>
      <c r="D86" t="s">
        <v>1945</v>
      </c>
    </row>
    <row r="87" spans="1:4">
      <c r="A87">
        <v>86</v>
      </c>
      <c r="B87" t="s">
        <v>1944</v>
      </c>
      <c r="C87" t="s">
        <v>1946</v>
      </c>
      <c r="D87" t="s">
        <v>1947</v>
      </c>
    </row>
    <row r="88" spans="1:4">
      <c r="A88">
        <v>87</v>
      </c>
      <c r="B88" t="s">
        <v>1944</v>
      </c>
      <c r="C88" t="s">
        <v>1948</v>
      </c>
      <c r="D88" t="s">
        <v>1949</v>
      </c>
    </row>
    <row r="89" spans="1:4">
      <c r="A89">
        <v>88</v>
      </c>
      <c r="B89" t="s">
        <v>1944</v>
      </c>
      <c r="C89" t="s">
        <v>1950</v>
      </c>
      <c r="D89" t="s">
        <v>1951</v>
      </c>
    </row>
    <row r="90" spans="1:4">
      <c r="A90">
        <v>89</v>
      </c>
      <c r="B90" t="s">
        <v>1944</v>
      </c>
      <c r="C90" t="s">
        <v>1952</v>
      </c>
      <c r="D90" t="s">
        <v>1953</v>
      </c>
    </row>
    <row r="91" spans="1:4">
      <c r="A91">
        <v>90</v>
      </c>
      <c r="B91" t="s">
        <v>1944</v>
      </c>
      <c r="C91" t="s">
        <v>1954</v>
      </c>
      <c r="D91" t="s">
        <v>1955</v>
      </c>
    </row>
    <row r="92" spans="1:4">
      <c r="A92">
        <v>91</v>
      </c>
      <c r="B92" t="s">
        <v>1944</v>
      </c>
      <c r="C92" t="s">
        <v>1956</v>
      </c>
      <c r="D92" t="s">
        <v>1957</v>
      </c>
    </row>
    <row r="93" spans="1:4">
      <c r="A93">
        <v>92</v>
      </c>
      <c r="B93" t="s">
        <v>1944</v>
      </c>
      <c r="C93" t="s">
        <v>1958</v>
      </c>
      <c r="D93" t="s">
        <v>1959</v>
      </c>
    </row>
    <row r="94" spans="1:4">
      <c r="A94">
        <v>93</v>
      </c>
      <c r="B94" t="s">
        <v>1960</v>
      </c>
      <c r="C94" t="s">
        <v>1960</v>
      </c>
      <c r="D94" t="s">
        <v>1961</v>
      </c>
    </row>
    <row r="95" spans="1:4">
      <c r="A95">
        <v>94</v>
      </c>
      <c r="B95" t="s">
        <v>1962</v>
      </c>
      <c r="C95" t="s">
        <v>1964</v>
      </c>
      <c r="D95" t="s">
        <v>1965</v>
      </c>
    </row>
    <row r="96" spans="1:4">
      <c r="A96">
        <v>95</v>
      </c>
      <c r="B96" t="s">
        <v>1962</v>
      </c>
      <c r="C96" t="s">
        <v>1962</v>
      </c>
      <c r="D96" t="s">
        <v>1963</v>
      </c>
    </row>
    <row r="97" spans="1:4">
      <c r="A97">
        <v>96</v>
      </c>
      <c r="B97" t="s">
        <v>1962</v>
      </c>
      <c r="C97" t="s">
        <v>1966</v>
      </c>
      <c r="D97" t="s">
        <v>1967</v>
      </c>
    </row>
    <row r="98" spans="1:4">
      <c r="A98">
        <v>97</v>
      </c>
      <c r="B98" t="s">
        <v>1962</v>
      </c>
      <c r="C98" t="s">
        <v>1968</v>
      </c>
      <c r="D98" t="s">
        <v>1969</v>
      </c>
    </row>
    <row r="99" spans="1:4">
      <c r="A99">
        <v>98</v>
      </c>
      <c r="B99" t="s">
        <v>1970</v>
      </c>
      <c r="C99" t="s">
        <v>1972</v>
      </c>
      <c r="D99" t="s">
        <v>1973</v>
      </c>
    </row>
    <row r="100" spans="1:4">
      <c r="A100">
        <v>99</v>
      </c>
      <c r="B100" t="s">
        <v>1970</v>
      </c>
      <c r="C100" t="s">
        <v>1974</v>
      </c>
      <c r="D100" t="s">
        <v>1975</v>
      </c>
    </row>
    <row r="101" spans="1:4">
      <c r="A101">
        <v>100</v>
      </c>
      <c r="B101" t="s">
        <v>1970</v>
      </c>
      <c r="C101" t="s">
        <v>1976</v>
      </c>
      <c r="D101" t="s">
        <v>1977</v>
      </c>
    </row>
    <row r="102" spans="1:4">
      <c r="A102">
        <v>101</v>
      </c>
      <c r="B102" t="s">
        <v>1970</v>
      </c>
      <c r="C102" t="s">
        <v>1978</v>
      </c>
      <c r="D102" t="s">
        <v>1979</v>
      </c>
    </row>
    <row r="103" spans="1:4">
      <c r="A103">
        <v>102</v>
      </c>
      <c r="B103" t="s">
        <v>1970</v>
      </c>
      <c r="C103" t="s">
        <v>1970</v>
      </c>
      <c r="D103" t="s">
        <v>1971</v>
      </c>
    </row>
    <row r="104" spans="1:4">
      <c r="A104">
        <v>103</v>
      </c>
      <c r="B104" t="s">
        <v>1970</v>
      </c>
      <c r="C104" t="s">
        <v>1980</v>
      </c>
      <c r="D104" t="s">
        <v>1981</v>
      </c>
    </row>
    <row r="105" spans="1:4">
      <c r="A105">
        <v>104</v>
      </c>
      <c r="B105" t="s">
        <v>1970</v>
      </c>
      <c r="C105" t="s">
        <v>1982</v>
      </c>
      <c r="D105" t="s">
        <v>1983</v>
      </c>
    </row>
    <row r="106" spans="1:4">
      <c r="A106">
        <v>105</v>
      </c>
      <c r="B106" t="s">
        <v>1970</v>
      </c>
      <c r="C106" t="s">
        <v>1984</v>
      </c>
      <c r="D106" t="s">
        <v>1985</v>
      </c>
    </row>
    <row r="107" spans="1:4">
      <c r="A107">
        <v>106</v>
      </c>
      <c r="B107" t="s">
        <v>1970</v>
      </c>
      <c r="C107" t="s">
        <v>1986</v>
      </c>
      <c r="D107" t="s">
        <v>1987</v>
      </c>
    </row>
    <row r="108" spans="1:4">
      <c r="A108">
        <v>107</v>
      </c>
      <c r="B108" t="s">
        <v>1970</v>
      </c>
      <c r="C108" t="s">
        <v>1988</v>
      </c>
      <c r="D108" t="s">
        <v>1989</v>
      </c>
    </row>
    <row r="109" spans="1:4">
      <c r="A109">
        <v>108</v>
      </c>
      <c r="B109" t="s">
        <v>1970</v>
      </c>
      <c r="C109" t="s">
        <v>1990</v>
      </c>
      <c r="D109" t="s">
        <v>1991</v>
      </c>
    </row>
    <row r="110" spans="1:4">
      <c r="A110">
        <v>109</v>
      </c>
      <c r="B110" t="s">
        <v>1970</v>
      </c>
      <c r="C110" t="s">
        <v>1992</v>
      </c>
      <c r="D110" t="s">
        <v>1993</v>
      </c>
    </row>
    <row r="111" spans="1:4">
      <c r="A111">
        <v>110</v>
      </c>
      <c r="B111" t="s">
        <v>1970</v>
      </c>
      <c r="C111" t="s">
        <v>1994</v>
      </c>
      <c r="D111" t="s">
        <v>1995</v>
      </c>
    </row>
    <row r="112" spans="1:4">
      <c r="A112">
        <v>111</v>
      </c>
      <c r="B112" t="s">
        <v>1996</v>
      </c>
      <c r="C112" t="s">
        <v>1998</v>
      </c>
      <c r="D112" t="s">
        <v>1999</v>
      </c>
    </row>
    <row r="113" spans="1:4">
      <c r="A113">
        <v>112</v>
      </c>
      <c r="B113" t="s">
        <v>1996</v>
      </c>
      <c r="C113" t="s">
        <v>2000</v>
      </c>
      <c r="D113" t="s">
        <v>2001</v>
      </c>
    </row>
    <row r="114" spans="1:4">
      <c r="A114">
        <v>113</v>
      </c>
      <c r="B114" t="s">
        <v>1996</v>
      </c>
      <c r="C114" t="s">
        <v>2002</v>
      </c>
      <c r="D114" t="s">
        <v>2003</v>
      </c>
    </row>
    <row r="115" spans="1:4">
      <c r="A115">
        <v>114</v>
      </c>
      <c r="B115" t="s">
        <v>1996</v>
      </c>
      <c r="C115" t="s">
        <v>2004</v>
      </c>
      <c r="D115" t="s">
        <v>2005</v>
      </c>
    </row>
    <row r="116" spans="1:4">
      <c r="A116">
        <v>115</v>
      </c>
      <c r="B116" t="s">
        <v>1996</v>
      </c>
      <c r="C116" t="s">
        <v>2006</v>
      </c>
      <c r="D116" t="s">
        <v>2007</v>
      </c>
    </row>
    <row r="117" spans="1:4">
      <c r="A117">
        <v>116</v>
      </c>
      <c r="B117" t="s">
        <v>1996</v>
      </c>
      <c r="C117" t="s">
        <v>1996</v>
      </c>
      <c r="D117" t="s">
        <v>1997</v>
      </c>
    </row>
    <row r="118" spans="1:4">
      <c r="A118">
        <v>117</v>
      </c>
      <c r="B118" t="s">
        <v>1996</v>
      </c>
      <c r="C118" t="s">
        <v>2008</v>
      </c>
      <c r="D118" t="s">
        <v>2009</v>
      </c>
    </row>
    <row r="119" spans="1:4">
      <c r="A119">
        <v>118</v>
      </c>
      <c r="B119" t="s">
        <v>1996</v>
      </c>
      <c r="C119" t="s">
        <v>2010</v>
      </c>
      <c r="D119" t="s">
        <v>2011</v>
      </c>
    </row>
    <row r="120" spans="1:4">
      <c r="A120">
        <v>119</v>
      </c>
      <c r="B120" t="s">
        <v>1996</v>
      </c>
      <c r="C120" t="s">
        <v>2012</v>
      </c>
      <c r="D120" t="s">
        <v>2013</v>
      </c>
    </row>
    <row r="121" spans="1:4">
      <c r="A121">
        <v>120</v>
      </c>
      <c r="B121" t="s">
        <v>1996</v>
      </c>
      <c r="C121" t="s">
        <v>2014</v>
      </c>
      <c r="D121" t="s">
        <v>2015</v>
      </c>
    </row>
    <row r="122" spans="1:4">
      <c r="A122">
        <v>121</v>
      </c>
      <c r="B122" t="s">
        <v>1996</v>
      </c>
      <c r="C122" t="s">
        <v>2016</v>
      </c>
      <c r="D122" t="s">
        <v>2017</v>
      </c>
    </row>
    <row r="123" spans="1:4">
      <c r="A123">
        <v>122</v>
      </c>
      <c r="B123" t="s">
        <v>1996</v>
      </c>
      <c r="C123" t="s">
        <v>2018</v>
      </c>
      <c r="D123" t="s">
        <v>2019</v>
      </c>
    </row>
    <row r="124" spans="1:4">
      <c r="A124">
        <v>123</v>
      </c>
      <c r="B124" t="s">
        <v>2020</v>
      </c>
      <c r="C124" t="s">
        <v>2022</v>
      </c>
      <c r="D124" t="s">
        <v>2023</v>
      </c>
    </row>
    <row r="125" spans="1:4">
      <c r="A125">
        <v>124</v>
      </c>
      <c r="B125" t="s">
        <v>2020</v>
      </c>
      <c r="C125" t="s">
        <v>2024</v>
      </c>
      <c r="D125" t="s">
        <v>2025</v>
      </c>
    </row>
    <row r="126" spans="1:4">
      <c r="A126">
        <v>125</v>
      </c>
      <c r="B126" t="s">
        <v>2020</v>
      </c>
      <c r="C126" t="s">
        <v>2026</v>
      </c>
      <c r="D126" t="s">
        <v>2027</v>
      </c>
    </row>
    <row r="127" spans="1:4">
      <c r="A127">
        <v>126</v>
      </c>
      <c r="B127" t="s">
        <v>2020</v>
      </c>
      <c r="C127" t="s">
        <v>2028</v>
      </c>
      <c r="D127" t="s">
        <v>2029</v>
      </c>
    </row>
    <row r="128" spans="1:4">
      <c r="A128">
        <v>127</v>
      </c>
      <c r="B128" t="s">
        <v>2020</v>
      </c>
      <c r="C128" t="s">
        <v>2030</v>
      </c>
      <c r="D128" t="s">
        <v>2031</v>
      </c>
    </row>
    <row r="129" spans="1:4">
      <c r="A129">
        <v>128</v>
      </c>
      <c r="B129" t="s">
        <v>2020</v>
      </c>
      <c r="C129" t="s">
        <v>2032</v>
      </c>
      <c r="D129" t="s">
        <v>2033</v>
      </c>
    </row>
    <row r="130" spans="1:4">
      <c r="A130">
        <v>129</v>
      </c>
      <c r="B130" t="s">
        <v>2020</v>
      </c>
      <c r="C130" t="s">
        <v>2020</v>
      </c>
      <c r="D130" t="s">
        <v>2021</v>
      </c>
    </row>
    <row r="131" spans="1:4">
      <c r="A131">
        <v>130</v>
      </c>
      <c r="B131" t="s">
        <v>2020</v>
      </c>
      <c r="C131" t="s">
        <v>2034</v>
      </c>
      <c r="D131" t="s">
        <v>2035</v>
      </c>
    </row>
    <row r="132" spans="1:4">
      <c r="A132">
        <v>131</v>
      </c>
      <c r="B132" t="s">
        <v>2020</v>
      </c>
      <c r="C132" t="s">
        <v>2036</v>
      </c>
      <c r="D132" t="s">
        <v>2037</v>
      </c>
    </row>
    <row r="133" spans="1:4">
      <c r="A133">
        <v>132</v>
      </c>
      <c r="B133" t="s">
        <v>2020</v>
      </c>
      <c r="C133" t="s">
        <v>2038</v>
      </c>
      <c r="D133" t="s">
        <v>2039</v>
      </c>
    </row>
    <row r="134" spans="1:4">
      <c r="A134">
        <v>133</v>
      </c>
      <c r="B134" t="s">
        <v>2020</v>
      </c>
      <c r="C134" t="s">
        <v>2040</v>
      </c>
      <c r="D134" t="s">
        <v>2041</v>
      </c>
    </row>
    <row r="135" spans="1:4">
      <c r="A135">
        <v>134</v>
      </c>
      <c r="B135" t="s">
        <v>2020</v>
      </c>
      <c r="C135" t="s">
        <v>2042</v>
      </c>
      <c r="D135" t="s">
        <v>2043</v>
      </c>
    </row>
    <row r="136" spans="1:4">
      <c r="A136">
        <v>135</v>
      </c>
      <c r="B136" t="s">
        <v>2044</v>
      </c>
      <c r="C136" t="s">
        <v>2046</v>
      </c>
      <c r="D136" t="s">
        <v>2047</v>
      </c>
    </row>
    <row r="137" spans="1:4">
      <c r="A137">
        <v>136</v>
      </c>
      <c r="B137" t="s">
        <v>2044</v>
      </c>
      <c r="C137" t="s">
        <v>2048</v>
      </c>
      <c r="D137" t="s">
        <v>2049</v>
      </c>
    </row>
    <row r="138" spans="1:4">
      <c r="A138">
        <v>137</v>
      </c>
      <c r="B138" t="s">
        <v>2044</v>
      </c>
      <c r="C138" t="s">
        <v>2050</v>
      </c>
      <c r="D138" t="s">
        <v>2051</v>
      </c>
    </row>
    <row r="139" spans="1:4">
      <c r="A139">
        <v>138</v>
      </c>
      <c r="B139" t="s">
        <v>2044</v>
      </c>
      <c r="C139" t="s">
        <v>2052</v>
      </c>
      <c r="D139" t="s">
        <v>2053</v>
      </c>
    </row>
    <row r="140" spans="1:4">
      <c r="A140">
        <v>139</v>
      </c>
      <c r="B140" t="s">
        <v>2044</v>
      </c>
      <c r="C140" t="s">
        <v>2044</v>
      </c>
      <c r="D140" t="s">
        <v>2045</v>
      </c>
    </row>
    <row r="141" spans="1:4">
      <c r="A141">
        <v>140</v>
      </c>
      <c r="B141" t="s">
        <v>2044</v>
      </c>
      <c r="C141" t="s">
        <v>2054</v>
      </c>
      <c r="D141" t="s">
        <v>2055</v>
      </c>
    </row>
    <row r="142" spans="1:4">
      <c r="A142">
        <v>141</v>
      </c>
      <c r="B142" t="s">
        <v>2044</v>
      </c>
      <c r="C142" t="s">
        <v>2056</v>
      </c>
      <c r="D142" t="s">
        <v>2057</v>
      </c>
    </row>
    <row r="143" spans="1:4">
      <c r="A143">
        <v>142</v>
      </c>
      <c r="B143" t="s">
        <v>2044</v>
      </c>
      <c r="C143" t="s">
        <v>2058</v>
      </c>
      <c r="D143" t="s">
        <v>2059</v>
      </c>
    </row>
    <row r="144" spans="1:4">
      <c r="A144">
        <v>143</v>
      </c>
      <c r="B144" t="s">
        <v>2044</v>
      </c>
      <c r="C144" t="s">
        <v>2060</v>
      </c>
      <c r="D144" t="s">
        <v>2061</v>
      </c>
    </row>
    <row r="145" spans="1:4">
      <c r="A145">
        <v>144</v>
      </c>
      <c r="B145" t="s">
        <v>2044</v>
      </c>
      <c r="C145" t="s">
        <v>2062</v>
      </c>
      <c r="D145" t="s">
        <v>2063</v>
      </c>
    </row>
    <row r="146" spans="1:4">
      <c r="A146">
        <v>145</v>
      </c>
      <c r="B146" t="s">
        <v>2064</v>
      </c>
      <c r="C146" t="s">
        <v>2066</v>
      </c>
      <c r="D146" t="s">
        <v>2067</v>
      </c>
    </row>
    <row r="147" spans="1:4">
      <c r="A147">
        <v>146</v>
      </c>
      <c r="B147" t="s">
        <v>2064</v>
      </c>
      <c r="C147" t="s">
        <v>2068</v>
      </c>
      <c r="D147" t="s">
        <v>2069</v>
      </c>
    </row>
    <row r="148" spans="1:4">
      <c r="A148">
        <v>147</v>
      </c>
      <c r="B148" t="s">
        <v>2064</v>
      </c>
      <c r="C148" t="s">
        <v>2070</v>
      </c>
      <c r="D148" t="s">
        <v>2071</v>
      </c>
    </row>
    <row r="149" spans="1:4">
      <c r="A149">
        <v>148</v>
      </c>
      <c r="B149" t="s">
        <v>2064</v>
      </c>
      <c r="C149" t="s">
        <v>2072</v>
      </c>
      <c r="D149" t="s">
        <v>2073</v>
      </c>
    </row>
    <row r="150" spans="1:4">
      <c r="A150">
        <v>149</v>
      </c>
      <c r="B150" t="s">
        <v>2064</v>
      </c>
      <c r="C150" t="s">
        <v>2074</v>
      </c>
      <c r="D150" t="s">
        <v>2075</v>
      </c>
    </row>
    <row r="151" spans="1:4">
      <c r="A151">
        <v>150</v>
      </c>
      <c r="B151" t="s">
        <v>2064</v>
      </c>
      <c r="C151" t="s">
        <v>2076</v>
      </c>
      <c r="D151" t="s">
        <v>2077</v>
      </c>
    </row>
    <row r="152" spans="1:4">
      <c r="A152">
        <v>151</v>
      </c>
      <c r="B152" t="s">
        <v>2064</v>
      </c>
      <c r="C152" t="s">
        <v>2064</v>
      </c>
      <c r="D152" t="s">
        <v>2065</v>
      </c>
    </row>
    <row r="153" spans="1:4">
      <c r="A153">
        <v>152</v>
      </c>
      <c r="B153" t="s">
        <v>2064</v>
      </c>
      <c r="C153" t="s">
        <v>2078</v>
      </c>
      <c r="D153" t="s">
        <v>2079</v>
      </c>
    </row>
    <row r="154" spans="1:4">
      <c r="A154">
        <v>153</v>
      </c>
      <c r="B154" t="s">
        <v>2064</v>
      </c>
      <c r="C154" t="s">
        <v>2080</v>
      </c>
      <c r="D154" t="s">
        <v>2081</v>
      </c>
    </row>
    <row r="155" spans="1:4">
      <c r="A155">
        <v>154</v>
      </c>
      <c r="B155" t="s">
        <v>2064</v>
      </c>
      <c r="C155" t="s">
        <v>2082</v>
      </c>
      <c r="D155" t="s">
        <v>2083</v>
      </c>
    </row>
    <row r="156" spans="1:4">
      <c r="A156">
        <v>155</v>
      </c>
      <c r="B156" t="s">
        <v>2064</v>
      </c>
      <c r="C156" t="s">
        <v>2084</v>
      </c>
      <c r="D156" t="s">
        <v>2085</v>
      </c>
    </row>
    <row r="157" spans="1:4">
      <c r="A157">
        <v>156</v>
      </c>
      <c r="B157" t="s">
        <v>2064</v>
      </c>
      <c r="C157" t="s">
        <v>2086</v>
      </c>
      <c r="D157" t="s">
        <v>2087</v>
      </c>
    </row>
    <row r="158" spans="1:4">
      <c r="A158">
        <v>157</v>
      </c>
      <c r="B158" t="s">
        <v>2064</v>
      </c>
      <c r="C158" t="s">
        <v>2088</v>
      </c>
      <c r="D158" t="s">
        <v>2089</v>
      </c>
    </row>
    <row r="159" spans="1:4">
      <c r="A159">
        <v>158</v>
      </c>
      <c r="B159" t="s">
        <v>2064</v>
      </c>
      <c r="C159" t="s">
        <v>2090</v>
      </c>
      <c r="D159" t="s">
        <v>2091</v>
      </c>
    </row>
    <row r="160" spans="1:4">
      <c r="A160">
        <v>159</v>
      </c>
      <c r="B160" t="s">
        <v>2064</v>
      </c>
      <c r="C160" t="s">
        <v>2092</v>
      </c>
      <c r="D160" t="s">
        <v>2093</v>
      </c>
    </row>
    <row r="161" spans="1:4">
      <c r="A161">
        <v>160</v>
      </c>
      <c r="B161" t="s">
        <v>2094</v>
      </c>
      <c r="C161" t="s">
        <v>2096</v>
      </c>
      <c r="D161" t="s">
        <v>2097</v>
      </c>
    </row>
    <row r="162" spans="1:4">
      <c r="A162">
        <v>161</v>
      </c>
      <c r="B162" t="s">
        <v>2094</v>
      </c>
      <c r="C162" t="s">
        <v>2094</v>
      </c>
      <c r="D162" t="s">
        <v>2095</v>
      </c>
    </row>
    <row r="163" spans="1:4">
      <c r="A163">
        <v>162</v>
      </c>
      <c r="B163" t="s">
        <v>2094</v>
      </c>
      <c r="C163" t="s">
        <v>2098</v>
      </c>
      <c r="D163" t="s">
        <v>2099</v>
      </c>
    </row>
    <row r="164" spans="1:4">
      <c r="A164">
        <v>163</v>
      </c>
      <c r="B164" t="s">
        <v>2094</v>
      </c>
      <c r="C164" t="s">
        <v>2100</v>
      </c>
      <c r="D164" t="s">
        <v>2101</v>
      </c>
    </row>
    <row r="165" spans="1:4">
      <c r="A165">
        <v>164</v>
      </c>
      <c r="B165" t="s">
        <v>2102</v>
      </c>
      <c r="C165" t="s">
        <v>2104</v>
      </c>
      <c r="D165" t="s">
        <v>2105</v>
      </c>
    </row>
    <row r="166" spans="1:4">
      <c r="A166">
        <v>165</v>
      </c>
      <c r="B166" t="s">
        <v>2102</v>
      </c>
      <c r="C166" t="s">
        <v>2106</v>
      </c>
      <c r="D166" t="s">
        <v>2107</v>
      </c>
    </row>
    <row r="167" spans="1:4">
      <c r="A167">
        <v>166</v>
      </c>
      <c r="B167" t="s">
        <v>2102</v>
      </c>
      <c r="C167" t="s">
        <v>2108</v>
      </c>
      <c r="D167" t="s">
        <v>2109</v>
      </c>
    </row>
    <row r="168" spans="1:4">
      <c r="A168">
        <v>167</v>
      </c>
      <c r="B168" t="s">
        <v>2102</v>
      </c>
      <c r="C168" t="s">
        <v>2110</v>
      </c>
      <c r="D168" t="s">
        <v>2111</v>
      </c>
    </row>
    <row r="169" spans="1:4">
      <c r="A169">
        <v>168</v>
      </c>
      <c r="B169" t="s">
        <v>2102</v>
      </c>
      <c r="C169" t="s">
        <v>2112</v>
      </c>
      <c r="D169" t="s">
        <v>2113</v>
      </c>
    </row>
    <row r="170" spans="1:4">
      <c r="A170">
        <v>169</v>
      </c>
      <c r="B170" t="s">
        <v>2102</v>
      </c>
      <c r="C170" t="s">
        <v>2114</v>
      </c>
      <c r="D170" t="s">
        <v>2115</v>
      </c>
    </row>
    <row r="171" spans="1:4">
      <c r="A171">
        <v>170</v>
      </c>
      <c r="B171" t="s">
        <v>2102</v>
      </c>
      <c r="C171" t="s">
        <v>2116</v>
      </c>
      <c r="D171" t="s">
        <v>2117</v>
      </c>
    </row>
    <row r="172" spans="1:4">
      <c r="A172">
        <v>171</v>
      </c>
      <c r="B172" t="s">
        <v>2102</v>
      </c>
      <c r="C172" t="s">
        <v>2102</v>
      </c>
      <c r="D172" t="s">
        <v>2103</v>
      </c>
    </row>
    <row r="173" spans="1:4">
      <c r="A173">
        <v>172</v>
      </c>
      <c r="B173" t="s">
        <v>2102</v>
      </c>
      <c r="C173" t="s">
        <v>2118</v>
      </c>
      <c r="D173" t="s">
        <v>2119</v>
      </c>
    </row>
    <row r="174" spans="1:4">
      <c r="A174">
        <v>173</v>
      </c>
      <c r="B174" t="s">
        <v>2102</v>
      </c>
      <c r="C174" t="s">
        <v>2120</v>
      </c>
      <c r="D174" t="s">
        <v>2121</v>
      </c>
    </row>
    <row r="175" spans="1:4">
      <c r="A175">
        <v>174</v>
      </c>
      <c r="B175" t="s">
        <v>2102</v>
      </c>
      <c r="C175" t="s">
        <v>2122</v>
      </c>
      <c r="D175" t="s">
        <v>2123</v>
      </c>
    </row>
    <row r="176" spans="1:4">
      <c r="A176">
        <v>175</v>
      </c>
      <c r="B176" t="s">
        <v>2102</v>
      </c>
      <c r="C176" t="s">
        <v>2124</v>
      </c>
      <c r="D176" t="s">
        <v>2125</v>
      </c>
    </row>
    <row r="177" spans="1:4">
      <c r="A177">
        <v>176</v>
      </c>
      <c r="B177" t="s">
        <v>2102</v>
      </c>
      <c r="C177" t="s">
        <v>2126</v>
      </c>
      <c r="D177" t="s">
        <v>2127</v>
      </c>
    </row>
    <row r="178" spans="1:4">
      <c r="A178">
        <v>177</v>
      </c>
      <c r="B178" t="s">
        <v>2102</v>
      </c>
      <c r="C178" t="s">
        <v>2128</v>
      </c>
      <c r="D178" t="s">
        <v>2129</v>
      </c>
    </row>
    <row r="179" spans="1:4">
      <c r="A179">
        <v>178</v>
      </c>
      <c r="B179" t="s">
        <v>2102</v>
      </c>
      <c r="C179" t="s">
        <v>2130</v>
      </c>
      <c r="D179" t="s">
        <v>2131</v>
      </c>
    </row>
    <row r="180" spans="1:4">
      <c r="A180">
        <v>179</v>
      </c>
      <c r="B180" t="s">
        <v>2102</v>
      </c>
      <c r="C180" t="s">
        <v>2132</v>
      </c>
      <c r="D180" t="s">
        <v>2133</v>
      </c>
    </row>
    <row r="181" spans="1:4">
      <c r="A181">
        <v>180</v>
      </c>
      <c r="B181" t="s">
        <v>2134</v>
      </c>
      <c r="C181" t="s">
        <v>2136</v>
      </c>
      <c r="D181" t="s">
        <v>2137</v>
      </c>
    </row>
    <row r="182" spans="1:4">
      <c r="A182">
        <v>181</v>
      </c>
      <c r="B182" t="s">
        <v>2134</v>
      </c>
      <c r="C182" t="s">
        <v>2138</v>
      </c>
      <c r="D182" t="s">
        <v>2139</v>
      </c>
    </row>
    <row r="183" spans="1:4">
      <c r="A183">
        <v>182</v>
      </c>
      <c r="B183" t="s">
        <v>2134</v>
      </c>
      <c r="C183" t="s">
        <v>2134</v>
      </c>
      <c r="D183" t="s">
        <v>2135</v>
      </c>
    </row>
    <row r="184" spans="1:4">
      <c r="A184">
        <v>183</v>
      </c>
      <c r="B184" t="s">
        <v>2134</v>
      </c>
      <c r="C184" t="s">
        <v>2140</v>
      </c>
      <c r="D184" t="s">
        <v>2141</v>
      </c>
    </row>
    <row r="185" spans="1:4">
      <c r="A185">
        <v>184</v>
      </c>
      <c r="B185" t="s">
        <v>2134</v>
      </c>
      <c r="C185" t="s">
        <v>2142</v>
      </c>
      <c r="D185" t="s">
        <v>2143</v>
      </c>
    </row>
    <row r="186" spans="1:4">
      <c r="A186">
        <v>185</v>
      </c>
      <c r="B186" t="s">
        <v>2134</v>
      </c>
      <c r="C186" t="s">
        <v>2144</v>
      </c>
      <c r="D186" t="s">
        <v>2145</v>
      </c>
    </row>
    <row r="187" spans="1:4">
      <c r="A187">
        <v>186</v>
      </c>
      <c r="B187" t="s">
        <v>2134</v>
      </c>
      <c r="C187" t="s">
        <v>2146</v>
      </c>
      <c r="D187" t="s">
        <v>2147</v>
      </c>
    </row>
    <row r="188" spans="1:4">
      <c r="A188">
        <v>187</v>
      </c>
      <c r="B188" t="s">
        <v>2134</v>
      </c>
      <c r="C188" t="s">
        <v>2148</v>
      </c>
      <c r="D188" t="s">
        <v>2149</v>
      </c>
    </row>
    <row r="189" spans="1:4">
      <c r="A189">
        <v>188</v>
      </c>
      <c r="B189" t="s">
        <v>2134</v>
      </c>
      <c r="C189" t="s">
        <v>2150</v>
      </c>
      <c r="D189" t="s">
        <v>2151</v>
      </c>
    </row>
    <row r="190" spans="1:4">
      <c r="A190">
        <v>189</v>
      </c>
      <c r="B190" t="s">
        <v>2134</v>
      </c>
      <c r="C190" t="s">
        <v>2152</v>
      </c>
      <c r="D190" t="s">
        <v>2153</v>
      </c>
    </row>
    <row r="191" spans="1:4">
      <c r="A191">
        <v>190</v>
      </c>
      <c r="B191" t="s">
        <v>2154</v>
      </c>
      <c r="C191" t="s">
        <v>2156</v>
      </c>
      <c r="D191" t="s">
        <v>2157</v>
      </c>
    </row>
    <row r="192" spans="1:4">
      <c r="A192">
        <v>191</v>
      </c>
      <c r="B192" t="s">
        <v>2154</v>
      </c>
      <c r="C192" t="s">
        <v>2158</v>
      </c>
      <c r="D192" t="s">
        <v>2159</v>
      </c>
    </row>
    <row r="193" spans="1:4">
      <c r="A193">
        <v>192</v>
      </c>
      <c r="B193" t="s">
        <v>2154</v>
      </c>
      <c r="C193" t="s">
        <v>2154</v>
      </c>
      <c r="D193" t="s">
        <v>2155</v>
      </c>
    </row>
    <row r="194" spans="1:4">
      <c r="A194">
        <v>193</v>
      </c>
      <c r="B194" t="s">
        <v>2154</v>
      </c>
      <c r="C194" t="s">
        <v>2160</v>
      </c>
      <c r="D194" t="s">
        <v>2161</v>
      </c>
    </row>
    <row r="195" spans="1:4">
      <c r="A195">
        <v>194</v>
      </c>
      <c r="B195" t="s">
        <v>2154</v>
      </c>
      <c r="C195" t="s">
        <v>1906</v>
      </c>
      <c r="D195" t="s">
        <v>2162</v>
      </c>
    </row>
    <row r="196" spans="1:4">
      <c r="A196">
        <v>195</v>
      </c>
      <c r="B196" t="s">
        <v>2154</v>
      </c>
      <c r="C196" t="s">
        <v>2163</v>
      </c>
      <c r="D196" t="s">
        <v>2164</v>
      </c>
    </row>
    <row r="197" spans="1:4">
      <c r="A197">
        <v>196</v>
      </c>
      <c r="B197" t="s">
        <v>2165</v>
      </c>
      <c r="C197" t="s">
        <v>2167</v>
      </c>
      <c r="D197" t="s">
        <v>2168</v>
      </c>
    </row>
    <row r="198" spans="1:4">
      <c r="A198">
        <v>197</v>
      </c>
      <c r="B198" t="s">
        <v>2165</v>
      </c>
      <c r="C198" t="s">
        <v>2169</v>
      </c>
      <c r="D198" t="s">
        <v>2170</v>
      </c>
    </row>
    <row r="199" spans="1:4">
      <c r="A199">
        <v>198</v>
      </c>
      <c r="B199" t="s">
        <v>2165</v>
      </c>
      <c r="C199" t="s">
        <v>2171</v>
      </c>
      <c r="D199" t="s">
        <v>2172</v>
      </c>
    </row>
    <row r="200" spans="1:4">
      <c r="A200">
        <v>199</v>
      </c>
      <c r="B200" t="s">
        <v>2165</v>
      </c>
      <c r="C200" t="s">
        <v>2173</v>
      </c>
      <c r="D200" t="s">
        <v>2174</v>
      </c>
    </row>
    <row r="201" spans="1:4">
      <c r="A201">
        <v>200</v>
      </c>
      <c r="B201" t="s">
        <v>2165</v>
      </c>
      <c r="C201" t="s">
        <v>2165</v>
      </c>
      <c r="D201" t="s">
        <v>2166</v>
      </c>
    </row>
    <row r="202" spans="1:4">
      <c r="A202">
        <v>201</v>
      </c>
      <c r="B202" t="s">
        <v>2165</v>
      </c>
      <c r="C202" t="s">
        <v>2175</v>
      </c>
      <c r="D202" t="s">
        <v>2176</v>
      </c>
    </row>
    <row r="203" spans="1:4">
      <c r="A203">
        <v>202</v>
      </c>
      <c r="B203" t="s">
        <v>2165</v>
      </c>
      <c r="C203" t="s">
        <v>2177</v>
      </c>
      <c r="D203" t="s">
        <v>2178</v>
      </c>
    </row>
    <row r="204" spans="1:4">
      <c r="A204">
        <v>203</v>
      </c>
      <c r="B204" t="s">
        <v>2165</v>
      </c>
      <c r="C204" t="s">
        <v>2179</v>
      </c>
      <c r="D204" t="s">
        <v>2180</v>
      </c>
    </row>
    <row r="205" spans="1:4">
      <c r="A205">
        <v>204</v>
      </c>
      <c r="B205" t="s">
        <v>2165</v>
      </c>
      <c r="C205" t="s">
        <v>2181</v>
      </c>
      <c r="D205" t="s">
        <v>2182</v>
      </c>
    </row>
    <row r="206" spans="1:4">
      <c r="A206">
        <v>205</v>
      </c>
      <c r="B206" t="s">
        <v>2165</v>
      </c>
      <c r="C206" t="s">
        <v>2183</v>
      </c>
      <c r="D206" t="s">
        <v>2184</v>
      </c>
    </row>
    <row r="207" spans="1:4">
      <c r="A207">
        <v>206</v>
      </c>
      <c r="B207" t="s">
        <v>2165</v>
      </c>
      <c r="C207" t="s">
        <v>2185</v>
      </c>
      <c r="D207" t="s">
        <v>2186</v>
      </c>
    </row>
    <row r="208" spans="1:4">
      <c r="A208">
        <v>207</v>
      </c>
      <c r="B208" t="s">
        <v>2187</v>
      </c>
      <c r="C208" t="s">
        <v>2189</v>
      </c>
      <c r="D208" t="s">
        <v>2190</v>
      </c>
    </row>
    <row r="209" spans="1:4">
      <c r="A209">
        <v>208</v>
      </c>
      <c r="B209" t="s">
        <v>2187</v>
      </c>
      <c r="C209" t="s">
        <v>2191</v>
      </c>
      <c r="D209" t="s">
        <v>2192</v>
      </c>
    </row>
    <row r="210" spans="1:4">
      <c r="A210">
        <v>209</v>
      </c>
      <c r="B210" t="s">
        <v>2187</v>
      </c>
      <c r="C210" t="s">
        <v>2193</v>
      </c>
      <c r="D210" t="s">
        <v>2194</v>
      </c>
    </row>
    <row r="211" spans="1:4">
      <c r="A211">
        <v>210</v>
      </c>
      <c r="B211" t="s">
        <v>2187</v>
      </c>
      <c r="C211" t="s">
        <v>2187</v>
      </c>
      <c r="D211" t="s">
        <v>2188</v>
      </c>
    </row>
    <row r="212" spans="1:4">
      <c r="A212">
        <v>211</v>
      </c>
      <c r="B212" t="s">
        <v>2187</v>
      </c>
      <c r="C212" t="s">
        <v>2195</v>
      </c>
      <c r="D212" t="s">
        <v>2196</v>
      </c>
    </row>
    <row r="213" spans="1:4">
      <c r="A213">
        <v>212</v>
      </c>
      <c r="B213" t="s">
        <v>2187</v>
      </c>
      <c r="C213" t="s">
        <v>2197</v>
      </c>
      <c r="D213" t="s">
        <v>2198</v>
      </c>
    </row>
    <row r="214" spans="1:4">
      <c r="A214">
        <v>213</v>
      </c>
      <c r="B214" t="s">
        <v>2199</v>
      </c>
      <c r="C214" t="s">
        <v>2201</v>
      </c>
      <c r="D214" t="s">
        <v>2202</v>
      </c>
    </row>
    <row r="215" spans="1:4">
      <c r="A215">
        <v>214</v>
      </c>
      <c r="B215" t="s">
        <v>2199</v>
      </c>
      <c r="C215" t="s">
        <v>2203</v>
      </c>
      <c r="D215" t="s">
        <v>2204</v>
      </c>
    </row>
    <row r="216" spans="1:4">
      <c r="A216">
        <v>215</v>
      </c>
      <c r="B216" t="s">
        <v>2199</v>
      </c>
      <c r="C216" t="s">
        <v>2205</v>
      </c>
      <c r="D216" t="s">
        <v>2206</v>
      </c>
    </row>
    <row r="217" spans="1:4">
      <c r="A217">
        <v>216</v>
      </c>
      <c r="B217" t="s">
        <v>2199</v>
      </c>
      <c r="C217" t="s">
        <v>2207</v>
      </c>
      <c r="D217" t="s">
        <v>2208</v>
      </c>
    </row>
    <row r="218" spans="1:4">
      <c r="A218">
        <v>217</v>
      </c>
      <c r="B218" t="s">
        <v>2199</v>
      </c>
      <c r="C218" t="s">
        <v>2209</v>
      </c>
      <c r="D218" t="s">
        <v>2210</v>
      </c>
    </row>
    <row r="219" spans="1:4">
      <c r="A219">
        <v>218</v>
      </c>
      <c r="B219" t="s">
        <v>2199</v>
      </c>
      <c r="C219" t="s">
        <v>2211</v>
      </c>
      <c r="D219" t="s">
        <v>2212</v>
      </c>
    </row>
    <row r="220" spans="1:4">
      <c r="A220">
        <v>219</v>
      </c>
      <c r="B220" t="s">
        <v>2199</v>
      </c>
      <c r="C220" t="s">
        <v>2213</v>
      </c>
      <c r="D220" t="s">
        <v>2214</v>
      </c>
    </row>
    <row r="221" spans="1:4">
      <c r="A221">
        <v>220</v>
      </c>
      <c r="B221" t="s">
        <v>2199</v>
      </c>
      <c r="C221" t="s">
        <v>2215</v>
      </c>
      <c r="D221" t="s">
        <v>2216</v>
      </c>
    </row>
    <row r="222" spans="1:4">
      <c r="A222">
        <v>221</v>
      </c>
      <c r="B222" t="s">
        <v>2199</v>
      </c>
      <c r="C222" t="s">
        <v>2199</v>
      </c>
      <c r="D222" t="s">
        <v>2200</v>
      </c>
    </row>
    <row r="223" spans="1:4">
      <c r="A223">
        <v>222</v>
      </c>
      <c r="B223" t="s">
        <v>2199</v>
      </c>
      <c r="C223" t="s">
        <v>2217</v>
      </c>
      <c r="D223" t="s">
        <v>2218</v>
      </c>
    </row>
    <row r="224" spans="1:4">
      <c r="A224">
        <v>223</v>
      </c>
      <c r="B224" t="s">
        <v>2199</v>
      </c>
      <c r="C224" t="s">
        <v>2219</v>
      </c>
      <c r="D224" t="s">
        <v>2220</v>
      </c>
    </row>
    <row r="225" spans="1:4">
      <c r="A225">
        <v>224</v>
      </c>
      <c r="B225" t="s">
        <v>2199</v>
      </c>
      <c r="C225" t="s">
        <v>2221</v>
      </c>
      <c r="D225" t="s">
        <v>2222</v>
      </c>
    </row>
    <row r="226" spans="1:4">
      <c r="A226">
        <v>225</v>
      </c>
      <c r="B226" t="s">
        <v>2199</v>
      </c>
      <c r="C226" t="s">
        <v>2223</v>
      </c>
      <c r="D226" t="s">
        <v>2224</v>
      </c>
    </row>
    <row r="227" spans="1:4">
      <c r="A227">
        <v>226</v>
      </c>
      <c r="B227" t="s">
        <v>2199</v>
      </c>
      <c r="C227" t="s">
        <v>2225</v>
      </c>
      <c r="D227" t="s">
        <v>2226</v>
      </c>
    </row>
    <row r="228" spans="1:4">
      <c r="A228">
        <v>227</v>
      </c>
      <c r="B228" t="s">
        <v>2227</v>
      </c>
      <c r="C228" t="s">
        <v>2229</v>
      </c>
      <c r="D228" t="s">
        <v>2230</v>
      </c>
    </row>
    <row r="229" spans="1:4">
      <c r="A229">
        <v>228</v>
      </c>
      <c r="B229" t="s">
        <v>2227</v>
      </c>
      <c r="C229" t="s">
        <v>2231</v>
      </c>
      <c r="D229" t="s">
        <v>2232</v>
      </c>
    </row>
    <row r="230" spans="1:4">
      <c r="A230">
        <v>229</v>
      </c>
      <c r="B230" t="s">
        <v>2227</v>
      </c>
      <c r="C230" t="s">
        <v>2233</v>
      </c>
      <c r="D230" t="s">
        <v>2234</v>
      </c>
    </row>
    <row r="231" spans="1:4">
      <c r="A231">
        <v>230</v>
      </c>
      <c r="B231" t="s">
        <v>2227</v>
      </c>
      <c r="C231" t="s">
        <v>2235</v>
      </c>
      <c r="D231" t="s">
        <v>2236</v>
      </c>
    </row>
    <row r="232" spans="1:4">
      <c r="A232">
        <v>231</v>
      </c>
      <c r="B232" t="s">
        <v>2227</v>
      </c>
      <c r="C232" t="s">
        <v>2227</v>
      </c>
      <c r="D232" t="s">
        <v>2228</v>
      </c>
    </row>
    <row r="233" spans="1:4">
      <c r="A233">
        <v>232</v>
      </c>
      <c r="B233" t="s">
        <v>2227</v>
      </c>
      <c r="C233" t="s">
        <v>2237</v>
      </c>
      <c r="D233" t="s">
        <v>2238</v>
      </c>
    </row>
    <row r="234" spans="1:4">
      <c r="A234">
        <v>233</v>
      </c>
      <c r="B234" t="s">
        <v>2239</v>
      </c>
      <c r="C234" t="s">
        <v>2239</v>
      </c>
      <c r="D234" t="s">
        <v>2240</v>
      </c>
    </row>
    <row r="235" spans="1:4">
      <c r="A235">
        <v>234</v>
      </c>
      <c r="B235" t="s">
        <v>2241</v>
      </c>
      <c r="C235" t="s">
        <v>2243</v>
      </c>
      <c r="D235" t="s">
        <v>2244</v>
      </c>
    </row>
    <row r="236" spans="1:4">
      <c r="A236">
        <v>235</v>
      </c>
      <c r="B236" t="s">
        <v>2241</v>
      </c>
      <c r="C236" t="s">
        <v>2245</v>
      </c>
      <c r="D236" t="s">
        <v>2246</v>
      </c>
    </row>
    <row r="237" spans="1:4">
      <c r="A237">
        <v>236</v>
      </c>
      <c r="B237" t="s">
        <v>2241</v>
      </c>
      <c r="C237" t="s">
        <v>2247</v>
      </c>
      <c r="D237" t="s">
        <v>2248</v>
      </c>
    </row>
    <row r="238" spans="1:4">
      <c r="A238">
        <v>237</v>
      </c>
      <c r="B238" t="s">
        <v>2241</v>
      </c>
      <c r="C238" t="s">
        <v>2249</v>
      </c>
      <c r="D238" t="s">
        <v>2250</v>
      </c>
    </row>
    <row r="239" spans="1:4">
      <c r="A239">
        <v>238</v>
      </c>
      <c r="B239" t="s">
        <v>2241</v>
      </c>
      <c r="C239" t="s">
        <v>2251</v>
      </c>
      <c r="D239" t="s">
        <v>2252</v>
      </c>
    </row>
    <row r="240" spans="1:4">
      <c r="A240">
        <v>239</v>
      </c>
      <c r="B240" t="s">
        <v>2241</v>
      </c>
      <c r="C240" t="s">
        <v>2253</v>
      </c>
      <c r="D240" t="s">
        <v>2254</v>
      </c>
    </row>
    <row r="241" spans="1:4">
      <c r="A241">
        <v>240</v>
      </c>
      <c r="B241" t="s">
        <v>2241</v>
      </c>
      <c r="C241" t="s">
        <v>2255</v>
      </c>
      <c r="D241" t="s">
        <v>2256</v>
      </c>
    </row>
    <row r="242" spans="1:4">
      <c r="A242">
        <v>241</v>
      </c>
      <c r="B242" t="s">
        <v>2241</v>
      </c>
      <c r="C242" t="s">
        <v>2241</v>
      </c>
      <c r="D242" t="s">
        <v>2242</v>
      </c>
    </row>
    <row r="243" spans="1:4">
      <c r="A243">
        <v>242</v>
      </c>
      <c r="B243" t="s">
        <v>2257</v>
      </c>
      <c r="C243" t="s">
        <v>2259</v>
      </c>
      <c r="D243" t="s">
        <v>2260</v>
      </c>
    </row>
    <row r="244" spans="1:4">
      <c r="A244">
        <v>243</v>
      </c>
      <c r="B244" t="s">
        <v>2257</v>
      </c>
      <c r="C244" t="s">
        <v>2261</v>
      </c>
      <c r="D244" t="s">
        <v>2262</v>
      </c>
    </row>
    <row r="245" spans="1:4">
      <c r="A245">
        <v>244</v>
      </c>
      <c r="B245" t="s">
        <v>2257</v>
      </c>
      <c r="C245" t="s">
        <v>2263</v>
      </c>
      <c r="D245" t="s">
        <v>2264</v>
      </c>
    </row>
    <row r="246" spans="1:4">
      <c r="A246">
        <v>245</v>
      </c>
      <c r="B246" t="s">
        <v>2257</v>
      </c>
      <c r="C246" t="s">
        <v>2265</v>
      </c>
      <c r="D246" t="s">
        <v>2266</v>
      </c>
    </row>
    <row r="247" spans="1:4">
      <c r="A247">
        <v>246</v>
      </c>
      <c r="B247" t="s">
        <v>2257</v>
      </c>
      <c r="C247" t="s">
        <v>2267</v>
      </c>
      <c r="D247" t="s">
        <v>2268</v>
      </c>
    </row>
    <row r="248" spans="1:4">
      <c r="A248">
        <v>247</v>
      </c>
      <c r="B248" t="s">
        <v>2257</v>
      </c>
      <c r="C248" t="s">
        <v>2269</v>
      </c>
      <c r="D248" t="s">
        <v>2270</v>
      </c>
    </row>
    <row r="249" spans="1:4">
      <c r="A249">
        <v>248</v>
      </c>
      <c r="B249" t="s">
        <v>2257</v>
      </c>
      <c r="C249" t="s">
        <v>2271</v>
      </c>
      <c r="D249" t="s">
        <v>2272</v>
      </c>
    </row>
    <row r="250" spans="1:4">
      <c r="A250">
        <v>249</v>
      </c>
      <c r="B250" t="s">
        <v>2257</v>
      </c>
      <c r="C250" t="s">
        <v>2273</v>
      </c>
      <c r="D250" t="s">
        <v>2274</v>
      </c>
    </row>
    <row r="251" spans="1:4">
      <c r="A251">
        <v>250</v>
      </c>
      <c r="B251" t="s">
        <v>2257</v>
      </c>
      <c r="C251" t="s">
        <v>2275</v>
      </c>
      <c r="D251" t="s">
        <v>2276</v>
      </c>
    </row>
    <row r="252" spans="1:4">
      <c r="A252">
        <v>251</v>
      </c>
      <c r="B252" t="s">
        <v>2257</v>
      </c>
      <c r="C252" t="s">
        <v>2277</v>
      </c>
      <c r="D252" t="s">
        <v>2278</v>
      </c>
    </row>
    <row r="253" spans="1:4">
      <c r="A253">
        <v>252</v>
      </c>
      <c r="B253" t="s">
        <v>2257</v>
      </c>
      <c r="C253" t="s">
        <v>2279</v>
      </c>
      <c r="D253" t="s">
        <v>2280</v>
      </c>
    </row>
    <row r="254" spans="1:4">
      <c r="A254">
        <v>253</v>
      </c>
      <c r="B254" t="s">
        <v>2257</v>
      </c>
      <c r="C254" t="s">
        <v>2281</v>
      </c>
      <c r="D254" t="s">
        <v>2282</v>
      </c>
    </row>
    <row r="255" spans="1:4">
      <c r="A255">
        <v>254</v>
      </c>
      <c r="B255" t="s">
        <v>2257</v>
      </c>
      <c r="C255" t="s">
        <v>2283</v>
      </c>
      <c r="D255" t="s">
        <v>2284</v>
      </c>
    </row>
    <row r="256" spans="1:4">
      <c r="A256">
        <v>255</v>
      </c>
      <c r="B256" t="s">
        <v>2257</v>
      </c>
      <c r="C256" t="s">
        <v>2285</v>
      </c>
      <c r="D256" t="s">
        <v>2286</v>
      </c>
    </row>
    <row r="257" spans="1:4">
      <c r="A257">
        <v>256</v>
      </c>
      <c r="B257" t="s">
        <v>2257</v>
      </c>
      <c r="C257" t="s">
        <v>2257</v>
      </c>
      <c r="D257" t="s">
        <v>2258</v>
      </c>
    </row>
    <row r="258" spans="1:4">
      <c r="A258">
        <v>257</v>
      </c>
      <c r="B258" t="s">
        <v>2257</v>
      </c>
      <c r="C258" t="s">
        <v>2287</v>
      </c>
      <c r="D258" t="s">
        <v>2288</v>
      </c>
    </row>
    <row r="259" spans="1:4">
      <c r="A259">
        <v>258</v>
      </c>
      <c r="B259" t="s">
        <v>2257</v>
      </c>
      <c r="C259" t="s">
        <v>2289</v>
      </c>
      <c r="D259" t="s">
        <v>2290</v>
      </c>
    </row>
    <row r="260" spans="1:4">
      <c r="A260">
        <v>259</v>
      </c>
      <c r="B260" t="s">
        <v>2291</v>
      </c>
      <c r="C260" t="s">
        <v>2293</v>
      </c>
      <c r="D260" t="s">
        <v>2294</v>
      </c>
    </row>
    <row r="261" spans="1:4">
      <c r="A261">
        <v>260</v>
      </c>
      <c r="B261" t="s">
        <v>2291</v>
      </c>
      <c r="C261" t="s">
        <v>2295</v>
      </c>
      <c r="D261" t="s">
        <v>2296</v>
      </c>
    </row>
    <row r="262" spans="1:4">
      <c r="A262">
        <v>261</v>
      </c>
      <c r="B262" t="s">
        <v>2291</v>
      </c>
      <c r="C262" t="s">
        <v>2297</v>
      </c>
      <c r="D262" t="s">
        <v>2298</v>
      </c>
    </row>
    <row r="263" spans="1:4">
      <c r="A263">
        <v>262</v>
      </c>
      <c r="B263" t="s">
        <v>2291</v>
      </c>
      <c r="C263" t="s">
        <v>2299</v>
      </c>
      <c r="D263" t="s">
        <v>2300</v>
      </c>
    </row>
    <row r="264" spans="1:4">
      <c r="A264">
        <v>263</v>
      </c>
      <c r="B264" t="s">
        <v>2291</v>
      </c>
      <c r="C264" t="s">
        <v>2301</v>
      </c>
      <c r="D264" t="s">
        <v>2302</v>
      </c>
    </row>
    <row r="265" spans="1:4">
      <c r="A265">
        <v>264</v>
      </c>
      <c r="B265" t="s">
        <v>2291</v>
      </c>
      <c r="C265" t="s">
        <v>2303</v>
      </c>
      <c r="D265" t="s">
        <v>2304</v>
      </c>
    </row>
    <row r="266" spans="1:4">
      <c r="A266">
        <v>265</v>
      </c>
      <c r="B266" t="s">
        <v>2291</v>
      </c>
      <c r="C266" t="s">
        <v>2305</v>
      </c>
      <c r="D266" t="s">
        <v>2306</v>
      </c>
    </row>
    <row r="267" spans="1:4">
      <c r="A267">
        <v>266</v>
      </c>
      <c r="B267" t="s">
        <v>2291</v>
      </c>
      <c r="C267" t="s">
        <v>2307</v>
      </c>
      <c r="D267" t="s">
        <v>2308</v>
      </c>
    </row>
    <row r="268" spans="1:4">
      <c r="A268">
        <v>267</v>
      </c>
      <c r="B268" t="s">
        <v>2291</v>
      </c>
      <c r="C268" t="s">
        <v>2309</v>
      </c>
      <c r="D268" t="s">
        <v>2310</v>
      </c>
    </row>
    <row r="269" spans="1:4">
      <c r="A269">
        <v>268</v>
      </c>
      <c r="B269" t="s">
        <v>2291</v>
      </c>
      <c r="C269" t="s">
        <v>2311</v>
      </c>
      <c r="D269" t="s">
        <v>2312</v>
      </c>
    </row>
    <row r="270" spans="1:4">
      <c r="A270">
        <v>269</v>
      </c>
      <c r="B270" t="s">
        <v>2291</v>
      </c>
      <c r="C270" t="s">
        <v>2313</v>
      </c>
      <c r="D270" t="s">
        <v>2314</v>
      </c>
    </row>
    <row r="271" spans="1:4">
      <c r="A271">
        <v>270</v>
      </c>
      <c r="B271" t="s">
        <v>2291</v>
      </c>
      <c r="C271" t="s">
        <v>2291</v>
      </c>
      <c r="D271" t="s">
        <v>2292</v>
      </c>
    </row>
    <row r="272" spans="1:4">
      <c r="A272">
        <v>271</v>
      </c>
      <c r="B272" t="s">
        <v>2291</v>
      </c>
      <c r="C272" t="s">
        <v>2315</v>
      </c>
      <c r="D272" t="s">
        <v>2316</v>
      </c>
    </row>
    <row r="273" spans="1:4">
      <c r="A273">
        <v>272</v>
      </c>
      <c r="B273" t="s">
        <v>2291</v>
      </c>
      <c r="C273" t="s">
        <v>2317</v>
      </c>
      <c r="D273" t="s">
        <v>2318</v>
      </c>
    </row>
    <row r="274" spans="1:4">
      <c r="A274">
        <v>273</v>
      </c>
      <c r="B274" t="s">
        <v>2291</v>
      </c>
      <c r="C274" t="s">
        <v>2319</v>
      </c>
      <c r="D274" t="s">
        <v>2320</v>
      </c>
    </row>
    <row r="275" spans="1:4">
      <c r="A275">
        <v>274</v>
      </c>
      <c r="B275" t="s">
        <v>2321</v>
      </c>
      <c r="C275" t="s">
        <v>2323</v>
      </c>
      <c r="D275" t="s">
        <v>2324</v>
      </c>
    </row>
    <row r="276" spans="1:4">
      <c r="A276">
        <v>275</v>
      </c>
      <c r="B276" t="s">
        <v>2321</v>
      </c>
      <c r="C276" t="s">
        <v>2325</v>
      </c>
      <c r="D276" t="s">
        <v>2326</v>
      </c>
    </row>
    <row r="277" spans="1:4">
      <c r="A277">
        <v>276</v>
      </c>
      <c r="B277" t="s">
        <v>2321</v>
      </c>
      <c r="C277" t="s">
        <v>2327</v>
      </c>
      <c r="D277" t="s">
        <v>2328</v>
      </c>
    </row>
    <row r="278" spans="1:4">
      <c r="A278">
        <v>277</v>
      </c>
      <c r="B278" t="s">
        <v>2321</v>
      </c>
      <c r="C278" t="s">
        <v>2329</v>
      </c>
      <c r="D278" t="s">
        <v>2330</v>
      </c>
    </row>
    <row r="279" spans="1:4">
      <c r="A279">
        <v>278</v>
      </c>
      <c r="B279" t="s">
        <v>2321</v>
      </c>
      <c r="C279" t="s">
        <v>2331</v>
      </c>
      <c r="D279" t="s">
        <v>2332</v>
      </c>
    </row>
    <row r="280" spans="1:4">
      <c r="A280">
        <v>279</v>
      </c>
      <c r="B280" t="s">
        <v>2321</v>
      </c>
      <c r="C280" t="s">
        <v>2333</v>
      </c>
      <c r="D280" t="s">
        <v>2334</v>
      </c>
    </row>
    <row r="281" spans="1:4">
      <c r="A281">
        <v>280</v>
      </c>
      <c r="B281" t="s">
        <v>2321</v>
      </c>
      <c r="C281" t="s">
        <v>2335</v>
      </c>
      <c r="D281" t="s">
        <v>2336</v>
      </c>
    </row>
    <row r="282" spans="1:4">
      <c r="A282">
        <v>281</v>
      </c>
      <c r="B282" t="s">
        <v>2321</v>
      </c>
      <c r="C282" t="s">
        <v>2321</v>
      </c>
      <c r="D282" t="s">
        <v>2322</v>
      </c>
    </row>
    <row r="283" spans="1:4">
      <c r="A283">
        <v>282</v>
      </c>
      <c r="B283" t="s">
        <v>2321</v>
      </c>
      <c r="C283" t="s">
        <v>2337</v>
      </c>
      <c r="D283" t="s">
        <v>2338</v>
      </c>
    </row>
    <row r="284" spans="1:4">
      <c r="A284">
        <v>283</v>
      </c>
      <c r="B284" t="s">
        <v>2321</v>
      </c>
      <c r="C284" t="s">
        <v>2339</v>
      </c>
      <c r="D284" t="s">
        <v>2340</v>
      </c>
    </row>
    <row r="285" spans="1:4">
      <c r="A285">
        <v>284</v>
      </c>
      <c r="B285" t="s">
        <v>2321</v>
      </c>
      <c r="C285" t="s">
        <v>2341</v>
      </c>
      <c r="D285" t="s">
        <v>2342</v>
      </c>
    </row>
    <row r="286" spans="1:4">
      <c r="A286">
        <v>285</v>
      </c>
      <c r="B286" t="s">
        <v>2343</v>
      </c>
      <c r="C286" t="s">
        <v>2345</v>
      </c>
      <c r="D286" t="s">
        <v>2346</v>
      </c>
    </row>
    <row r="287" spans="1:4">
      <c r="A287">
        <v>286</v>
      </c>
      <c r="B287" t="s">
        <v>2343</v>
      </c>
      <c r="C287" t="s">
        <v>2347</v>
      </c>
      <c r="D287" t="s">
        <v>2348</v>
      </c>
    </row>
    <row r="288" spans="1:4">
      <c r="A288">
        <v>287</v>
      </c>
      <c r="B288" t="s">
        <v>2343</v>
      </c>
      <c r="C288" t="s">
        <v>2349</v>
      </c>
      <c r="D288" t="s">
        <v>2350</v>
      </c>
    </row>
    <row r="289" spans="1:4">
      <c r="A289">
        <v>288</v>
      </c>
      <c r="B289" t="s">
        <v>2343</v>
      </c>
      <c r="C289" t="s">
        <v>2351</v>
      </c>
      <c r="D289" t="s">
        <v>2352</v>
      </c>
    </row>
    <row r="290" spans="1:4">
      <c r="A290">
        <v>289</v>
      </c>
      <c r="B290" t="s">
        <v>2343</v>
      </c>
      <c r="C290" t="s">
        <v>2353</v>
      </c>
      <c r="D290" t="s">
        <v>2354</v>
      </c>
    </row>
    <row r="291" spans="1:4">
      <c r="A291">
        <v>290</v>
      </c>
      <c r="B291" t="s">
        <v>2343</v>
      </c>
      <c r="C291" t="s">
        <v>2355</v>
      </c>
      <c r="D291" t="s">
        <v>2356</v>
      </c>
    </row>
    <row r="292" spans="1:4">
      <c r="A292">
        <v>291</v>
      </c>
      <c r="B292" t="s">
        <v>2343</v>
      </c>
      <c r="C292" t="s">
        <v>2357</v>
      </c>
      <c r="D292" t="s">
        <v>2358</v>
      </c>
    </row>
    <row r="293" spans="1:4">
      <c r="A293">
        <v>292</v>
      </c>
      <c r="B293" t="s">
        <v>2343</v>
      </c>
      <c r="C293" t="s">
        <v>2359</v>
      </c>
      <c r="D293" t="s">
        <v>2360</v>
      </c>
    </row>
    <row r="294" spans="1:4">
      <c r="A294">
        <v>293</v>
      </c>
      <c r="B294" t="s">
        <v>2343</v>
      </c>
      <c r="C294" t="s">
        <v>1906</v>
      </c>
      <c r="D294" t="s">
        <v>2361</v>
      </c>
    </row>
    <row r="295" spans="1:4">
      <c r="A295">
        <v>294</v>
      </c>
      <c r="B295" t="s">
        <v>2343</v>
      </c>
      <c r="C295" t="s">
        <v>2362</v>
      </c>
      <c r="D295" t="s">
        <v>2363</v>
      </c>
    </row>
    <row r="296" spans="1:4">
      <c r="A296">
        <v>295</v>
      </c>
      <c r="B296" t="s">
        <v>2343</v>
      </c>
      <c r="C296" t="s">
        <v>2343</v>
      </c>
      <c r="D296" t="s">
        <v>2344</v>
      </c>
    </row>
    <row r="297" spans="1:4">
      <c r="A297">
        <v>296</v>
      </c>
      <c r="B297" t="s">
        <v>2343</v>
      </c>
      <c r="C297" t="s">
        <v>2364</v>
      </c>
      <c r="D297" t="s">
        <v>2365</v>
      </c>
    </row>
    <row r="298" spans="1:4">
      <c r="A298">
        <v>297</v>
      </c>
      <c r="B298" t="s">
        <v>2366</v>
      </c>
      <c r="C298" t="s">
        <v>2368</v>
      </c>
      <c r="D298" t="s">
        <v>2369</v>
      </c>
    </row>
    <row r="299" spans="1:4">
      <c r="A299">
        <v>298</v>
      </c>
      <c r="B299" t="s">
        <v>2366</v>
      </c>
      <c r="C299" t="s">
        <v>2370</v>
      </c>
      <c r="D299" t="s">
        <v>2371</v>
      </c>
    </row>
    <row r="300" spans="1:4">
      <c r="A300">
        <v>299</v>
      </c>
      <c r="B300" t="s">
        <v>2366</v>
      </c>
      <c r="C300" t="s">
        <v>2372</v>
      </c>
      <c r="D300" t="s">
        <v>2373</v>
      </c>
    </row>
    <row r="301" spans="1:4">
      <c r="A301">
        <v>300</v>
      </c>
      <c r="B301" t="s">
        <v>2366</v>
      </c>
      <c r="C301" t="s">
        <v>2374</v>
      </c>
      <c r="D301" t="s">
        <v>2375</v>
      </c>
    </row>
    <row r="302" spans="1:4">
      <c r="A302">
        <v>301</v>
      </c>
      <c r="B302" t="s">
        <v>2366</v>
      </c>
      <c r="C302" t="s">
        <v>2376</v>
      </c>
      <c r="D302" t="s">
        <v>2377</v>
      </c>
    </row>
    <row r="303" spans="1:4">
      <c r="A303">
        <v>302</v>
      </c>
      <c r="B303" t="s">
        <v>2366</v>
      </c>
      <c r="C303" t="s">
        <v>2378</v>
      </c>
      <c r="D303" t="s">
        <v>2379</v>
      </c>
    </row>
    <row r="304" spans="1:4">
      <c r="A304">
        <v>303</v>
      </c>
      <c r="B304" t="s">
        <v>2366</v>
      </c>
      <c r="C304" t="s">
        <v>2380</v>
      </c>
      <c r="D304" t="s">
        <v>2381</v>
      </c>
    </row>
    <row r="305" spans="1:4">
      <c r="A305">
        <v>304</v>
      </c>
      <c r="B305" t="s">
        <v>2366</v>
      </c>
      <c r="C305" t="s">
        <v>2382</v>
      </c>
      <c r="D305" t="s">
        <v>2383</v>
      </c>
    </row>
    <row r="306" spans="1:4">
      <c r="A306">
        <v>305</v>
      </c>
      <c r="B306" t="s">
        <v>2366</v>
      </c>
      <c r="C306" t="s">
        <v>2366</v>
      </c>
      <c r="D306" t="s">
        <v>2367</v>
      </c>
    </row>
    <row r="307" spans="1:4">
      <c r="A307">
        <v>306</v>
      </c>
      <c r="B307" t="s">
        <v>2366</v>
      </c>
      <c r="C307" t="s">
        <v>2384</v>
      </c>
      <c r="D307" t="s">
        <v>2385</v>
      </c>
    </row>
    <row r="308" spans="1:4">
      <c r="A308">
        <v>307</v>
      </c>
      <c r="B308" t="s">
        <v>2386</v>
      </c>
      <c r="C308" t="s">
        <v>2388</v>
      </c>
      <c r="D308" t="s">
        <v>2389</v>
      </c>
    </row>
    <row r="309" spans="1:4">
      <c r="A309">
        <v>308</v>
      </c>
      <c r="B309" t="s">
        <v>2386</v>
      </c>
      <c r="C309" t="s">
        <v>2390</v>
      </c>
      <c r="D309" t="s">
        <v>2391</v>
      </c>
    </row>
    <row r="310" spans="1:4">
      <c r="A310">
        <v>309</v>
      </c>
      <c r="B310" t="s">
        <v>2386</v>
      </c>
      <c r="C310" t="s">
        <v>2309</v>
      </c>
      <c r="D310" t="s">
        <v>2392</v>
      </c>
    </row>
    <row r="311" spans="1:4">
      <c r="A311">
        <v>310</v>
      </c>
      <c r="B311" t="s">
        <v>2386</v>
      </c>
      <c r="C311" t="s">
        <v>2393</v>
      </c>
      <c r="D311" t="s">
        <v>2394</v>
      </c>
    </row>
    <row r="312" spans="1:4">
      <c r="A312">
        <v>311</v>
      </c>
      <c r="B312" t="s">
        <v>2386</v>
      </c>
      <c r="C312" t="s">
        <v>2395</v>
      </c>
      <c r="D312" t="s">
        <v>2396</v>
      </c>
    </row>
    <row r="313" spans="1:4">
      <c r="A313">
        <v>312</v>
      </c>
      <c r="B313" t="s">
        <v>2386</v>
      </c>
      <c r="C313" t="s">
        <v>2397</v>
      </c>
      <c r="D313" t="s">
        <v>2398</v>
      </c>
    </row>
    <row r="314" spans="1:4">
      <c r="A314">
        <v>313</v>
      </c>
      <c r="B314" t="s">
        <v>2386</v>
      </c>
      <c r="C314" t="s">
        <v>2399</v>
      </c>
      <c r="D314" t="s">
        <v>2400</v>
      </c>
    </row>
    <row r="315" spans="1:4">
      <c r="A315">
        <v>314</v>
      </c>
      <c r="B315" t="s">
        <v>2386</v>
      </c>
      <c r="C315" t="s">
        <v>2401</v>
      </c>
      <c r="D315" t="s">
        <v>2402</v>
      </c>
    </row>
    <row r="316" spans="1:4">
      <c r="A316">
        <v>315</v>
      </c>
      <c r="B316" t="s">
        <v>2386</v>
      </c>
      <c r="C316" t="s">
        <v>2403</v>
      </c>
      <c r="D316" t="s">
        <v>2404</v>
      </c>
    </row>
    <row r="317" spans="1:4">
      <c r="A317">
        <v>316</v>
      </c>
      <c r="B317" t="s">
        <v>2386</v>
      </c>
      <c r="C317" t="s">
        <v>2405</v>
      </c>
      <c r="D317" t="s">
        <v>2406</v>
      </c>
    </row>
    <row r="318" spans="1:4">
      <c r="A318">
        <v>317</v>
      </c>
      <c r="B318" t="s">
        <v>2386</v>
      </c>
      <c r="C318" t="s">
        <v>2407</v>
      </c>
      <c r="D318" t="s">
        <v>2408</v>
      </c>
    </row>
    <row r="319" spans="1:4">
      <c r="A319">
        <v>318</v>
      </c>
      <c r="B319" t="s">
        <v>2386</v>
      </c>
      <c r="C319" t="s">
        <v>2386</v>
      </c>
      <c r="D319" t="s">
        <v>2387</v>
      </c>
    </row>
    <row r="320" spans="1:4">
      <c r="A320">
        <v>319</v>
      </c>
      <c r="B320" t="s">
        <v>2386</v>
      </c>
      <c r="C320" t="s">
        <v>2409</v>
      </c>
      <c r="D320" t="s">
        <v>2410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33"/>
  </cols>
  <sheetData>
    <row r="1" spans="1:4">
      <c r="A1" s="333" t="s">
        <v>1774</v>
      </c>
      <c r="B1" s="333" t="s">
        <v>157</v>
      </c>
      <c r="C1" s="333" t="s">
        <v>158</v>
      </c>
      <c r="D1" s="333" t="s">
        <v>141</v>
      </c>
    </row>
    <row r="2" spans="1:4">
      <c r="A2" s="333" t="s">
        <v>33</v>
      </c>
      <c r="B2" s="333" t="s">
        <v>1936</v>
      </c>
      <c r="C2" s="333" t="s">
        <v>1936</v>
      </c>
      <c r="D2" s="333" t="s">
        <v>1937</v>
      </c>
    </row>
    <row r="3" spans="1:4">
      <c r="A3" s="333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45" customWidth="1"/>
    <col min="2" max="2" width="87.28515625" style="45" customWidth="1"/>
    <col min="3" max="3" width="9.140625" style="45"/>
    <col min="4" max="4" width="109.140625" style="45" customWidth="1"/>
    <col min="5" max="16384" width="9.140625" style="45"/>
  </cols>
  <sheetData>
    <row r="1" spans="2:4">
      <c r="B1" s="60" t="s">
        <v>16</v>
      </c>
    </row>
    <row r="2" spans="2:4" ht="90">
      <c r="B2" s="67" t="s">
        <v>161</v>
      </c>
    </row>
    <row r="3" spans="2:4" ht="67.5">
      <c r="B3" s="67" t="s">
        <v>192</v>
      </c>
    </row>
    <row r="4" spans="2:4">
      <c r="B4" s="67" t="s">
        <v>173</v>
      </c>
    </row>
    <row r="5" spans="2:4">
      <c r="B5" s="67" t="s">
        <v>160</v>
      </c>
    </row>
    <row r="6" spans="2:4" ht="33.75">
      <c r="B6" s="6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67" t="s">
        <v>219</v>
      </c>
      <c r="D7" s="45" t="s">
        <v>221</v>
      </c>
    </row>
    <row r="8" spans="2:4">
      <c r="B8" s="60" t="s">
        <v>114</v>
      </c>
    </row>
    <row r="9" spans="2:4" ht="25.5" customHeight="1">
      <c r="B9" s="61" t="s">
        <v>131</v>
      </c>
    </row>
    <row r="10" spans="2:4">
      <c r="B10" s="60" t="s">
        <v>541</v>
      </c>
    </row>
    <row r="11" spans="2:4" ht="45">
      <c r="B11" s="61" t="s">
        <v>220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198" t="s">
        <v>380</v>
      </c>
    </row>
    <row r="2" spans="1:3">
      <c r="A2" s="3" t="s">
        <v>381</v>
      </c>
    </row>
    <row r="3" spans="1:3">
      <c r="A3" s="198" t="s">
        <v>382</v>
      </c>
      <c r="B3" s="3"/>
      <c r="C3" s="3"/>
    </row>
    <row r="4" spans="1:3">
      <c r="A4" s="199" t="s">
        <v>383</v>
      </c>
      <c r="B4" s="3" t="s">
        <v>384</v>
      </c>
      <c r="C4" s="3" t="s">
        <v>19</v>
      </c>
    </row>
    <row r="5" spans="1:3">
      <c r="A5" s="199" t="s">
        <v>523</v>
      </c>
      <c r="B5" s="3" t="s">
        <v>524</v>
      </c>
      <c r="C5" s="3" t="s">
        <v>525</v>
      </c>
    </row>
    <row r="6" spans="1:3" ht="12">
      <c r="A6" s="437"/>
    </row>
    <row r="7" spans="1:3" ht="12">
      <c r="A7" s="15"/>
    </row>
    <row r="8" spans="1:3" ht="12">
      <c r="A8" s="15"/>
    </row>
    <row r="9" spans="1:3" ht="12">
      <c r="A9" s="15"/>
    </row>
    <row r="10" spans="1:3" ht="12">
      <c r="A10" s="15"/>
    </row>
    <row r="11" spans="1:3" ht="12">
      <c r="A11" s="15"/>
    </row>
    <row r="12" spans="1:3" ht="12">
      <c r="A12" s="15"/>
    </row>
    <row r="13" spans="1:3" ht="12">
      <c r="A13" s="15"/>
    </row>
    <row r="14" spans="1:3" ht="12">
      <c r="A14" s="15"/>
    </row>
    <row r="15" spans="1:3" ht="12">
      <c r="A15" s="15"/>
    </row>
    <row r="16" spans="1:3" ht="12">
      <c r="A16" s="15"/>
    </row>
    <row r="17" spans="1:1" ht="12">
      <c r="A17" s="15"/>
    </row>
    <row r="18" spans="1:1" ht="12">
      <c r="A18" s="15"/>
    </row>
    <row r="19" spans="1:1" ht="12">
      <c r="A19" s="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00">
    <tabColor indexed="31"/>
  </sheetPr>
  <dimension ref="A1:J62"/>
  <sheetViews>
    <sheetView showGridLines="0" tabSelected="1" topLeftCell="D4" zoomScaleNormal="100" workbookViewId="0">
      <selection activeCell="F15" sqref="F15"/>
    </sheetView>
  </sheetViews>
  <sheetFormatPr defaultRowHeight="11.25"/>
  <cols>
    <col min="1" max="1" width="10.7109375" style="17" hidden="1" customWidth="1"/>
    <col min="2" max="2" width="10.7109375" style="18" hidden="1" customWidth="1"/>
    <col min="3" max="3" width="3.7109375" style="20" hidden="1" customWidth="1"/>
    <col min="4" max="4" width="3.7109375" style="22" customWidth="1"/>
    <col min="5" max="5" width="55.28515625" style="22" customWidth="1"/>
    <col min="6" max="6" width="50.7109375" style="22" customWidth="1"/>
    <col min="7" max="7" width="3.7109375" style="24" customWidth="1"/>
    <col min="8" max="8" width="9.140625" style="22"/>
    <col min="9" max="9" width="9.140625" style="68" customWidth="1"/>
    <col min="10" max="16384" width="9.140625" style="22"/>
  </cols>
  <sheetData>
    <row r="1" spans="1:9" s="17" customFormat="1" ht="13.5" hidden="1" customHeight="1">
      <c r="B1" s="18"/>
      <c r="F1" s="51">
        <v>26360568</v>
      </c>
      <c r="G1" s="19"/>
      <c r="I1" s="68"/>
    </row>
    <row r="2" spans="1:9" s="17" customFormat="1" ht="12" hidden="1" customHeight="1">
      <c r="B2" s="18"/>
      <c r="G2" s="19"/>
      <c r="I2" s="68"/>
    </row>
    <row r="3" spans="1:9" hidden="1"/>
    <row r="4" spans="1:9">
      <c r="D4" s="21"/>
      <c r="F4" s="23" t="e">
        <f ca="1">version</f>
        <v>#NAME?</v>
      </c>
    </row>
    <row r="5" spans="1:9" ht="22.5">
      <c r="D5" s="25"/>
      <c r="E5" s="470" t="s">
        <v>540</v>
      </c>
      <c r="F5" s="470"/>
      <c r="G5" s="293"/>
    </row>
    <row r="6" spans="1:9" s="301" customFormat="1" ht="6">
      <c r="A6" s="297"/>
      <c r="B6" s="298"/>
      <c r="C6" s="299"/>
      <c r="D6" s="300"/>
      <c r="E6" s="309"/>
      <c r="F6" s="310"/>
      <c r="G6" s="311"/>
      <c r="I6" s="303"/>
    </row>
    <row r="7" spans="1:9" ht="22.5">
      <c r="D7" s="25"/>
      <c r="E7" s="26" t="s">
        <v>8</v>
      </c>
      <c r="F7" s="313" t="s">
        <v>109</v>
      </c>
      <c r="G7" s="293"/>
    </row>
    <row r="8" spans="1:9" s="301" customFormat="1" ht="6" hidden="1">
      <c r="A8" s="307"/>
      <c r="B8" s="298"/>
      <c r="C8" s="299"/>
      <c r="D8" s="308"/>
      <c r="E8" s="309"/>
      <c r="F8" s="314"/>
      <c r="G8" s="302"/>
      <c r="I8" s="303"/>
    </row>
    <row r="9" spans="1:9" s="363" customFormat="1" ht="6" hidden="1">
      <c r="A9" s="357"/>
      <c r="B9" s="358"/>
      <c r="C9" s="359"/>
      <c r="D9" s="360"/>
      <c r="E9" s="365"/>
      <c r="F9" s="366"/>
      <c r="G9" s="360"/>
      <c r="I9" s="364"/>
    </row>
    <row r="10" spans="1:9" s="301" customFormat="1" ht="6" hidden="1">
      <c r="A10" s="307"/>
      <c r="B10" s="298"/>
      <c r="C10" s="299"/>
      <c r="D10" s="308"/>
      <c r="E10" s="309"/>
      <c r="F10" s="314"/>
      <c r="G10" s="302"/>
      <c r="I10" s="303"/>
    </row>
    <row r="11" spans="1:9" s="363" customFormat="1" ht="6" hidden="1">
      <c r="A11" s="357"/>
      <c r="B11" s="358"/>
      <c r="C11" s="359"/>
      <c r="D11" s="360"/>
      <c r="E11" s="361"/>
      <c r="F11" s="362"/>
      <c r="G11" s="360"/>
      <c r="I11" s="364"/>
    </row>
    <row r="12" spans="1:9" s="301" customFormat="1" ht="6">
      <c r="A12" s="307"/>
      <c r="B12" s="298"/>
      <c r="C12" s="299"/>
      <c r="D12" s="308"/>
      <c r="E12" s="309"/>
      <c r="F12" s="314"/>
      <c r="G12" s="302"/>
      <c r="I12" s="303"/>
    </row>
    <row r="13" spans="1:9" ht="22.5">
      <c r="A13" s="27"/>
      <c r="D13" s="28"/>
      <c r="E13" s="41" t="s">
        <v>465</v>
      </c>
      <c r="F13" s="315" t="s">
        <v>27</v>
      </c>
      <c r="G13" s="295"/>
    </row>
    <row r="14" spans="1:9" s="301" customFormat="1" ht="6">
      <c r="A14" s="307"/>
      <c r="B14" s="298"/>
      <c r="C14" s="299"/>
      <c r="D14" s="308"/>
      <c r="E14" s="309"/>
      <c r="F14" s="314"/>
      <c r="G14" s="302"/>
      <c r="I14" s="303"/>
    </row>
    <row r="15" spans="1:9" ht="22.5">
      <c r="A15" s="27"/>
      <c r="D15" s="28"/>
      <c r="E15" s="62" t="s">
        <v>466</v>
      </c>
      <c r="F15" s="438" t="s">
        <v>2436</v>
      </c>
      <c r="G15" s="295"/>
    </row>
    <row r="16" spans="1:9" s="301" customFormat="1" ht="6">
      <c r="A16" s="307"/>
      <c r="B16" s="298"/>
      <c r="C16" s="299"/>
      <c r="D16" s="308"/>
      <c r="E16" s="309"/>
      <c r="F16" s="314"/>
      <c r="G16" s="302"/>
      <c r="I16" s="303"/>
    </row>
    <row r="17" spans="1:9" ht="22.5">
      <c r="A17" s="27"/>
      <c r="D17" s="28"/>
      <c r="E17" s="62" t="s">
        <v>467</v>
      </c>
      <c r="F17" s="316" t="s">
        <v>468</v>
      </c>
      <c r="G17" s="295"/>
    </row>
    <row r="18" spans="1:9" s="301" customFormat="1" ht="6">
      <c r="A18" s="307"/>
      <c r="B18" s="298"/>
      <c r="C18" s="299"/>
      <c r="D18" s="308"/>
      <c r="E18" s="309"/>
      <c r="F18" s="314"/>
      <c r="G18" s="302"/>
      <c r="I18" s="303"/>
    </row>
    <row r="19" spans="1:9" ht="22.5">
      <c r="A19" s="27"/>
      <c r="D19" s="28"/>
      <c r="E19" s="62" t="s">
        <v>542</v>
      </c>
      <c r="F19" s="315" t="s">
        <v>26</v>
      </c>
      <c r="G19" s="295"/>
    </row>
    <row r="20" spans="1:9" s="301" customFormat="1" ht="6" hidden="1">
      <c r="A20" s="307"/>
      <c r="B20" s="298"/>
      <c r="C20" s="299"/>
      <c r="D20" s="308"/>
      <c r="E20" s="309"/>
      <c r="F20" s="314"/>
      <c r="G20" s="302"/>
      <c r="I20" s="303"/>
    </row>
    <row r="21" spans="1:9" ht="22.5" hidden="1">
      <c r="A21" s="27"/>
      <c r="D21" s="28"/>
      <c r="E21" s="62" t="s">
        <v>228</v>
      </c>
      <c r="F21" s="439" t="s">
        <v>561</v>
      </c>
      <c r="G21" s="295"/>
    </row>
    <row r="22" spans="1:9" s="289" customFormat="1" ht="5.25" hidden="1">
      <c r="A22" s="283"/>
      <c r="B22" s="284"/>
      <c r="C22" s="285"/>
      <c r="D22" s="286"/>
      <c r="E22" s="287"/>
      <c r="F22" s="317"/>
      <c r="G22" s="288"/>
      <c r="I22" s="290"/>
    </row>
    <row r="23" spans="1:9" s="289" customFormat="1" ht="5.25" hidden="1">
      <c r="A23" s="283"/>
      <c r="B23" s="284"/>
      <c r="C23" s="285"/>
      <c r="D23" s="286"/>
      <c r="E23" s="287"/>
      <c r="F23" s="318"/>
      <c r="G23" s="288"/>
      <c r="I23" s="290"/>
    </row>
    <row r="24" spans="1:9" s="289" customFormat="1" ht="5.25" hidden="1">
      <c r="A24" s="283"/>
      <c r="B24" s="284"/>
      <c r="C24" s="285"/>
      <c r="D24" s="286"/>
      <c r="E24" s="287"/>
      <c r="F24" s="319"/>
      <c r="G24" s="288"/>
      <c r="I24" s="290"/>
    </row>
    <row r="25" spans="1:9" s="289" customFormat="1" ht="5.25" hidden="1">
      <c r="A25" s="283"/>
      <c r="B25" s="284"/>
      <c r="C25" s="285"/>
      <c r="D25" s="286"/>
      <c r="E25" s="287"/>
      <c r="F25" s="320"/>
      <c r="G25" s="288"/>
      <c r="I25" s="290"/>
    </row>
    <row r="26" spans="1:9" s="289" customFormat="1" ht="5.25" hidden="1">
      <c r="A26" s="283"/>
      <c r="B26" s="284"/>
      <c r="C26" s="285"/>
      <c r="D26" s="286"/>
      <c r="E26" s="287"/>
      <c r="F26" s="321"/>
      <c r="G26" s="288"/>
      <c r="I26" s="290"/>
    </row>
    <row r="27" spans="1:9" s="289" customFormat="1" ht="5.25" hidden="1">
      <c r="A27" s="283"/>
      <c r="B27" s="284"/>
      <c r="C27" s="285"/>
      <c r="D27" s="286"/>
      <c r="E27" s="287"/>
      <c r="F27" s="320"/>
      <c r="G27" s="288"/>
      <c r="I27" s="290"/>
    </row>
    <row r="28" spans="1:9" s="289" customFormat="1" ht="5.25" hidden="1">
      <c r="A28" s="283"/>
      <c r="B28" s="284"/>
      <c r="C28" s="285"/>
      <c r="D28" s="286"/>
      <c r="E28" s="287"/>
      <c r="F28" s="320"/>
      <c r="G28" s="288"/>
      <c r="I28" s="290"/>
    </row>
    <row r="29" spans="1:9" s="289" customFormat="1" ht="5.25" hidden="1">
      <c r="A29" s="291"/>
      <c r="B29" s="284"/>
      <c r="C29" s="285"/>
      <c r="D29" s="292"/>
      <c r="E29" s="287"/>
      <c r="F29" s="321"/>
      <c r="G29" s="288"/>
      <c r="I29" s="290"/>
    </row>
    <row r="30" spans="1:9" s="289" customFormat="1" ht="5.25" hidden="1">
      <c r="A30" s="291"/>
      <c r="B30" s="284"/>
      <c r="C30" s="285"/>
      <c r="D30" s="292"/>
      <c r="E30" s="287"/>
      <c r="F30" s="321"/>
      <c r="G30" s="292"/>
      <c r="I30" s="290"/>
    </row>
    <row r="31" spans="1:9" s="301" customFormat="1" ht="6">
      <c r="A31" s="307"/>
      <c r="B31" s="298"/>
      <c r="C31" s="299"/>
      <c r="D31" s="308"/>
      <c r="E31" s="309"/>
      <c r="F31" s="314"/>
      <c r="G31" s="302"/>
      <c r="I31" s="303"/>
    </row>
    <row r="32" spans="1:9" ht="22.5">
      <c r="D32" s="25"/>
      <c r="E32" s="41" t="s">
        <v>110</v>
      </c>
      <c r="F32" s="315" t="s">
        <v>27</v>
      </c>
      <c r="G32" s="294"/>
    </row>
    <row r="33" spans="1:10" ht="30" customHeight="1">
      <c r="C33" s="31"/>
      <c r="D33" s="28"/>
      <c r="E33" s="26"/>
      <c r="F33" s="322"/>
      <c r="G33" s="30"/>
    </row>
    <row r="34" spans="1:10" ht="22.5">
      <c r="C34" s="31"/>
      <c r="D34" s="32"/>
      <c r="E34" s="62" t="s">
        <v>469</v>
      </c>
      <c r="F34" s="323" t="s">
        <v>907</v>
      </c>
      <c r="G34" s="296"/>
      <c r="J34" s="36"/>
    </row>
    <row r="35" spans="1:10" ht="22.5" hidden="1">
      <c r="C35" s="31"/>
      <c r="D35" s="32"/>
      <c r="E35" s="62" t="s">
        <v>135</v>
      </c>
      <c r="F35" s="324"/>
      <c r="G35" s="296"/>
      <c r="J35" s="36"/>
    </row>
    <row r="36" spans="1:10" ht="22.5">
      <c r="C36" s="31"/>
      <c r="D36" s="32"/>
      <c r="E36" s="26" t="s">
        <v>9</v>
      </c>
      <c r="F36" s="323" t="s">
        <v>908</v>
      </c>
      <c r="G36" s="296"/>
      <c r="J36" s="36"/>
    </row>
    <row r="37" spans="1:10" ht="22.5">
      <c r="C37" s="31"/>
      <c r="D37" s="32"/>
      <c r="E37" s="26" t="s">
        <v>10</v>
      </c>
      <c r="F37" s="323" t="s">
        <v>601</v>
      </c>
      <c r="G37" s="296"/>
      <c r="H37" s="33"/>
      <c r="J37" s="36"/>
    </row>
    <row r="38" spans="1:10" s="301" customFormat="1" ht="6" hidden="1">
      <c r="A38" s="307"/>
      <c r="B38" s="298"/>
      <c r="C38" s="299"/>
      <c r="D38" s="308"/>
      <c r="E38" s="309"/>
      <c r="F38" s="314"/>
      <c r="G38" s="302"/>
      <c r="I38" s="303"/>
    </row>
    <row r="39" spans="1:10" s="363" customFormat="1" ht="6" hidden="1">
      <c r="A39" s="357"/>
      <c r="B39" s="358"/>
      <c r="C39" s="359"/>
      <c r="D39" s="360"/>
      <c r="E39" s="385"/>
      <c r="F39" s="386"/>
      <c r="G39" s="360"/>
      <c r="I39" s="364"/>
    </row>
    <row r="40" spans="1:10" s="301" customFormat="1" ht="6">
      <c r="A40" s="307"/>
      <c r="B40" s="298"/>
      <c r="C40" s="299"/>
      <c r="D40" s="308"/>
      <c r="E40" s="309"/>
      <c r="F40" s="314"/>
      <c r="G40" s="302"/>
      <c r="I40" s="303"/>
    </row>
    <row r="41" spans="1:10" ht="22.5">
      <c r="D41" s="25"/>
      <c r="E41" s="41" t="s">
        <v>353</v>
      </c>
      <c r="F41" s="316" t="s">
        <v>136</v>
      </c>
      <c r="G41" s="294"/>
    </row>
    <row r="42" spans="1:10" s="289" customFormat="1" ht="5.25" hidden="1">
      <c r="A42" s="283"/>
      <c r="B42" s="284"/>
      <c r="C42" s="285"/>
      <c r="D42" s="286"/>
      <c r="E42" s="287"/>
      <c r="F42" s="320"/>
      <c r="G42" s="288"/>
      <c r="I42" s="290"/>
    </row>
    <row r="43" spans="1:10" s="289" customFormat="1" ht="5.25" hidden="1">
      <c r="A43" s="283"/>
      <c r="B43" s="284"/>
      <c r="C43" s="285"/>
      <c r="D43" s="286"/>
      <c r="E43" s="287"/>
      <c r="F43" s="320"/>
      <c r="G43" s="288"/>
      <c r="I43" s="290"/>
    </row>
    <row r="44" spans="1:10" s="289" customFormat="1" ht="5.25" hidden="1">
      <c r="A44" s="291"/>
      <c r="B44" s="284"/>
      <c r="C44" s="285"/>
      <c r="D44" s="292"/>
      <c r="F44" s="320"/>
      <c r="G44" s="288"/>
      <c r="I44" s="290"/>
    </row>
    <row r="45" spans="1:10" s="301" customFormat="1" ht="6">
      <c r="A45" s="297"/>
      <c r="B45" s="304"/>
      <c r="C45" s="299"/>
      <c r="D45" s="305"/>
      <c r="E45" s="306"/>
      <c r="F45" s="325"/>
      <c r="G45" s="302"/>
      <c r="I45" s="303"/>
    </row>
    <row r="46" spans="1:10" ht="22.5">
      <c r="B46" s="34"/>
      <c r="D46" s="35"/>
      <c r="E46" s="43" t="s">
        <v>464</v>
      </c>
      <c r="F46" s="368" t="str">
        <f>IF(mail_post="","",mail_post)</f>
        <v>456080, Челябинская область, г.Трехгорный, а/я 157</v>
      </c>
      <c r="G46" s="295"/>
    </row>
    <row r="47" spans="1:10" ht="19.5" hidden="1">
      <c r="D47" s="25"/>
      <c r="E47" s="26"/>
      <c r="F47" s="326"/>
      <c r="G47" s="21"/>
    </row>
    <row r="48" spans="1:10" s="301" customFormat="1" ht="6">
      <c r="A48" s="297"/>
      <c r="B48" s="298"/>
      <c r="C48" s="299"/>
      <c r="D48" s="300"/>
      <c r="F48" s="314"/>
      <c r="G48" s="302"/>
      <c r="I48" s="303"/>
    </row>
    <row r="49" spans="1:9" ht="22.5">
      <c r="B49" s="34"/>
      <c r="D49" s="35"/>
      <c r="E49" s="43" t="s">
        <v>371</v>
      </c>
      <c r="F49" s="367" t="str">
        <f>ruk_f &amp; " " &amp; ruk_i &amp; " " &amp; ruk_o</f>
        <v>Спичко Сергей Николаевич</v>
      </c>
      <c r="G49" s="295"/>
    </row>
    <row r="50" spans="1:9" s="363" customFormat="1" ht="6" hidden="1">
      <c r="A50" s="357"/>
      <c r="B50" s="424"/>
      <c r="C50" s="359"/>
      <c r="D50" s="425"/>
      <c r="E50" s="426"/>
      <c r="F50" s="427"/>
      <c r="G50" s="428"/>
      <c r="I50" s="364"/>
    </row>
    <row r="51" spans="1:9" ht="19.5" hidden="1">
      <c r="B51" s="34"/>
      <c r="D51" s="35"/>
      <c r="E51" s="43"/>
      <c r="F51" s="278"/>
      <c r="G51" s="29"/>
    </row>
    <row r="52" spans="1:9" ht="13.5" hidden="1" customHeight="1">
      <c r="D52" s="25"/>
      <c r="E52" s="26"/>
      <c r="F52" s="40"/>
      <c r="G52" s="21"/>
    </row>
    <row r="53" spans="1:9" ht="20.100000000000001" hidden="1" customHeight="1">
      <c r="D53" s="21"/>
      <c r="F53" s="42"/>
      <c r="G53" s="29"/>
    </row>
    <row r="54" spans="1:9" ht="19.5" hidden="1">
      <c r="B54" s="34"/>
      <c r="D54" s="35"/>
      <c r="E54" s="43"/>
      <c r="F54" s="278"/>
      <c r="G54" s="29"/>
    </row>
    <row r="55" spans="1:9" ht="19.5" hidden="1">
      <c r="B55" s="34"/>
      <c r="D55" s="35"/>
      <c r="E55" s="43"/>
      <c r="F55" s="278"/>
      <c r="G55" s="29"/>
    </row>
    <row r="56" spans="1:9" ht="13.5" hidden="1" customHeight="1">
      <c r="D56" s="25"/>
      <c r="E56" s="26"/>
      <c r="F56" s="40"/>
      <c r="G56" s="21"/>
    </row>
    <row r="57" spans="1:9" hidden="1">
      <c r="D57" s="21"/>
      <c r="F57" s="42"/>
      <c r="G57" s="29"/>
    </row>
    <row r="58" spans="1:9" ht="27">
      <c r="B58" s="34"/>
      <c r="D58" s="35"/>
      <c r="E58" s="26"/>
      <c r="F58" s="24" t="s">
        <v>515</v>
      </c>
      <c r="G58" s="430"/>
    </row>
    <row r="59" spans="1:9" ht="27">
      <c r="B59" s="34"/>
      <c r="D59" s="35"/>
      <c r="E59" s="429" t="s">
        <v>516</v>
      </c>
      <c r="F59" s="446" t="s">
        <v>2414</v>
      </c>
      <c r="G59" s="430"/>
    </row>
    <row r="60" spans="1:9" ht="27">
      <c r="B60" s="34"/>
      <c r="D60" s="35"/>
      <c r="E60" s="429" t="s">
        <v>517</v>
      </c>
      <c r="F60" s="446" t="s">
        <v>2415</v>
      </c>
      <c r="G60" s="430"/>
    </row>
    <row r="61" spans="1:9" ht="27">
      <c r="B61" s="34"/>
      <c r="D61" s="35"/>
      <c r="E61" s="429" t="s">
        <v>518</v>
      </c>
      <c r="F61" s="446" t="s">
        <v>2416</v>
      </c>
      <c r="G61" s="430"/>
    </row>
    <row r="62" spans="1:9" ht="27">
      <c r="E62" s="429" t="s">
        <v>519</v>
      </c>
      <c r="F62" s="446" t="s">
        <v>2417</v>
      </c>
      <c r="G62" s="431"/>
    </row>
  </sheetData>
  <sheetProtection password="FA9C" sheet="1" objects="1" scenarios="1" formatColumns="0" formatRows="0"/>
  <dataConsolidate link="1"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 xr:uid="{00000000-0002-0000-0200-000000000000}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 xr:uid="{00000000-0002-0000-0200-000001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 xr:uid="{00000000-0002-0000-0200-000002000000}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 xr:uid="{00000000-0002-0000-0200-000003000000}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 xr:uid="{00000000-0002-0000-0200-000004000000}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 xr:uid="{00000000-0002-0000-0200-000005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SH_REESTR_ORG">
    <tabColor indexed="47"/>
  </sheetPr>
  <dimension ref="A1:J311"/>
  <sheetViews>
    <sheetView showGridLines="0" zoomScaleNormal="100" workbookViewId="0"/>
  </sheetViews>
  <sheetFormatPr defaultRowHeight="11.25"/>
  <sheetData>
    <row r="1" spans="1:10">
      <c r="A1" t="s">
        <v>1774</v>
      </c>
      <c r="B1" t="s">
        <v>562</v>
      </c>
      <c r="C1" t="s">
        <v>563</v>
      </c>
      <c r="D1" t="s">
        <v>564</v>
      </c>
      <c r="E1" t="s">
        <v>565</v>
      </c>
      <c r="F1" t="s">
        <v>566</v>
      </c>
      <c r="G1" t="s">
        <v>567</v>
      </c>
      <c r="H1" t="s">
        <v>568</v>
      </c>
      <c r="I1" t="s">
        <v>569</v>
      </c>
    </row>
    <row r="2" spans="1:10">
      <c r="A2">
        <v>1</v>
      </c>
      <c r="B2" t="s">
        <v>570</v>
      </c>
      <c r="C2" t="s">
        <v>109</v>
      </c>
      <c r="D2" t="s">
        <v>571</v>
      </c>
      <c r="E2" t="s">
        <v>572</v>
      </c>
      <c r="F2" t="s">
        <v>573</v>
      </c>
      <c r="G2" t="s">
        <v>574</v>
      </c>
      <c r="H2" t="s">
        <v>379</v>
      </c>
      <c r="I2" t="s">
        <v>379</v>
      </c>
      <c r="J2" t="s">
        <v>1775</v>
      </c>
    </row>
    <row r="3" spans="1:10">
      <c r="A3">
        <v>2</v>
      </c>
      <c r="B3" t="s">
        <v>570</v>
      </c>
      <c r="C3" t="s">
        <v>109</v>
      </c>
      <c r="D3" t="s">
        <v>575</v>
      </c>
      <c r="E3" t="s">
        <v>576</v>
      </c>
      <c r="F3" t="s">
        <v>577</v>
      </c>
      <c r="G3" t="s">
        <v>578</v>
      </c>
      <c r="H3" t="s">
        <v>379</v>
      </c>
      <c r="I3" t="s">
        <v>379</v>
      </c>
      <c r="J3" t="s">
        <v>1775</v>
      </c>
    </row>
    <row r="4" spans="1:10">
      <c r="A4">
        <v>3</v>
      </c>
      <c r="B4" t="s">
        <v>570</v>
      </c>
      <c r="C4" t="s">
        <v>109</v>
      </c>
      <c r="D4" t="s">
        <v>579</v>
      </c>
      <c r="E4" t="s">
        <v>580</v>
      </c>
      <c r="F4" t="s">
        <v>581</v>
      </c>
      <c r="G4" t="s">
        <v>582</v>
      </c>
      <c r="H4" t="s">
        <v>583</v>
      </c>
      <c r="I4" t="s">
        <v>379</v>
      </c>
      <c r="J4" t="s">
        <v>1775</v>
      </c>
    </row>
    <row r="5" spans="1:10">
      <c r="A5">
        <v>4</v>
      </c>
      <c r="B5" t="s">
        <v>570</v>
      </c>
      <c r="C5" t="s">
        <v>109</v>
      </c>
      <c r="D5" t="s">
        <v>584</v>
      </c>
      <c r="E5" t="s">
        <v>585</v>
      </c>
      <c r="F5" t="s">
        <v>586</v>
      </c>
      <c r="G5" t="s">
        <v>587</v>
      </c>
      <c r="H5" t="s">
        <v>379</v>
      </c>
      <c r="I5" t="s">
        <v>379</v>
      </c>
      <c r="J5" t="s">
        <v>1775</v>
      </c>
    </row>
    <row r="6" spans="1:10">
      <c r="A6">
        <v>5</v>
      </c>
      <c r="B6" t="s">
        <v>570</v>
      </c>
      <c r="C6" t="s">
        <v>109</v>
      </c>
      <c r="D6" t="s">
        <v>588</v>
      </c>
      <c r="E6" t="s">
        <v>589</v>
      </c>
      <c r="F6" t="s">
        <v>590</v>
      </c>
      <c r="G6" t="s">
        <v>591</v>
      </c>
      <c r="H6" t="s">
        <v>592</v>
      </c>
      <c r="I6" t="s">
        <v>379</v>
      </c>
      <c r="J6" t="s">
        <v>1775</v>
      </c>
    </row>
    <row r="7" spans="1:10">
      <c r="A7">
        <v>6</v>
      </c>
      <c r="B7" t="s">
        <v>570</v>
      </c>
      <c r="C7" t="s">
        <v>109</v>
      </c>
      <c r="D7" t="s">
        <v>593</v>
      </c>
      <c r="E7" t="s">
        <v>594</v>
      </c>
      <c r="F7" t="s">
        <v>595</v>
      </c>
      <c r="G7" t="s">
        <v>596</v>
      </c>
      <c r="H7" t="s">
        <v>597</v>
      </c>
      <c r="I7" t="s">
        <v>379</v>
      </c>
      <c r="J7" t="s">
        <v>1775</v>
      </c>
    </row>
    <row r="8" spans="1:10">
      <c r="A8">
        <v>7</v>
      </c>
      <c r="B8" t="s">
        <v>570</v>
      </c>
      <c r="C8" t="s">
        <v>109</v>
      </c>
      <c r="D8" t="s">
        <v>598</v>
      </c>
      <c r="E8" t="s">
        <v>599</v>
      </c>
      <c r="F8" t="s">
        <v>600</v>
      </c>
      <c r="G8" t="s">
        <v>601</v>
      </c>
      <c r="H8" t="s">
        <v>602</v>
      </c>
      <c r="I8" t="s">
        <v>379</v>
      </c>
      <c r="J8" t="s">
        <v>1775</v>
      </c>
    </row>
    <row r="9" spans="1:10">
      <c r="A9">
        <v>8</v>
      </c>
      <c r="B9" t="s">
        <v>570</v>
      </c>
      <c r="C9" t="s">
        <v>109</v>
      </c>
      <c r="D9" t="s">
        <v>603</v>
      </c>
      <c r="E9" t="s">
        <v>604</v>
      </c>
      <c r="F9" t="s">
        <v>605</v>
      </c>
      <c r="G9" t="s">
        <v>606</v>
      </c>
      <c r="H9" t="s">
        <v>607</v>
      </c>
      <c r="I9" t="s">
        <v>379</v>
      </c>
      <c r="J9" t="s">
        <v>1775</v>
      </c>
    </row>
    <row r="10" spans="1:10">
      <c r="A10">
        <v>9</v>
      </c>
      <c r="B10" t="s">
        <v>570</v>
      </c>
      <c r="C10" t="s">
        <v>109</v>
      </c>
      <c r="D10" t="s">
        <v>608</v>
      </c>
      <c r="E10" t="s">
        <v>609</v>
      </c>
      <c r="F10" t="s">
        <v>610</v>
      </c>
      <c r="G10" t="s">
        <v>606</v>
      </c>
      <c r="H10" t="s">
        <v>611</v>
      </c>
      <c r="I10" t="s">
        <v>612</v>
      </c>
      <c r="J10" t="s">
        <v>1775</v>
      </c>
    </row>
    <row r="11" spans="1:10">
      <c r="A11">
        <v>10</v>
      </c>
      <c r="B11" t="s">
        <v>570</v>
      </c>
      <c r="C11" t="s">
        <v>109</v>
      </c>
      <c r="D11" t="s">
        <v>613</v>
      </c>
      <c r="E11" t="s">
        <v>614</v>
      </c>
      <c r="F11" t="s">
        <v>615</v>
      </c>
      <c r="G11" t="s">
        <v>616</v>
      </c>
      <c r="H11" t="s">
        <v>617</v>
      </c>
      <c r="I11" t="s">
        <v>379</v>
      </c>
      <c r="J11" t="s">
        <v>1775</v>
      </c>
    </row>
    <row r="12" spans="1:10">
      <c r="A12">
        <v>11</v>
      </c>
      <c r="B12" t="s">
        <v>570</v>
      </c>
      <c r="C12" t="s">
        <v>109</v>
      </c>
      <c r="D12" t="s">
        <v>618</v>
      </c>
      <c r="E12" t="s">
        <v>619</v>
      </c>
      <c r="F12" t="s">
        <v>620</v>
      </c>
      <c r="G12" t="s">
        <v>621</v>
      </c>
      <c r="H12" t="s">
        <v>622</v>
      </c>
      <c r="I12" t="s">
        <v>379</v>
      </c>
      <c r="J12" t="s">
        <v>1775</v>
      </c>
    </row>
    <row r="13" spans="1:10">
      <c r="A13">
        <v>12</v>
      </c>
      <c r="B13" t="s">
        <v>570</v>
      </c>
      <c r="C13" t="s">
        <v>109</v>
      </c>
      <c r="D13" t="s">
        <v>623</v>
      </c>
      <c r="E13" t="s">
        <v>624</v>
      </c>
      <c r="F13" t="s">
        <v>625</v>
      </c>
      <c r="G13" t="s">
        <v>626</v>
      </c>
      <c r="H13" t="s">
        <v>627</v>
      </c>
      <c r="I13" t="s">
        <v>379</v>
      </c>
      <c r="J13" t="s">
        <v>1775</v>
      </c>
    </row>
    <row r="14" spans="1:10">
      <c r="A14">
        <v>13</v>
      </c>
      <c r="B14" t="s">
        <v>570</v>
      </c>
      <c r="C14" t="s">
        <v>109</v>
      </c>
      <c r="D14" t="s">
        <v>628</v>
      </c>
      <c r="E14" t="s">
        <v>629</v>
      </c>
      <c r="F14" t="s">
        <v>630</v>
      </c>
      <c r="G14" t="s">
        <v>631</v>
      </c>
      <c r="H14" t="s">
        <v>622</v>
      </c>
      <c r="I14" t="s">
        <v>379</v>
      </c>
      <c r="J14" t="s">
        <v>1775</v>
      </c>
    </row>
    <row r="15" spans="1:10">
      <c r="A15">
        <v>14</v>
      </c>
      <c r="B15" t="s">
        <v>570</v>
      </c>
      <c r="C15" t="s">
        <v>109</v>
      </c>
      <c r="D15" t="s">
        <v>632</v>
      </c>
      <c r="E15" t="s">
        <v>633</v>
      </c>
      <c r="F15" t="s">
        <v>634</v>
      </c>
      <c r="G15" t="s">
        <v>596</v>
      </c>
      <c r="H15" t="s">
        <v>635</v>
      </c>
      <c r="I15" t="s">
        <v>636</v>
      </c>
      <c r="J15" t="s">
        <v>1775</v>
      </c>
    </row>
    <row r="16" spans="1:10">
      <c r="A16">
        <v>15</v>
      </c>
      <c r="B16" t="s">
        <v>570</v>
      </c>
      <c r="C16" t="s">
        <v>109</v>
      </c>
      <c r="D16" t="s">
        <v>637</v>
      </c>
      <c r="E16" t="s">
        <v>638</v>
      </c>
      <c r="F16" t="s">
        <v>639</v>
      </c>
      <c r="G16" t="s">
        <v>640</v>
      </c>
      <c r="H16" t="s">
        <v>641</v>
      </c>
      <c r="I16" t="s">
        <v>379</v>
      </c>
      <c r="J16" t="s">
        <v>1775</v>
      </c>
    </row>
    <row r="17" spans="1:10">
      <c r="A17">
        <v>16</v>
      </c>
      <c r="B17" t="s">
        <v>570</v>
      </c>
      <c r="C17" t="s">
        <v>109</v>
      </c>
      <c r="D17" t="s">
        <v>642</v>
      </c>
      <c r="E17" t="s">
        <v>643</v>
      </c>
      <c r="F17" t="s">
        <v>644</v>
      </c>
      <c r="G17" t="s">
        <v>645</v>
      </c>
      <c r="H17" t="s">
        <v>646</v>
      </c>
      <c r="I17" t="s">
        <v>379</v>
      </c>
      <c r="J17" t="s">
        <v>1775</v>
      </c>
    </row>
    <row r="18" spans="1:10">
      <c r="A18">
        <v>17</v>
      </c>
      <c r="B18" t="s">
        <v>570</v>
      </c>
      <c r="C18" t="s">
        <v>109</v>
      </c>
      <c r="D18" t="s">
        <v>647</v>
      </c>
      <c r="E18" t="s">
        <v>648</v>
      </c>
      <c r="F18" t="s">
        <v>649</v>
      </c>
      <c r="G18" t="s">
        <v>640</v>
      </c>
      <c r="H18" t="s">
        <v>650</v>
      </c>
      <c r="I18" t="s">
        <v>379</v>
      </c>
      <c r="J18" t="s">
        <v>1775</v>
      </c>
    </row>
    <row r="19" spans="1:10">
      <c r="A19">
        <v>18</v>
      </c>
      <c r="B19" t="s">
        <v>570</v>
      </c>
      <c r="C19" t="s">
        <v>109</v>
      </c>
      <c r="D19" t="s">
        <v>651</v>
      </c>
      <c r="E19" t="s">
        <v>652</v>
      </c>
      <c r="F19" t="s">
        <v>653</v>
      </c>
      <c r="G19" t="s">
        <v>654</v>
      </c>
      <c r="H19" t="s">
        <v>655</v>
      </c>
      <c r="I19" t="s">
        <v>379</v>
      </c>
      <c r="J19" t="s">
        <v>1775</v>
      </c>
    </row>
    <row r="20" spans="1:10">
      <c r="A20">
        <v>19</v>
      </c>
      <c r="B20" t="s">
        <v>570</v>
      </c>
      <c r="C20" t="s">
        <v>109</v>
      </c>
      <c r="D20" t="s">
        <v>656</v>
      </c>
      <c r="E20" t="s">
        <v>657</v>
      </c>
      <c r="F20" t="s">
        <v>658</v>
      </c>
      <c r="G20" t="s">
        <v>659</v>
      </c>
      <c r="H20" t="s">
        <v>660</v>
      </c>
      <c r="I20" t="s">
        <v>379</v>
      </c>
      <c r="J20" t="s">
        <v>1775</v>
      </c>
    </row>
    <row r="21" spans="1:10">
      <c r="A21">
        <v>20</v>
      </c>
      <c r="B21" t="s">
        <v>570</v>
      </c>
      <c r="C21" t="s">
        <v>109</v>
      </c>
      <c r="D21" t="s">
        <v>661</v>
      </c>
      <c r="E21" t="s">
        <v>662</v>
      </c>
      <c r="F21" t="s">
        <v>663</v>
      </c>
      <c r="G21" t="s">
        <v>591</v>
      </c>
      <c r="H21" t="s">
        <v>664</v>
      </c>
      <c r="I21" t="s">
        <v>665</v>
      </c>
      <c r="J21" t="s">
        <v>1775</v>
      </c>
    </row>
    <row r="22" spans="1:10">
      <c r="A22">
        <v>21</v>
      </c>
      <c r="B22" t="s">
        <v>570</v>
      </c>
      <c r="C22" t="s">
        <v>109</v>
      </c>
      <c r="D22" t="s">
        <v>666</v>
      </c>
      <c r="E22" t="s">
        <v>667</v>
      </c>
      <c r="F22" t="s">
        <v>668</v>
      </c>
      <c r="G22" t="s">
        <v>669</v>
      </c>
      <c r="H22" t="s">
        <v>670</v>
      </c>
      <c r="I22" t="s">
        <v>379</v>
      </c>
      <c r="J22" t="s">
        <v>1775</v>
      </c>
    </row>
    <row r="23" spans="1:10">
      <c r="A23">
        <v>22</v>
      </c>
      <c r="B23" t="s">
        <v>570</v>
      </c>
      <c r="C23" t="s">
        <v>109</v>
      </c>
      <c r="D23" t="s">
        <v>671</v>
      </c>
      <c r="E23" t="s">
        <v>672</v>
      </c>
      <c r="F23" t="s">
        <v>673</v>
      </c>
      <c r="G23" t="s">
        <v>621</v>
      </c>
      <c r="H23" t="s">
        <v>622</v>
      </c>
      <c r="I23" t="s">
        <v>379</v>
      </c>
      <c r="J23" t="s">
        <v>1775</v>
      </c>
    </row>
    <row r="24" spans="1:10">
      <c r="A24">
        <v>23</v>
      </c>
      <c r="B24" t="s">
        <v>570</v>
      </c>
      <c r="C24" t="s">
        <v>109</v>
      </c>
      <c r="D24" t="s">
        <v>674</v>
      </c>
      <c r="E24" t="s">
        <v>675</v>
      </c>
      <c r="F24" t="s">
        <v>676</v>
      </c>
      <c r="G24" t="s">
        <v>677</v>
      </c>
      <c r="H24" t="s">
        <v>678</v>
      </c>
      <c r="I24" t="s">
        <v>379</v>
      </c>
      <c r="J24" t="s">
        <v>1775</v>
      </c>
    </row>
    <row r="25" spans="1:10">
      <c r="A25">
        <v>24</v>
      </c>
      <c r="B25" t="s">
        <v>570</v>
      </c>
      <c r="C25" t="s">
        <v>109</v>
      </c>
      <c r="D25" t="s">
        <v>679</v>
      </c>
      <c r="E25" t="s">
        <v>680</v>
      </c>
      <c r="F25" t="s">
        <v>681</v>
      </c>
      <c r="G25" t="s">
        <v>682</v>
      </c>
      <c r="H25" t="s">
        <v>683</v>
      </c>
      <c r="I25" t="s">
        <v>379</v>
      </c>
      <c r="J25" t="s">
        <v>1775</v>
      </c>
    </row>
    <row r="26" spans="1:10">
      <c r="A26">
        <v>25</v>
      </c>
      <c r="B26" t="s">
        <v>570</v>
      </c>
      <c r="C26" t="s">
        <v>109</v>
      </c>
      <c r="D26" t="s">
        <v>684</v>
      </c>
      <c r="E26" t="s">
        <v>685</v>
      </c>
      <c r="F26" t="s">
        <v>686</v>
      </c>
      <c r="G26" t="s">
        <v>347</v>
      </c>
      <c r="H26" t="s">
        <v>687</v>
      </c>
      <c r="I26" t="s">
        <v>688</v>
      </c>
      <c r="J26" t="s">
        <v>1775</v>
      </c>
    </row>
    <row r="27" spans="1:10">
      <c r="A27">
        <v>26</v>
      </c>
      <c r="B27" t="s">
        <v>570</v>
      </c>
      <c r="C27" t="s">
        <v>109</v>
      </c>
      <c r="D27" t="s">
        <v>689</v>
      </c>
      <c r="E27" t="s">
        <v>690</v>
      </c>
      <c r="F27" t="s">
        <v>691</v>
      </c>
      <c r="G27" t="s">
        <v>692</v>
      </c>
      <c r="H27" t="s">
        <v>693</v>
      </c>
      <c r="I27" t="s">
        <v>379</v>
      </c>
      <c r="J27" t="s">
        <v>1775</v>
      </c>
    </row>
    <row r="28" spans="1:10">
      <c r="A28">
        <v>27</v>
      </c>
      <c r="B28" t="s">
        <v>570</v>
      </c>
      <c r="C28" t="s">
        <v>109</v>
      </c>
      <c r="D28" t="s">
        <v>694</v>
      </c>
      <c r="E28" t="s">
        <v>695</v>
      </c>
      <c r="F28" t="s">
        <v>696</v>
      </c>
      <c r="G28" t="s">
        <v>697</v>
      </c>
      <c r="H28" t="s">
        <v>698</v>
      </c>
      <c r="I28" t="s">
        <v>379</v>
      </c>
      <c r="J28" t="s">
        <v>1775</v>
      </c>
    </row>
    <row r="29" spans="1:10">
      <c r="A29">
        <v>28</v>
      </c>
      <c r="B29" t="s">
        <v>570</v>
      </c>
      <c r="C29" t="s">
        <v>109</v>
      </c>
      <c r="D29" t="s">
        <v>699</v>
      </c>
      <c r="E29" t="s">
        <v>700</v>
      </c>
      <c r="F29" t="s">
        <v>701</v>
      </c>
      <c r="G29" t="s">
        <v>702</v>
      </c>
      <c r="H29" t="s">
        <v>622</v>
      </c>
      <c r="I29" t="s">
        <v>379</v>
      </c>
      <c r="J29" t="s">
        <v>1775</v>
      </c>
    </row>
    <row r="30" spans="1:10">
      <c r="A30">
        <v>29</v>
      </c>
      <c r="B30" t="s">
        <v>570</v>
      </c>
      <c r="C30" t="s">
        <v>109</v>
      </c>
      <c r="D30" t="s">
        <v>703</v>
      </c>
      <c r="E30" t="s">
        <v>704</v>
      </c>
      <c r="F30" t="s">
        <v>705</v>
      </c>
      <c r="G30" t="s">
        <v>626</v>
      </c>
      <c r="H30" t="s">
        <v>622</v>
      </c>
      <c r="I30" t="s">
        <v>706</v>
      </c>
      <c r="J30" t="s">
        <v>1775</v>
      </c>
    </row>
    <row r="31" spans="1:10">
      <c r="A31">
        <v>30</v>
      </c>
      <c r="B31" t="s">
        <v>570</v>
      </c>
      <c r="C31" t="s">
        <v>109</v>
      </c>
      <c r="D31" t="s">
        <v>707</v>
      </c>
      <c r="E31" t="s">
        <v>708</v>
      </c>
      <c r="F31" t="s">
        <v>709</v>
      </c>
      <c r="G31" t="s">
        <v>710</v>
      </c>
      <c r="H31" t="s">
        <v>711</v>
      </c>
      <c r="I31" t="s">
        <v>712</v>
      </c>
      <c r="J31" t="s">
        <v>1775</v>
      </c>
    </row>
    <row r="32" spans="1:10">
      <c r="A32">
        <v>31</v>
      </c>
      <c r="B32" t="s">
        <v>570</v>
      </c>
      <c r="C32" t="s">
        <v>109</v>
      </c>
      <c r="D32" t="s">
        <v>713</v>
      </c>
      <c r="E32" t="s">
        <v>714</v>
      </c>
      <c r="F32" t="s">
        <v>715</v>
      </c>
      <c r="G32" t="s">
        <v>716</v>
      </c>
      <c r="H32" t="s">
        <v>717</v>
      </c>
      <c r="I32" t="s">
        <v>379</v>
      </c>
      <c r="J32" t="s">
        <v>1775</v>
      </c>
    </row>
    <row r="33" spans="1:10">
      <c r="A33">
        <v>32</v>
      </c>
      <c r="B33" t="s">
        <v>570</v>
      </c>
      <c r="C33" t="s">
        <v>109</v>
      </c>
      <c r="D33" t="s">
        <v>718</v>
      </c>
      <c r="E33" t="s">
        <v>719</v>
      </c>
      <c r="F33" t="s">
        <v>720</v>
      </c>
      <c r="G33" t="s">
        <v>721</v>
      </c>
      <c r="H33" t="s">
        <v>379</v>
      </c>
      <c r="I33" t="s">
        <v>379</v>
      </c>
      <c r="J33" t="s">
        <v>1775</v>
      </c>
    </row>
    <row r="34" spans="1:10">
      <c r="A34">
        <v>33</v>
      </c>
      <c r="B34" t="s">
        <v>570</v>
      </c>
      <c r="C34" t="s">
        <v>109</v>
      </c>
      <c r="D34" t="s">
        <v>722</v>
      </c>
      <c r="E34" t="s">
        <v>723</v>
      </c>
      <c r="F34" t="s">
        <v>724</v>
      </c>
      <c r="G34" t="s">
        <v>710</v>
      </c>
      <c r="H34" t="s">
        <v>725</v>
      </c>
      <c r="I34" t="s">
        <v>379</v>
      </c>
      <c r="J34" t="s">
        <v>1775</v>
      </c>
    </row>
    <row r="35" spans="1:10">
      <c r="A35">
        <v>34</v>
      </c>
      <c r="B35" t="s">
        <v>570</v>
      </c>
      <c r="C35" t="s">
        <v>109</v>
      </c>
      <c r="D35" t="s">
        <v>726</v>
      </c>
      <c r="E35" t="s">
        <v>727</v>
      </c>
      <c r="F35" t="s">
        <v>728</v>
      </c>
      <c r="G35" t="s">
        <v>578</v>
      </c>
      <c r="H35" t="s">
        <v>622</v>
      </c>
      <c r="I35" t="s">
        <v>379</v>
      </c>
      <c r="J35" t="s">
        <v>1775</v>
      </c>
    </row>
    <row r="36" spans="1:10">
      <c r="A36">
        <v>35</v>
      </c>
      <c r="B36" t="s">
        <v>570</v>
      </c>
      <c r="C36" t="s">
        <v>109</v>
      </c>
      <c r="D36" t="s">
        <v>729</v>
      </c>
      <c r="E36" t="s">
        <v>730</v>
      </c>
      <c r="F36" t="s">
        <v>731</v>
      </c>
      <c r="G36" t="s">
        <v>621</v>
      </c>
      <c r="H36" t="s">
        <v>732</v>
      </c>
      <c r="I36" t="s">
        <v>379</v>
      </c>
      <c r="J36" t="s">
        <v>1775</v>
      </c>
    </row>
    <row r="37" spans="1:10">
      <c r="A37">
        <v>36</v>
      </c>
      <c r="B37" t="s">
        <v>570</v>
      </c>
      <c r="C37" t="s">
        <v>109</v>
      </c>
      <c r="D37" t="s">
        <v>733</v>
      </c>
      <c r="E37" t="s">
        <v>734</v>
      </c>
      <c r="F37" t="s">
        <v>735</v>
      </c>
      <c r="G37" t="s">
        <v>621</v>
      </c>
      <c r="H37" t="s">
        <v>736</v>
      </c>
      <c r="I37" t="s">
        <v>379</v>
      </c>
      <c r="J37" t="s">
        <v>1775</v>
      </c>
    </row>
    <row r="38" spans="1:10">
      <c r="A38">
        <v>37</v>
      </c>
      <c r="B38" t="s">
        <v>570</v>
      </c>
      <c r="C38" t="s">
        <v>109</v>
      </c>
      <c r="D38" t="s">
        <v>737</v>
      </c>
      <c r="E38" t="s">
        <v>738</v>
      </c>
      <c r="F38" t="s">
        <v>739</v>
      </c>
      <c r="G38" t="s">
        <v>740</v>
      </c>
      <c r="H38" t="s">
        <v>379</v>
      </c>
      <c r="I38" t="s">
        <v>741</v>
      </c>
      <c r="J38" t="s">
        <v>1775</v>
      </c>
    </row>
    <row r="39" spans="1:10">
      <c r="A39">
        <v>38</v>
      </c>
      <c r="B39" t="s">
        <v>570</v>
      </c>
      <c r="C39" t="s">
        <v>109</v>
      </c>
      <c r="D39" t="s">
        <v>742</v>
      </c>
      <c r="E39" t="s">
        <v>743</v>
      </c>
      <c r="F39" t="s">
        <v>744</v>
      </c>
      <c r="G39" t="s">
        <v>606</v>
      </c>
      <c r="H39" t="s">
        <v>745</v>
      </c>
      <c r="I39" t="s">
        <v>379</v>
      </c>
      <c r="J39" t="s">
        <v>1775</v>
      </c>
    </row>
    <row r="40" spans="1:10">
      <c r="A40">
        <v>39</v>
      </c>
      <c r="B40" t="s">
        <v>570</v>
      </c>
      <c r="C40" t="s">
        <v>109</v>
      </c>
      <c r="D40" t="s">
        <v>746</v>
      </c>
      <c r="E40" t="s">
        <v>747</v>
      </c>
      <c r="F40" t="s">
        <v>748</v>
      </c>
      <c r="G40" t="s">
        <v>749</v>
      </c>
      <c r="H40" t="s">
        <v>750</v>
      </c>
      <c r="I40" t="s">
        <v>379</v>
      </c>
      <c r="J40" t="s">
        <v>1775</v>
      </c>
    </row>
    <row r="41" spans="1:10">
      <c r="A41">
        <v>40</v>
      </c>
      <c r="B41" t="s">
        <v>570</v>
      </c>
      <c r="C41" t="s">
        <v>109</v>
      </c>
      <c r="D41" t="s">
        <v>751</v>
      </c>
      <c r="E41" t="s">
        <v>752</v>
      </c>
      <c r="F41" t="s">
        <v>753</v>
      </c>
      <c r="G41" t="s">
        <v>601</v>
      </c>
      <c r="H41" t="s">
        <v>754</v>
      </c>
      <c r="I41" t="s">
        <v>379</v>
      </c>
      <c r="J41" t="s">
        <v>1775</v>
      </c>
    </row>
    <row r="42" spans="1:10">
      <c r="A42">
        <v>41</v>
      </c>
      <c r="B42" t="s">
        <v>570</v>
      </c>
      <c r="C42" t="s">
        <v>109</v>
      </c>
      <c r="D42" t="s">
        <v>755</v>
      </c>
      <c r="E42" t="s">
        <v>756</v>
      </c>
      <c r="F42" t="s">
        <v>757</v>
      </c>
      <c r="G42" t="s">
        <v>758</v>
      </c>
      <c r="H42" t="s">
        <v>759</v>
      </c>
      <c r="I42" t="s">
        <v>379</v>
      </c>
      <c r="J42" t="s">
        <v>1775</v>
      </c>
    </row>
    <row r="43" spans="1:10">
      <c r="A43">
        <v>42</v>
      </c>
      <c r="B43" t="s">
        <v>570</v>
      </c>
      <c r="C43" t="s">
        <v>109</v>
      </c>
      <c r="D43" t="s">
        <v>760</v>
      </c>
      <c r="E43" t="s">
        <v>761</v>
      </c>
      <c r="F43" t="s">
        <v>762</v>
      </c>
      <c r="G43" t="s">
        <v>758</v>
      </c>
      <c r="H43" t="s">
        <v>379</v>
      </c>
      <c r="I43" t="s">
        <v>763</v>
      </c>
      <c r="J43" t="s">
        <v>1775</v>
      </c>
    </row>
    <row r="44" spans="1:10">
      <c r="A44">
        <v>43</v>
      </c>
      <c r="B44" t="s">
        <v>570</v>
      </c>
      <c r="C44" t="s">
        <v>109</v>
      </c>
      <c r="D44" t="s">
        <v>764</v>
      </c>
      <c r="E44" t="s">
        <v>765</v>
      </c>
      <c r="F44" t="s">
        <v>766</v>
      </c>
      <c r="G44" t="s">
        <v>721</v>
      </c>
      <c r="H44" t="s">
        <v>767</v>
      </c>
      <c r="I44" t="s">
        <v>379</v>
      </c>
      <c r="J44" t="s">
        <v>1775</v>
      </c>
    </row>
    <row r="45" spans="1:10">
      <c r="A45">
        <v>44</v>
      </c>
      <c r="B45" t="s">
        <v>570</v>
      </c>
      <c r="C45" t="s">
        <v>109</v>
      </c>
      <c r="D45" t="s">
        <v>768</v>
      </c>
      <c r="E45" t="s">
        <v>769</v>
      </c>
      <c r="F45" t="s">
        <v>770</v>
      </c>
      <c r="G45" t="s">
        <v>749</v>
      </c>
      <c r="H45" t="s">
        <v>771</v>
      </c>
      <c r="I45" t="s">
        <v>379</v>
      </c>
      <c r="J45" t="s">
        <v>1775</v>
      </c>
    </row>
    <row r="46" spans="1:10">
      <c r="A46">
        <v>45</v>
      </c>
      <c r="B46" t="s">
        <v>570</v>
      </c>
      <c r="C46" t="s">
        <v>109</v>
      </c>
      <c r="D46" t="s">
        <v>772</v>
      </c>
      <c r="E46" t="s">
        <v>773</v>
      </c>
      <c r="F46" t="s">
        <v>774</v>
      </c>
      <c r="G46" t="s">
        <v>758</v>
      </c>
      <c r="H46" t="s">
        <v>622</v>
      </c>
      <c r="I46" t="s">
        <v>379</v>
      </c>
      <c r="J46" t="s">
        <v>1775</v>
      </c>
    </row>
    <row r="47" spans="1:10">
      <c r="A47">
        <v>46</v>
      </c>
      <c r="B47" t="s">
        <v>570</v>
      </c>
      <c r="C47" t="s">
        <v>109</v>
      </c>
      <c r="D47" t="s">
        <v>775</v>
      </c>
      <c r="E47" t="s">
        <v>776</v>
      </c>
      <c r="F47" t="s">
        <v>777</v>
      </c>
      <c r="G47" t="s">
        <v>749</v>
      </c>
      <c r="H47" t="s">
        <v>778</v>
      </c>
      <c r="I47" t="s">
        <v>379</v>
      </c>
      <c r="J47" t="s">
        <v>1775</v>
      </c>
    </row>
    <row r="48" spans="1:10">
      <c r="A48">
        <v>47</v>
      </c>
      <c r="B48" t="s">
        <v>570</v>
      </c>
      <c r="C48" t="s">
        <v>109</v>
      </c>
      <c r="D48" t="s">
        <v>779</v>
      </c>
      <c r="E48" t="s">
        <v>780</v>
      </c>
      <c r="F48" t="s">
        <v>781</v>
      </c>
      <c r="G48" t="s">
        <v>606</v>
      </c>
      <c r="H48" t="s">
        <v>782</v>
      </c>
      <c r="I48" t="s">
        <v>379</v>
      </c>
      <c r="J48" t="s">
        <v>1775</v>
      </c>
    </row>
    <row r="49" spans="1:10">
      <c r="A49">
        <v>48</v>
      </c>
      <c r="B49" t="s">
        <v>570</v>
      </c>
      <c r="C49" t="s">
        <v>109</v>
      </c>
      <c r="D49" t="s">
        <v>783</v>
      </c>
      <c r="E49" t="s">
        <v>784</v>
      </c>
      <c r="F49" t="s">
        <v>785</v>
      </c>
      <c r="G49" t="s">
        <v>606</v>
      </c>
      <c r="H49" t="s">
        <v>786</v>
      </c>
      <c r="I49" t="s">
        <v>379</v>
      </c>
      <c r="J49" t="s">
        <v>1775</v>
      </c>
    </row>
    <row r="50" spans="1:10">
      <c r="A50">
        <v>49</v>
      </c>
      <c r="B50" t="s">
        <v>570</v>
      </c>
      <c r="C50" t="s">
        <v>109</v>
      </c>
      <c r="D50" t="s">
        <v>787</v>
      </c>
      <c r="E50" t="s">
        <v>788</v>
      </c>
      <c r="F50" t="s">
        <v>789</v>
      </c>
      <c r="G50" t="s">
        <v>790</v>
      </c>
      <c r="H50" t="s">
        <v>791</v>
      </c>
      <c r="I50" t="s">
        <v>792</v>
      </c>
      <c r="J50" t="s">
        <v>1775</v>
      </c>
    </row>
    <row r="51" spans="1:10">
      <c r="A51">
        <v>50</v>
      </c>
      <c r="B51" t="s">
        <v>570</v>
      </c>
      <c r="C51" t="s">
        <v>109</v>
      </c>
      <c r="D51" t="s">
        <v>793</v>
      </c>
      <c r="E51" t="s">
        <v>794</v>
      </c>
      <c r="F51" t="s">
        <v>795</v>
      </c>
      <c r="G51" t="s">
        <v>606</v>
      </c>
      <c r="H51" t="s">
        <v>622</v>
      </c>
      <c r="I51" t="s">
        <v>796</v>
      </c>
      <c r="J51" t="s">
        <v>1775</v>
      </c>
    </row>
    <row r="52" spans="1:10">
      <c r="A52">
        <v>51</v>
      </c>
      <c r="B52" t="s">
        <v>570</v>
      </c>
      <c r="C52" t="s">
        <v>109</v>
      </c>
      <c r="D52" t="s">
        <v>797</v>
      </c>
      <c r="E52" t="s">
        <v>798</v>
      </c>
      <c r="F52" t="s">
        <v>799</v>
      </c>
      <c r="G52" t="s">
        <v>606</v>
      </c>
      <c r="H52" t="s">
        <v>379</v>
      </c>
      <c r="I52" t="s">
        <v>800</v>
      </c>
      <c r="J52" t="s">
        <v>1775</v>
      </c>
    </row>
    <row r="53" spans="1:10">
      <c r="A53">
        <v>52</v>
      </c>
      <c r="B53" t="s">
        <v>570</v>
      </c>
      <c r="C53" t="s">
        <v>109</v>
      </c>
      <c r="D53" t="s">
        <v>801</v>
      </c>
      <c r="E53" t="s">
        <v>798</v>
      </c>
      <c r="F53" t="s">
        <v>799</v>
      </c>
      <c r="G53" t="s">
        <v>606</v>
      </c>
      <c r="H53" t="s">
        <v>802</v>
      </c>
      <c r="I53" t="s">
        <v>612</v>
      </c>
      <c r="J53" t="s">
        <v>1775</v>
      </c>
    </row>
    <row r="54" spans="1:10">
      <c r="A54">
        <v>53</v>
      </c>
      <c r="B54" t="s">
        <v>570</v>
      </c>
      <c r="C54" t="s">
        <v>109</v>
      </c>
      <c r="D54" t="s">
        <v>803</v>
      </c>
      <c r="E54" t="s">
        <v>804</v>
      </c>
      <c r="F54" t="s">
        <v>805</v>
      </c>
      <c r="G54" t="s">
        <v>806</v>
      </c>
      <c r="H54" t="s">
        <v>379</v>
      </c>
      <c r="I54" t="s">
        <v>807</v>
      </c>
      <c r="J54" t="s">
        <v>1775</v>
      </c>
    </row>
    <row r="55" spans="1:10">
      <c r="A55">
        <v>54</v>
      </c>
      <c r="B55" t="s">
        <v>570</v>
      </c>
      <c r="C55" t="s">
        <v>109</v>
      </c>
      <c r="D55" t="s">
        <v>808</v>
      </c>
      <c r="E55" t="s">
        <v>809</v>
      </c>
      <c r="F55" t="s">
        <v>810</v>
      </c>
      <c r="G55" t="s">
        <v>606</v>
      </c>
      <c r="H55" t="s">
        <v>379</v>
      </c>
      <c r="I55" t="s">
        <v>800</v>
      </c>
      <c r="J55" t="s">
        <v>1775</v>
      </c>
    </row>
    <row r="56" spans="1:10">
      <c r="A56">
        <v>55</v>
      </c>
      <c r="B56" t="s">
        <v>570</v>
      </c>
      <c r="C56" t="s">
        <v>109</v>
      </c>
      <c r="D56" t="s">
        <v>811</v>
      </c>
      <c r="E56" t="s">
        <v>812</v>
      </c>
      <c r="F56" t="s">
        <v>813</v>
      </c>
      <c r="G56" t="s">
        <v>814</v>
      </c>
      <c r="H56" t="s">
        <v>622</v>
      </c>
      <c r="I56" t="s">
        <v>815</v>
      </c>
      <c r="J56" t="s">
        <v>1775</v>
      </c>
    </row>
    <row r="57" spans="1:10">
      <c r="A57">
        <v>56</v>
      </c>
      <c r="B57" t="s">
        <v>570</v>
      </c>
      <c r="C57" t="s">
        <v>109</v>
      </c>
      <c r="D57" t="s">
        <v>816</v>
      </c>
      <c r="E57" t="s">
        <v>817</v>
      </c>
      <c r="F57" t="s">
        <v>818</v>
      </c>
      <c r="G57" t="s">
        <v>606</v>
      </c>
      <c r="H57" t="s">
        <v>379</v>
      </c>
      <c r="I57" t="s">
        <v>612</v>
      </c>
      <c r="J57" t="s">
        <v>1775</v>
      </c>
    </row>
    <row r="58" spans="1:10">
      <c r="A58">
        <v>57</v>
      </c>
      <c r="B58" t="s">
        <v>570</v>
      </c>
      <c r="C58" t="s">
        <v>109</v>
      </c>
      <c r="D58" t="s">
        <v>819</v>
      </c>
      <c r="E58" t="s">
        <v>817</v>
      </c>
      <c r="F58" t="s">
        <v>818</v>
      </c>
      <c r="G58" t="s">
        <v>606</v>
      </c>
      <c r="H58" t="s">
        <v>820</v>
      </c>
      <c r="I58" t="s">
        <v>379</v>
      </c>
      <c r="J58" t="s">
        <v>1775</v>
      </c>
    </row>
    <row r="59" spans="1:10">
      <c r="A59">
        <v>58</v>
      </c>
      <c r="B59" t="s">
        <v>570</v>
      </c>
      <c r="C59" t="s">
        <v>109</v>
      </c>
      <c r="D59" t="s">
        <v>821</v>
      </c>
      <c r="E59" t="s">
        <v>822</v>
      </c>
      <c r="F59" t="s">
        <v>823</v>
      </c>
      <c r="G59" t="s">
        <v>606</v>
      </c>
      <c r="H59" t="s">
        <v>379</v>
      </c>
      <c r="I59" t="s">
        <v>800</v>
      </c>
      <c r="J59" t="s">
        <v>1775</v>
      </c>
    </row>
    <row r="60" spans="1:10">
      <c r="A60">
        <v>59</v>
      </c>
      <c r="B60" t="s">
        <v>570</v>
      </c>
      <c r="C60" t="s">
        <v>109</v>
      </c>
      <c r="D60" t="s">
        <v>824</v>
      </c>
      <c r="E60" t="s">
        <v>825</v>
      </c>
      <c r="F60" t="s">
        <v>826</v>
      </c>
      <c r="G60" t="s">
        <v>606</v>
      </c>
      <c r="H60" t="s">
        <v>379</v>
      </c>
      <c r="I60" t="s">
        <v>800</v>
      </c>
      <c r="J60" t="s">
        <v>1775</v>
      </c>
    </row>
    <row r="61" spans="1:10">
      <c r="A61">
        <v>60</v>
      </c>
      <c r="B61" t="s">
        <v>570</v>
      </c>
      <c r="C61" t="s">
        <v>109</v>
      </c>
      <c r="D61" t="s">
        <v>827</v>
      </c>
      <c r="E61" t="s">
        <v>828</v>
      </c>
      <c r="F61" t="s">
        <v>829</v>
      </c>
      <c r="G61" t="s">
        <v>806</v>
      </c>
      <c r="H61" t="s">
        <v>379</v>
      </c>
      <c r="I61" t="s">
        <v>830</v>
      </c>
      <c r="J61" t="s">
        <v>1775</v>
      </c>
    </row>
    <row r="62" spans="1:10">
      <c r="A62">
        <v>61</v>
      </c>
      <c r="B62" t="s">
        <v>570</v>
      </c>
      <c r="C62" t="s">
        <v>109</v>
      </c>
      <c r="D62" t="s">
        <v>831</v>
      </c>
      <c r="E62" t="s">
        <v>832</v>
      </c>
      <c r="F62" t="s">
        <v>833</v>
      </c>
      <c r="G62" t="s">
        <v>606</v>
      </c>
      <c r="H62" t="s">
        <v>379</v>
      </c>
      <c r="I62" t="s">
        <v>800</v>
      </c>
      <c r="J62" t="s">
        <v>1775</v>
      </c>
    </row>
    <row r="63" spans="1:10">
      <c r="A63">
        <v>62</v>
      </c>
      <c r="B63" t="s">
        <v>570</v>
      </c>
      <c r="C63" t="s">
        <v>109</v>
      </c>
      <c r="D63" t="s">
        <v>834</v>
      </c>
      <c r="E63" t="s">
        <v>835</v>
      </c>
      <c r="F63" t="s">
        <v>836</v>
      </c>
      <c r="G63" t="s">
        <v>837</v>
      </c>
      <c r="H63" t="s">
        <v>838</v>
      </c>
      <c r="I63" t="s">
        <v>379</v>
      </c>
      <c r="J63" t="s">
        <v>1775</v>
      </c>
    </row>
    <row r="64" spans="1:10">
      <c r="A64">
        <v>63</v>
      </c>
      <c r="B64" t="s">
        <v>570</v>
      </c>
      <c r="C64" t="s">
        <v>109</v>
      </c>
      <c r="D64" t="s">
        <v>839</v>
      </c>
      <c r="E64" t="s">
        <v>840</v>
      </c>
      <c r="F64" t="s">
        <v>841</v>
      </c>
      <c r="G64" t="s">
        <v>790</v>
      </c>
      <c r="H64" t="s">
        <v>379</v>
      </c>
      <c r="I64" t="s">
        <v>842</v>
      </c>
      <c r="J64" t="s">
        <v>1775</v>
      </c>
    </row>
    <row r="65" spans="1:10">
      <c r="A65">
        <v>64</v>
      </c>
      <c r="B65" t="s">
        <v>570</v>
      </c>
      <c r="C65" t="s">
        <v>109</v>
      </c>
      <c r="D65" t="s">
        <v>843</v>
      </c>
      <c r="E65" t="s">
        <v>844</v>
      </c>
      <c r="F65" t="s">
        <v>845</v>
      </c>
      <c r="G65" t="s">
        <v>749</v>
      </c>
      <c r="H65" t="s">
        <v>846</v>
      </c>
      <c r="I65" t="s">
        <v>379</v>
      </c>
      <c r="J65" t="s">
        <v>1775</v>
      </c>
    </row>
    <row r="66" spans="1:10">
      <c r="A66">
        <v>65</v>
      </c>
      <c r="B66" t="s">
        <v>570</v>
      </c>
      <c r="C66" t="s">
        <v>109</v>
      </c>
      <c r="D66" t="s">
        <v>847</v>
      </c>
      <c r="E66" t="s">
        <v>848</v>
      </c>
      <c r="F66" t="s">
        <v>849</v>
      </c>
      <c r="G66" t="s">
        <v>640</v>
      </c>
      <c r="H66" t="s">
        <v>622</v>
      </c>
      <c r="I66" t="s">
        <v>379</v>
      </c>
      <c r="J66" t="s">
        <v>1775</v>
      </c>
    </row>
    <row r="67" spans="1:10">
      <c r="A67">
        <v>66</v>
      </c>
      <c r="B67" t="s">
        <v>570</v>
      </c>
      <c r="C67" t="s">
        <v>109</v>
      </c>
      <c r="D67" t="s">
        <v>850</v>
      </c>
      <c r="E67" t="s">
        <v>851</v>
      </c>
      <c r="F67" t="s">
        <v>852</v>
      </c>
      <c r="G67" t="s">
        <v>721</v>
      </c>
      <c r="H67" t="s">
        <v>853</v>
      </c>
      <c r="I67" t="s">
        <v>379</v>
      </c>
      <c r="J67" t="s">
        <v>1775</v>
      </c>
    </row>
    <row r="68" spans="1:10">
      <c r="A68">
        <v>67</v>
      </c>
      <c r="B68" t="s">
        <v>570</v>
      </c>
      <c r="C68" t="s">
        <v>109</v>
      </c>
      <c r="D68" t="s">
        <v>854</v>
      </c>
      <c r="E68" t="s">
        <v>855</v>
      </c>
      <c r="F68" t="s">
        <v>818</v>
      </c>
      <c r="G68" t="s">
        <v>606</v>
      </c>
      <c r="H68" t="s">
        <v>622</v>
      </c>
      <c r="I68" t="s">
        <v>800</v>
      </c>
      <c r="J68" t="s">
        <v>1775</v>
      </c>
    </row>
    <row r="69" spans="1:10">
      <c r="A69">
        <v>68</v>
      </c>
      <c r="B69" t="s">
        <v>570</v>
      </c>
      <c r="C69" t="s">
        <v>109</v>
      </c>
      <c r="D69" t="s">
        <v>856</v>
      </c>
      <c r="E69" t="s">
        <v>857</v>
      </c>
      <c r="F69" t="s">
        <v>858</v>
      </c>
      <c r="G69" t="s">
        <v>596</v>
      </c>
      <c r="H69" t="s">
        <v>859</v>
      </c>
      <c r="I69" t="s">
        <v>379</v>
      </c>
      <c r="J69" t="s">
        <v>1775</v>
      </c>
    </row>
    <row r="70" spans="1:10">
      <c r="A70">
        <v>69</v>
      </c>
      <c r="B70" t="s">
        <v>570</v>
      </c>
      <c r="C70" t="s">
        <v>109</v>
      </c>
      <c r="D70" t="s">
        <v>860</v>
      </c>
      <c r="E70" t="s">
        <v>861</v>
      </c>
      <c r="F70" t="s">
        <v>862</v>
      </c>
      <c r="G70" t="s">
        <v>702</v>
      </c>
      <c r="H70" t="s">
        <v>379</v>
      </c>
      <c r="I70" t="s">
        <v>379</v>
      </c>
      <c r="J70" t="s">
        <v>1775</v>
      </c>
    </row>
    <row r="71" spans="1:10">
      <c r="A71">
        <v>70</v>
      </c>
      <c r="B71" t="s">
        <v>570</v>
      </c>
      <c r="C71" t="s">
        <v>109</v>
      </c>
      <c r="D71" t="s">
        <v>863</v>
      </c>
      <c r="E71" t="s">
        <v>864</v>
      </c>
      <c r="F71" t="s">
        <v>865</v>
      </c>
      <c r="G71" t="s">
        <v>866</v>
      </c>
      <c r="H71" t="s">
        <v>867</v>
      </c>
      <c r="I71" t="s">
        <v>379</v>
      </c>
      <c r="J71" t="s">
        <v>1775</v>
      </c>
    </row>
    <row r="72" spans="1:10">
      <c r="A72">
        <v>71</v>
      </c>
      <c r="B72" t="s">
        <v>570</v>
      </c>
      <c r="C72" t="s">
        <v>109</v>
      </c>
      <c r="D72" t="s">
        <v>868</v>
      </c>
      <c r="E72" t="s">
        <v>869</v>
      </c>
      <c r="F72" t="s">
        <v>870</v>
      </c>
      <c r="G72" t="s">
        <v>871</v>
      </c>
      <c r="H72" t="s">
        <v>379</v>
      </c>
      <c r="I72" t="s">
        <v>872</v>
      </c>
      <c r="J72" t="s">
        <v>1775</v>
      </c>
    </row>
    <row r="73" spans="1:10">
      <c r="A73">
        <v>72</v>
      </c>
      <c r="B73" t="s">
        <v>570</v>
      </c>
      <c r="C73" t="s">
        <v>109</v>
      </c>
      <c r="D73" t="s">
        <v>873</v>
      </c>
      <c r="E73" t="s">
        <v>874</v>
      </c>
      <c r="F73" t="s">
        <v>875</v>
      </c>
      <c r="G73" t="s">
        <v>866</v>
      </c>
      <c r="H73" t="s">
        <v>838</v>
      </c>
      <c r="I73" t="s">
        <v>379</v>
      </c>
      <c r="J73" t="s">
        <v>1775</v>
      </c>
    </row>
    <row r="74" spans="1:10">
      <c r="A74">
        <v>73</v>
      </c>
      <c r="B74" t="s">
        <v>570</v>
      </c>
      <c r="C74" t="s">
        <v>109</v>
      </c>
      <c r="D74" t="s">
        <v>876</v>
      </c>
      <c r="E74" t="s">
        <v>877</v>
      </c>
      <c r="F74" t="s">
        <v>878</v>
      </c>
      <c r="G74" t="s">
        <v>758</v>
      </c>
      <c r="H74" t="s">
        <v>879</v>
      </c>
      <c r="I74" t="s">
        <v>880</v>
      </c>
      <c r="J74" t="s">
        <v>1775</v>
      </c>
    </row>
    <row r="75" spans="1:10">
      <c r="A75">
        <v>74</v>
      </c>
      <c r="B75" t="s">
        <v>570</v>
      </c>
      <c r="C75" t="s">
        <v>109</v>
      </c>
      <c r="D75" t="s">
        <v>881</v>
      </c>
      <c r="E75" t="s">
        <v>882</v>
      </c>
      <c r="F75" t="s">
        <v>883</v>
      </c>
      <c r="G75" t="s">
        <v>866</v>
      </c>
      <c r="H75" t="s">
        <v>379</v>
      </c>
      <c r="I75" t="s">
        <v>884</v>
      </c>
      <c r="J75" t="s">
        <v>1775</v>
      </c>
    </row>
    <row r="76" spans="1:10">
      <c r="A76">
        <v>75</v>
      </c>
      <c r="B76" t="s">
        <v>570</v>
      </c>
      <c r="C76" t="s">
        <v>109</v>
      </c>
      <c r="D76" t="s">
        <v>885</v>
      </c>
      <c r="E76" t="s">
        <v>882</v>
      </c>
      <c r="F76" t="s">
        <v>883</v>
      </c>
      <c r="G76" t="s">
        <v>866</v>
      </c>
      <c r="H76" t="s">
        <v>886</v>
      </c>
      <c r="I76" t="s">
        <v>379</v>
      </c>
      <c r="J76" t="s">
        <v>1775</v>
      </c>
    </row>
    <row r="77" spans="1:10">
      <c r="A77">
        <v>76</v>
      </c>
      <c r="B77" t="s">
        <v>570</v>
      </c>
      <c r="C77" t="s">
        <v>109</v>
      </c>
      <c r="D77" t="s">
        <v>887</v>
      </c>
      <c r="E77" t="s">
        <v>888</v>
      </c>
      <c r="F77" t="s">
        <v>889</v>
      </c>
      <c r="G77" t="s">
        <v>890</v>
      </c>
      <c r="H77" t="s">
        <v>891</v>
      </c>
      <c r="I77" t="s">
        <v>379</v>
      </c>
      <c r="J77" t="s">
        <v>1775</v>
      </c>
    </row>
    <row r="78" spans="1:10">
      <c r="A78">
        <v>77</v>
      </c>
      <c r="B78" t="s">
        <v>570</v>
      </c>
      <c r="C78" t="s">
        <v>109</v>
      </c>
      <c r="D78" t="s">
        <v>892</v>
      </c>
      <c r="E78" t="s">
        <v>893</v>
      </c>
      <c r="F78" t="s">
        <v>894</v>
      </c>
      <c r="G78" t="s">
        <v>621</v>
      </c>
      <c r="H78" t="s">
        <v>895</v>
      </c>
      <c r="I78" t="s">
        <v>379</v>
      </c>
      <c r="J78" t="s">
        <v>1775</v>
      </c>
    </row>
    <row r="79" spans="1:10">
      <c r="A79">
        <v>78</v>
      </c>
      <c r="B79" t="s">
        <v>570</v>
      </c>
      <c r="C79" t="s">
        <v>109</v>
      </c>
      <c r="D79" t="s">
        <v>896</v>
      </c>
      <c r="E79" t="s">
        <v>897</v>
      </c>
      <c r="F79" t="s">
        <v>898</v>
      </c>
      <c r="G79" t="s">
        <v>899</v>
      </c>
      <c r="H79" t="s">
        <v>838</v>
      </c>
      <c r="I79" t="s">
        <v>379</v>
      </c>
      <c r="J79" t="s">
        <v>1775</v>
      </c>
    </row>
    <row r="80" spans="1:10">
      <c r="A80">
        <v>79</v>
      </c>
      <c r="B80" t="s">
        <v>570</v>
      </c>
      <c r="C80" t="s">
        <v>109</v>
      </c>
      <c r="D80" t="s">
        <v>900</v>
      </c>
      <c r="E80" t="s">
        <v>901</v>
      </c>
      <c r="F80" t="s">
        <v>902</v>
      </c>
      <c r="G80" t="s">
        <v>758</v>
      </c>
      <c r="H80" t="s">
        <v>903</v>
      </c>
      <c r="I80" t="s">
        <v>904</v>
      </c>
      <c r="J80" t="s">
        <v>1775</v>
      </c>
    </row>
    <row r="81" spans="1:10">
      <c r="A81">
        <v>80</v>
      </c>
      <c r="B81" t="s">
        <v>570</v>
      </c>
      <c r="C81" t="s">
        <v>109</v>
      </c>
      <c r="D81" t="s">
        <v>905</v>
      </c>
      <c r="E81" t="s">
        <v>901</v>
      </c>
      <c r="F81" t="s">
        <v>902</v>
      </c>
      <c r="G81" t="s">
        <v>758</v>
      </c>
      <c r="H81" t="s">
        <v>903</v>
      </c>
      <c r="I81" t="s">
        <v>379</v>
      </c>
      <c r="J81" t="s">
        <v>1775</v>
      </c>
    </row>
    <row r="82" spans="1:10">
      <c r="A82">
        <v>81</v>
      </c>
      <c r="B82" t="s">
        <v>570</v>
      </c>
      <c r="C82" t="s">
        <v>109</v>
      </c>
      <c r="D82" t="s">
        <v>906</v>
      </c>
      <c r="E82" t="s">
        <v>907</v>
      </c>
      <c r="F82" t="s">
        <v>908</v>
      </c>
      <c r="G82" t="s">
        <v>601</v>
      </c>
      <c r="H82" t="s">
        <v>909</v>
      </c>
      <c r="I82" t="s">
        <v>379</v>
      </c>
      <c r="J82" t="s">
        <v>1775</v>
      </c>
    </row>
    <row r="83" spans="1:10">
      <c r="A83">
        <v>82</v>
      </c>
      <c r="B83" t="s">
        <v>570</v>
      </c>
      <c r="C83" t="s">
        <v>109</v>
      </c>
      <c r="D83" t="s">
        <v>910</v>
      </c>
      <c r="E83" t="s">
        <v>911</v>
      </c>
      <c r="F83" t="s">
        <v>912</v>
      </c>
      <c r="G83" t="s">
        <v>606</v>
      </c>
      <c r="H83" t="s">
        <v>622</v>
      </c>
      <c r="I83" t="s">
        <v>884</v>
      </c>
      <c r="J83" t="s">
        <v>1775</v>
      </c>
    </row>
    <row r="84" spans="1:10">
      <c r="A84">
        <v>83</v>
      </c>
      <c r="B84" t="s">
        <v>570</v>
      </c>
      <c r="C84" t="s">
        <v>109</v>
      </c>
      <c r="D84" t="s">
        <v>913</v>
      </c>
      <c r="E84" t="s">
        <v>914</v>
      </c>
      <c r="F84" t="s">
        <v>915</v>
      </c>
      <c r="G84" t="s">
        <v>606</v>
      </c>
      <c r="H84" t="s">
        <v>916</v>
      </c>
      <c r="I84" t="s">
        <v>379</v>
      </c>
      <c r="J84" t="s">
        <v>1775</v>
      </c>
    </row>
    <row r="85" spans="1:10">
      <c r="A85">
        <v>84</v>
      </c>
      <c r="B85" t="s">
        <v>570</v>
      </c>
      <c r="C85" t="s">
        <v>109</v>
      </c>
      <c r="D85" t="s">
        <v>917</v>
      </c>
      <c r="E85" t="s">
        <v>918</v>
      </c>
      <c r="F85" t="s">
        <v>919</v>
      </c>
      <c r="G85" t="s">
        <v>920</v>
      </c>
      <c r="H85" t="s">
        <v>921</v>
      </c>
      <c r="I85" t="s">
        <v>379</v>
      </c>
      <c r="J85" t="s">
        <v>1775</v>
      </c>
    </row>
    <row r="86" spans="1:10">
      <c r="A86">
        <v>85</v>
      </c>
      <c r="B86" t="s">
        <v>570</v>
      </c>
      <c r="C86" t="s">
        <v>109</v>
      </c>
      <c r="D86" t="s">
        <v>922</v>
      </c>
      <c r="E86" t="s">
        <v>923</v>
      </c>
      <c r="F86" t="s">
        <v>924</v>
      </c>
      <c r="G86" t="s">
        <v>582</v>
      </c>
      <c r="H86" t="s">
        <v>925</v>
      </c>
      <c r="I86" t="s">
        <v>379</v>
      </c>
      <c r="J86" t="s">
        <v>1775</v>
      </c>
    </row>
    <row r="87" spans="1:10">
      <c r="A87">
        <v>86</v>
      </c>
      <c r="B87" t="s">
        <v>570</v>
      </c>
      <c r="C87" t="s">
        <v>109</v>
      </c>
      <c r="D87" t="s">
        <v>926</v>
      </c>
      <c r="E87" t="s">
        <v>927</v>
      </c>
      <c r="F87" t="s">
        <v>928</v>
      </c>
      <c r="G87" t="s">
        <v>929</v>
      </c>
      <c r="H87" t="s">
        <v>379</v>
      </c>
      <c r="I87" t="s">
        <v>930</v>
      </c>
      <c r="J87" t="s">
        <v>1775</v>
      </c>
    </row>
    <row r="88" spans="1:10">
      <c r="A88">
        <v>87</v>
      </c>
      <c r="B88" t="s">
        <v>570</v>
      </c>
      <c r="C88" t="s">
        <v>109</v>
      </c>
      <c r="D88" t="s">
        <v>931</v>
      </c>
      <c r="E88" t="s">
        <v>932</v>
      </c>
      <c r="F88" t="s">
        <v>933</v>
      </c>
      <c r="G88" t="s">
        <v>929</v>
      </c>
      <c r="H88" t="s">
        <v>934</v>
      </c>
      <c r="I88" t="s">
        <v>379</v>
      </c>
      <c r="J88" t="s">
        <v>1775</v>
      </c>
    </row>
    <row r="89" spans="1:10">
      <c r="A89">
        <v>88</v>
      </c>
      <c r="B89" t="s">
        <v>570</v>
      </c>
      <c r="C89" t="s">
        <v>109</v>
      </c>
      <c r="D89" t="s">
        <v>935</v>
      </c>
      <c r="E89" t="s">
        <v>936</v>
      </c>
      <c r="F89" t="s">
        <v>937</v>
      </c>
      <c r="G89" t="s">
        <v>866</v>
      </c>
      <c r="H89" t="s">
        <v>379</v>
      </c>
      <c r="I89" t="s">
        <v>938</v>
      </c>
      <c r="J89" t="s">
        <v>1775</v>
      </c>
    </row>
    <row r="90" spans="1:10">
      <c r="A90">
        <v>89</v>
      </c>
      <c r="B90" t="s">
        <v>570</v>
      </c>
      <c r="C90" t="s">
        <v>109</v>
      </c>
      <c r="D90" t="s">
        <v>939</v>
      </c>
      <c r="E90" t="s">
        <v>940</v>
      </c>
      <c r="F90" t="s">
        <v>941</v>
      </c>
      <c r="G90" t="s">
        <v>790</v>
      </c>
      <c r="H90" t="s">
        <v>838</v>
      </c>
      <c r="I90" t="s">
        <v>942</v>
      </c>
      <c r="J90" t="s">
        <v>1775</v>
      </c>
    </row>
    <row r="91" spans="1:10">
      <c r="A91">
        <v>90</v>
      </c>
      <c r="B91" t="s">
        <v>570</v>
      </c>
      <c r="C91" t="s">
        <v>109</v>
      </c>
      <c r="D91" t="s">
        <v>943</v>
      </c>
      <c r="E91" t="s">
        <v>944</v>
      </c>
      <c r="F91" t="s">
        <v>945</v>
      </c>
      <c r="G91" t="s">
        <v>749</v>
      </c>
      <c r="H91" t="s">
        <v>946</v>
      </c>
      <c r="I91" t="s">
        <v>379</v>
      </c>
      <c r="J91" t="s">
        <v>1775</v>
      </c>
    </row>
    <row r="92" spans="1:10">
      <c r="A92">
        <v>91</v>
      </c>
      <c r="B92" t="s">
        <v>570</v>
      </c>
      <c r="C92" t="s">
        <v>109</v>
      </c>
      <c r="D92" t="s">
        <v>947</v>
      </c>
      <c r="E92" t="s">
        <v>948</v>
      </c>
      <c r="F92" t="s">
        <v>949</v>
      </c>
      <c r="G92" t="s">
        <v>899</v>
      </c>
      <c r="H92" t="s">
        <v>950</v>
      </c>
      <c r="I92" t="s">
        <v>379</v>
      </c>
      <c r="J92" t="s">
        <v>1775</v>
      </c>
    </row>
    <row r="93" spans="1:10">
      <c r="A93">
        <v>92</v>
      </c>
      <c r="B93" t="s">
        <v>570</v>
      </c>
      <c r="C93" t="s">
        <v>109</v>
      </c>
      <c r="D93" t="s">
        <v>951</v>
      </c>
      <c r="E93" t="s">
        <v>952</v>
      </c>
      <c r="F93" t="s">
        <v>953</v>
      </c>
      <c r="G93" t="s">
        <v>621</v>
      </c>
      <c r="H93" t="s">
        <v>838</v>
      </c>
      <c r="I93" t="s">
        <v>379</v>
      </c>
      <c r="J93" t="s">
        <v>1775</v>
      </c>
    </row>
    <row r="94" spans="1:10">
      <c r="A94">
        <v>93</v>
      </c>
      <c r="B94" t="s">
        <v>570</v>
      </c>
      <c r="C94" t="s">
        <v>109</v>
      </c>
      <c r="D94" t="s">
        <v>954</v>
      </c>
      <c r="E94" t="s">
        <v>955</v>
      </c>
      <c r="F94" t="s">
        <v>956</v>
      </c>
      <c r="G94" t="s">
        <v>929</v>
      </c>
      <c r="H94" t="s">
        <v>379</v>
      </c>
      <c r="I94" t="s">
        <v>957</v>
      </c>
      <c r="J94" t="s">
        <v>1775</v>
      </c>
    </row>
    <row r="95" spans="1:10">
      <c r="A95">
        <v>94</v>
      </c>
      <c r="B95" t="s">
        <v>570</v>
      </c>
      <c r="C95" t="s">
        <v>109</v>
      </c>
      <c r="D95" t="s">
        <v>958</v>
      </c>
      <c r="E95" t="s">
        <v>959</v>
      </c>
      <c r="F95" t="s">
        <v>960</v>
      </c>
      <c r="G95" t="s">
        <v>721</v>
      </c>
      <c r="H95" t="s">
        <v>961</v>
      </c>
      <c r="I95" t="s">
        <v>379</v>
      </c>
      <c r="J95" t="s">
        <v>1775</v>
      </c>
    </row>
    <row r="96" spans="1:10">
      <c r="A96">
        <v>95</v>
      </c>
      <c r="B96" t="s">
        <v>570</v>
      </c>
      <c r="C96" t="s">
        <v>109</v>
      </c>
      <c r="D96" t="s">
        <v>962</v>
      </c>
      <c r="E96" t="s">
        <v>963</v>
      </c>
      <c r="F96" t="s">
        <v>964</v>
      </c>
      <c r="G96" t="s">
        <v>710</v>
      </c>
      <c r="H96" t="s">
        <v>379</v>
      </c>
      <c r="I96" t="s">
        <v>965</v>
      </c>
      <c r="J96" t="s">
        <v>1775</v>
      </c>
    </row>
    <row r="97" spans="1:10">
      <c r="A97">
        <v>96</v>
      </c>
      <c r="B97" t="s">
        <v>570</v>
      </c>
      <c r="C97" t="s">
        <v>109</v>
      </c>
      <c r="D97" t="s">
        <v>966</v>
      </c>
      <c r="E97" t="s">
        <v>967</v>
      </c>
      <c r="F97" t="s">
        <v>968</v>
      </c>
      <c r="G97" t="s">
        <v>606</v>
      </c>
      <c r="H97" t="s">
        <v>969</v>
      </c>
      <c r="I97" t="s">
        <v>379</v>
      </c>
      <c r="J97" t="s">
        <v>1775</v>
      </c>
    </row>
    <row r="98" spans="1:10">
      <c r="A98">
        <v>97</v>
      </c>
      <c r="B98" t="s">
        <v>570</v>
      </c>
      <c r="C98" t="s">
        <v>109</v>
      </c>
      <c r="D98" t="s">
        <v>970</v>
      </c>
      <c r="E98" t="s">
        <v>971</v>
      </c>
      <c r="F98" t="s">
        <v>972</v>
      </c>
      <c r="G98" t="s">
        <v>606</v>
      </c>
      <c r="H98" t="s">
        <v>379</v>
      </c>
      <c r="I98" t="s">
        <v>800</v>
      </c>
      <c r="J98" t="s">
        <v>1775</v>
      </c>
    </row>
    <row r="99" spans="1:10">
      <c r="A99">
        <v>98</v>
      </c>
      <c r="B99" t="s">
        <v>570</v>
      </c>
      <c r="C99" t="s">
        <v>109</v>
      </c>
      <c r="D99" t="s">
        <v>973</v>
      </c>
      <c r="E99" t="s">
        <v>974</v>
      </c>
      <c r="F99" t="s">
        <v>975</v>
      </c>
      <c r="G99" t="s">
        <v>606</v>
      </c>
      <c r="H99" t="s">
        <v>379</v>
      </c>
      <c r="I99" t="s">
        <v>800</v>
      </c>
      <c r="J99" t="s">
        <v>1775</v>
      </c>
    </row>
    <row r="100" spans="1:10">
      <c r="A100">
        <v>99</v>
      </c>
      <c r="B100" t="s">
        <v>570</v>
      </c>
      <c r="C100" t="s">
        <v>109</v>
      </c>
      <c r="D100" t="s">
        <v>976</v>
      </c>
      <c r="E100" t="s">
        <v>974</v>
      </c>
      <c r="F100" t="s">
        <v>975</v>
      </c>
      <c r="G100" t="s">
        <v>606</v>
      </c>
      <c r="H100" t="s">
        <v>379</v>
      </c>
      <c r="I100" t="s">
        <v>612</v>
      </c>
      <c r="J100" t="s">
        <v>1775</v>
      </c>
    </row>
    <row r="101" spans="1:10">
      <c r="A101">
        <v>100</v>
      </c>
      <c r="B101" t="s">
        <v>570</v>
      </c>
      <c r="C101" t="s">
        <v>109</v>
      </c>
      <c r="D101" t="s">
        <v>977</v>
      </c>
      <c r="E101" t="s">
        <v>974</v>
      </c>
      <c r="F101" t="s">
        <v>975</v>
      </c>
      <c r="G101" t="s">
        <v>606</v>
      </c>
      <c r="H101" t="s">
        <v>978</v>
      </c>
      <c r="I101" t="s">
        <v>379</v>
      </c>
      <c r="J101" t="s">
        <v>1775</v>
      </c>
    </row>
    <row r="102" spans="1:10">
      <c r="A102">
        <v>101</v>
      </c>
      <c r="B102" t="s">
        <v>570</v>
      </c>
      <c r="C102" t="s">
        <v>109</v>
      </c>
      <c r="D102" t="s">
        <v>979</v>
      </c>
      <c r="E102" t="s">
        <v>980</v>
      </c>
      <c r="F102" t="s">
        <v>981</v>
      </c>
      <c r="G102" t="s">
        <v>606</v>
      </c>
      <c r="H102" t="s">
        <v>982</v>
      </c>
      <c r="I102" t="s">
        <v>379</v>
      </c>
      <c r="J102" t="s">
        <v>1775</v>
      </c>
    </row>
    <row r="103" spans="1:10">
      <c r="A103">
        <v>102</v>
      </c>
      <c r="B103" t="s">
        <v>570</v>
      </c>
      <c r="C103" t="s">
        <v>109</v>
      </c>
      <c r="D103" t="s">
        <v>983</v>
      </c>
      <c r="E103" t="s">
        <v>984</v>
      </c>
      <c r="F103" t="s">
        <v>985</v>
      </c>
      <c r="G103" t="s">
        <v>702</v>
      </c>
      <c r="H103" t="s">
        <v>986</v>
      </c>
      <c r="I103" t="s">
        <v>379</v>
      </c>
      <c r="J103" t="s">
        <v>1775</v>
      </c>
    </row>
    <row r="104" spans="1:10">
      <c r="A104">
        <v>103</v>
      </c>
      <c r="B104" t="s">
        <v>570</v>
      </c>
      <c r="C104" t="s">
        <v>109</v>
      </c>
      <c r="D104" t="s">
        <v>987</v>
      </c>
      <c r="E104" t="s">
        <v>988</v>
      </c>
      <c r="F104" t="s">
        <v>989</v>
      </c>
      <c r="G104" t="s">
        <v>582</v>
      </c>
      <c r="H104" t="s">
        <v>990</v>
      </c>
      <c r="I104" t="s">
        <v>379</v>
      </c>
      <c r="J104" t="s">
        <v>1775</v>
      </c>
    </row>
    <row r="105" spans="1:10">
      <c r="A105">
        <v>104</v>
      </c>
      <c r="B105" t="s">
        <v>570</v>
      </c>
      <c r="C105" t="s">
        <v>109</v>
      </c>
      <c r="D105" t="s">
        <v>991</v>
      </c>
      <c r="E105" t="s">
        <v>992</v>
      </c>
      <c r="F105" t="s">
        <v>993</v>
      </c>
      <c r="G105" t="s">
        <v>606</v>
      </c>
      <c r="H105" t="s">
        <v>994</v>
      </c>
      <c r="I105" t="s">
        <v>379</v>
      </c>
      <c r="J105" t="s">
        <v>1775</v>
      </c>
    </row>
    <row r="106" spans="1:10">
      <c r="A106">
        <v>105</v>
      </c>
      <c r="B106" t="s">
        <v>570</v>
      </c>
      <c r="C106" t="s">
        <v>109</v>
      </c>
      <c r="D106" t="s">
        <v>995</v>
      </c>
      <c r="E106" t="s">
        <v>996</v>
      </c>
      <c r="F106" t="s">
        <v>789</v>
      </c>
      <c r="G106" t="s">
        <v>790</v>
      </c>
      <c r="H106" t="s">
        <v>791</v>
      </c>
      <c r="I106" t="s">
        <v>997</v>
      </c>
      <c r="J106" t="s">
        <v>1775</v>
      </c>
    </row>
    <row r="107" spans="1:10">
      <c r="A107">
        <v>106</v>
      </c>
      <c r="B107" t="s">
        <v>570</v>
      </c>
      <c r="C107" t="s">
        <v>109</v>
      </c>
      <c r="D107" t="s">
        <v>998</v>
      </c>
      <c r="E107" t="s">
        <v>999</v>
      </c>
      <c r="F107" t="s">
        <v>1000</v>
      </c>
      <c r="G107" t="s">
        <v>596</v>
      </c>
      <c r="H107" t="s">
        <v>622</v>
      </c>
      <c r="I107" t="s">
        <v>379</v>
      </c>
      <c r="J107" t="s">
        <v>1775</v>
      </c>
    </row>
    <row r="108" spans="1:10">
      <c r="A108">
        <v>107</v>
      </c>
      <c r="B108" t="s">
        <v>570</v>
      </c>
      <c r="C108" t="s">
        <v>109</v>
      </c>
      <c r="D108" t="s">
        <v>1001</v>
      </c>
      <c r="E108" t="s">
        <v>1002</v>
      </c>
      <c r="F108" t="s">
        <v>1003</v>
      </c>
      <c r="G108" t="s">
        <v>1004</v>
      </c>
      <c r="H108" t="s">
        <v>379</v>
      </c>
      <c r="I108" t="s">
        <v>1005</v>
      </c>
      <c r="J108" t="s">
        <v>1775</v>
      </c>
    </row>
    <row r="109" spans="1:10">
      <c r="A109">
        <v>108</v>
      </c>
      <c r="B109" t="s">
        <v>570</v>
      </c>
      <c r="C109" t="s">
        <v>109</v>
      </c>
      <c r="D109" t="s">
        <v>1006</v>
      </c>
      <c r="E109" t="s">
        <v>1007</v>
      </c>
      <c r="F109" t="s">
        <v>1008</v>
      </c>
      <c r="G109" t="s">
        <v>640</v>
      </c>
      <c r="H109" t="s">
        <v>379</v>
      </c>
      <c r="I109" t="s">
        <v>379</v>
      </c>
      <c r="J109" t="s">
        <v>1775</v>
      </c>
    </row>
    <row r="110" spans="1:10">
      <c r="A110">
        <v>109</v>
      </c>
      <c r="B110" t="s">
        <v>570</v>
      </c>
      <c r="C110" t="s">
        <v>109</v>
      </c>
      <c r="D110" t="s">
        <v>1009</v>
      </c>
      <c r="E110" t="s">
        <v>1010</v>
      </c>
      <c r="F110" t="s">
        <v>1011</v>
      </c>
      <c r="G110" t="s">
        <v>1012</v>
      </c>
      <c r="H110" t="s">
        <v>1013</v>
      </c>
      <c r="I110" t="s">
        <v>379</v>
      </c>
      <c r="J110" t="s">
        <v>1775</v>
      </c>
    </row>
    <row r="111" spans="1:10">
      <c r="A111">
        <v>110</v>
      </c>
      <c r="B111" t="s">
        <v>570</v>
      </c>
      <c r="C111" t="s">
        <v>109</v>
      </c>
      <c r="D111" t="s">
        <v>1014</v>
      </c>
      <c r="E111" t="s">
        <v>1015</v>
      </c>
      <c r="F111" t="s">
        <v>1016</v>
      </c>
      <c r="G111" t="s">
        <v>596</v>
      </c>
      <c r="H111" t="s">
        <v>622</v>
      </c>
      <c r="I111" t="s">
        <v>379</v>
      </c>
      <c r="J111" t="s">
        <v>1775</v>
      </c>
    </row>
    <row r="112" spans="1:10">
      <c r="A112">
        <v>111</v>
      </c>
      <c r="B112" t="s">
        <v>570</v>
      </c>
      <c r="C112" t="s">
        <v>109</v>
      </c>
      <c r="D112" t="s">
        <v>1017</v>
      </c>
      <c r="E112" t="s">
        <v>1018</v>
      </c>
      <c r="F112" t="s">
        <v>1019</v>
      </c>
      <c r="G112" t="s">
        <v>1020</v>
      </c>
      <c r="H112" t="s">
        <v>1021</v>
      </c>
      <c r="I112" t="s">
        <v>1022</v>
      </c>
      <c r="J112" t="s">
        <v>1775</v>
      </c>
    </row>
    <row r="113" spans="1:10">
      <c r="A113">
        <v>112</v>
      </c>
      <c r="B113" t="s">
        <v>570</v>
      </c>
      <c r="C113" t="s">
        <v>109</v>
      </c>
      <c r="D113" t="s">
        <v>1023</v>
      </c>
      <c r="E113" t="s">
        <v>1024</v>
      </c>
      <c r="F113" t="s">
        <v>1025</v>
      </c>
      <c r="G113" t="s">
        <v>677</v>
      </c>
      <c r="H113" t="s">
        <v>838</v>
      </c>
      <c r="I113" t="s">
        <v>379</v>
      </c>
      <c r="J113" t="s">
        <v>1775</v>
      </c>
    </row>
    <row r="114" spans="1:10">
      <c r="A114">
        <v>113</v>
      </c>
      <c r="B114" t="s">
        <v>570</v>
      </c>
      <c r="C114" t="s">
        <v>109</v>
      </c>
      <c r="D114" t="s">
        <v>1026</v>
      </c>
      <c r="E114" t="s">
        <v>1027</v>
      </c>
      <c r="F114" t="s">
        <v>1028</v>
      </c>
      <c r="G114" t="s">
        <v>740</v>
      </c>
      <c r="H114" t="s">
        <v>379</v>
      </c>
      <c r="I114" t="s">
        <v>379</v>
      </c>
      <c r="J114" t="s">
        <v>1775</v>
      </c>
    </row>
    <row r="115" spans="1:10">
      <c r="A115">
        <v>114</v>
      </c>
      <c r="B115" t="s">
        <v>570</v>
      </c>
      <c r="C115" t="s">
        <v>109</v>
      </c>
      <c r="D115" t="s">
        <v>1029</v>
      </c>
      <c r="E115" t="s">
        <v>1030</v>
      </c>
      <c r="F115" t="s">
        <v>1031</v>
      </c>
      <c r="G115" t="s">
        <v>1032</v>
      </c>
      <c r="H115" t="s">
        <v>622</v>
      </c>
      <c r="I115" t="s">
        <v>1033</v>
      </c>
      <c r="J115" t="s">
        <v>1775</v>
      </c>
    </row>
    <row r="116" spans="1:10">
      <c r="A116">
        <v>115</v>
      </c>
      <c r="B116" t="s">
        <v>570</v>
      </c>
      <c r="C116" t="s">
        <v>109</v>
      </c>
      <c r="D116" t="s">
        <v>1034</v>
      </c>
      <c r="E116" t="s">
        <v>1035</v>
      </c>
      <c r="F116" t="s">
        <v>1036</v>
      </c>
      <c r="G116" t="s">
        <v>1037</v>
      </c>
      <c r="H116" t="s">
        <v>622</v>
      </c>
      <c r="I116" t="s">
        <v>1038</v>
      </c>
      <c r="J116" t="s">
        <v>1775</v>
      </c>
    </row>
    <row r="117" spans="1:10">
      <c r="A117">
        <v>116</v>
      </c>
      <c r="B117" t="s">
        <v>570</v>
      </c>
      <c r="C117" t="s">
        <v>109</v>
      </c>
      <c r="D117" t="s">
        <v>1039</v>
      </c>
      <c r="E117" t="s">
        <v>1040</v>
      </c>
      <c r="F117" t="s">
        <v>1041</v>
      </c>
      <c r="G117" t="s">
        <v>890</v>
      </c>
      <c r="H117" t="s">
        <v>1042</v>
      </c>
      <c r="I117" t="s">
        <v>379</v>
      </c>
      <c r="J117" t="s">
        <v>1775</v>
      </c>
    </row>
    <row r="118" spans="1:10">
      <c r="A118">
        <v>117</v>
      </c>
      <c r="B118" t="s">
        <v>570</v>
      </c>
      <c r="C118" t="s">
        <v>109</v>
      </c>
      <c r="D118" t="s">
        <v>1043</v>
      </c>
      <c r="E118" t="s">
        <v>1044</v>
      </c>
      <c r="F118" t="s">
        <v>1045</v>
      </c>
      <c r="G118" t="s">
        <v>710</v>
      </c>
      <c r="H118" t="s">
        <v>711</v>
      </c>
      <c r="I118" t="s">
        <v>1046</v>
      </c>
      <c r="J118" t="s">
        <v>1775</v>
      </c>
    </row>
    <row r="119" spans="1:10">
      <c r="A119">
        <v>118</v>
      </c>
      <c r="B119" t="s">
        <v>570</v>
      </c>
      <c r="C119" t="s">
        <v>109</v>
      </c>
      <c r="D119" t="s">
        <v>1047</v>
      </c>
      <c r="E119" t="s">
        <v>1048</v>
      </c>
      <c r="F119" t="s">
        <v>1049</v>
      </c>
      <c r="G119" t="s">
        <v>591</v>
      </c>
      <c r="H119" t="s">
        <v>1050</v>
      </c>
      <c r="I119" t="s">
        <v>379</v>
      </c>
      <c r="J119" t="s">
        <v>1775</v>
      </c>
    </row>
    <row r="120" spans="1:10">
      <c r="A120">
        <v>119</v>
      </c>
      <c r="B120" t="s">
        <v>570</v>
      </c>
      <c r="C120" t="s">
        <v>109</v>
      </c>
      <c r="D120" t="s">
        <v>1051</v>
      </c>
      <c r="E120" t="s">
        <v>1052</v>
      </c>
      <c r="F120" t="s">
        <v>1053</v>
      </c>
      <c r="G120" t="s">
        <v>587</v>
      </c>
      <c r="H120" t="s">
        <v>1054</v>
      </c>
      <c r="I120" t="s">
        <v>379</v>
      </c>
      <c r="J120" t="s">
        <v>1775</v>
      </c>
    </row>
    <row r="121" spans="1:10">
      <c r="A121">
        <v>120</v>
      </c>
      <c r="B121" t="s">
        <v>570</v>
      </c>
      <c r="C121" t="s">
        <v>109</v>
      </c>
      <c r="D121" t="s">
        <v>1055</v>
      </c>
      <c r="E121" t="s">
        <v>1056</v>
      </c>
      <c r="F121" t="s">
        <v>1057</v>
      </c>
      <c r="G121" t="s">
        <v>866</v>
      </c>
      <c r="H121" t="s">
        <v>1058</v>
      </c>
      <c r="I121" t="s">
        <v>379</v>
      </c>
      <c r="J121" t="s">
        <v>1775</v>
      </c>
    </row>
    <row r="122" spans="1:10">
      <c r="A122">
        <v>121</v>
      </c>
      <c r="B122" t="s">
        <v>570</v>
      </c>
      <c r="C122" t="s">
        <v>109</v>
      </c>
      <c r="D122" t="s">
        <v>1059</v>
      </c>
      <c r="E122" t="s">
        <v>1060</v>
      </c>
      <c r="F122" t="s">
        <v>1061</v>
      </c>
      <c r="G122" t="s">
        <v>621</v>
      </c>
      <c r="H122" t="s">
        <v>379</v>
      </c>
      <c r="I122" t="s">
        <v>1062</v>
      </c>
      <c r="J122" t="s">
        <v>1775</v>
      </c>
    </row>
    <row r="123" spans="1:10">
      <c r="A123">
        <v>122</v>
      </c>
      <c r="B123" t="s">
        <v>570</v>
      </c>
      <c r="C123" t="s">
        <v>109</v>
      </c>
      <c r="D123" t="s">
        <v>1063</v>
      </c>
      <c r="E123" t="s">
        <v>1064</v>
      </c>
      <c r="F123" t="s">
        <v>1065</v>
      </c>
      <c r="G123" t="s">
        <v>1020</v>
      </c>
      <c r="H123" t="s">
        <v>1066</v>
      </c>
      <c r="I123" t="s">
        <v>379</v>
      </c>
      <c r="J123" t="s">
        <v>1775</v>
      </c>
    </row>
    <row r="124" spans="1:10">
      <c r="A124">
        <v>123</v>
      </c>
      <c r="B124" t="s">
        <v>570</v>
      </c>
      <c r="C124" t="s">
        <v>109</v>
      </c>
      <c r="D124" t="s">
        <v>1067</v>
      </c>
      <c r="E124" t="s">
        <v>1068</v>
      </c>
      <c r="F124" t="s">
        <v>1069</v>
      </c>
      <c r="G124" t="s">
        <v>606</v>
      </c>
      <c r="H124" t="s">
        <v>622</v>
      </c>
      <c r="I124" t="s">
        <v>942</v>
      </c>
      <c r="J124" t="s">
        <v>1775</v>
      </c>
    </row>
    <row r="125" spans="1:10">
      <c r="A125">
        <v>124</v>
      </c>
      <c r="B125" t="s">
        <v>570</v>
      </c>
      <c r="C125" t="s">
        <v>109</v>
      </c>
      <c r="D125" t="s">
        <v>1070</v>
      </c>
      <c r="E125" t="s">
        <v>1071</v>
      </c>
      <c r="F125" t="s">
        <v>1072</v>
      </c>
      <c r="G125" t="s">
        <v>640</v>
      </c>
      <c r="H125" t="s">
        <v>622</v>
      </c>
      <c r="I125" t="s">
        <v>1073</v>
      </c>
      <c r="J125" t="s">
        <v>1775</v>
      </c>
    </row>
    <row r="126" spans="1:10">
      <c r="A126">
        <v>125</v>
      </c>
      <c r="B126" t="s">
        <v>570</v>
      </c>
      <c r="C126" t="s">
        <v>109</v>
      </c>
      <c r="D126" t="s">
        <v>1074</v>
      </c>
      <c r="E126" t="s">
        <v>1075</v>
      </c>
      <c r="F126" t="s">
        <v>1076</v>
      </c>
      <c r="G126" t="s">
        <v>1037</v>
      </c>
      <c r="H126" t="s">
        <v>1077</v>
      </c>
      <c r="I126" t="s">
        <v>1078</v>
      </c>
      <c r="J126" t="s">
        <v>1775</v>
      </c>
    </row>
    <row r="127" spans="1:10">
      <c r="A127">
        <v>126</v>
      </c>
      <c r="B127" t="s">
        <v>570</v>
      </c>
      <c r="C127" t="s">
        <v>109</v>
      </c>
      <c r="D127" t="s">
        <v>1079</v>
      </c>
      <c r="E127" t="s">
        <v>1080</v>
      </c>
      <c r="F127" t="s">
        <v>1081</v>
      </c>
      <c r="G127" t="s">
        <v>716</v>
      </c>
      <c r="H127" t="s">
        <v>838</v>
      </c>
      <c r="I127" t="s">
        <v>1082</v>
      </c>
      <c r="J127" t="s">
        <v>1775</v>
      </c>
    </row>
    <row r="128" spans="1:10">
      <c r="A128">
        <v>127</v>
      </c>
      <c r="B128" t="s">
        <v>570</v>
      </c>
      <c r="C128" t="s">
        <v>109</v>
      </c>
      <c r="D128" t="s">
        <v>1083</v>
      </c>
      <c r="E128" t="s">
        <v>1084</v>
      </c>
      <c r="F128" t="s">
        <v>1085</v>
      </c>
      <c r="G128" t="s">
        <v>606</v>
      </c>
      <c r="H128" t="s">
        <v>1086</v>
      </c>
      <c r="I128" t="s">
        <v>379</v>
      </c>
      <c r="J128" t="s">
        <v>1775</v>
      </c>
    </row>
    <row r="129" spans="1:10">
      <c r="A129">
        <v>128</v>
      </c>
      <c r="B129" t="s">
        <v>570</v>
      </c>
      <c r="C129" t="s">
        <v>109</v>
      </c>
      <c r="D129" t="s">
        <v>1087</v>
      </c>
      <c r="E129" t="s">
        <v>1088</v>
      </c>
      <c r="F129" t="s">
        <v>1089</v>
      </c>
      <c r="G129" t="s">
        <v>866</v>
      </c>
      <c r="H129" t="s">
        <v>1090</v>
      </c>
      <c r="I129" t="s">
        <v>379</v>
      </c>
      <c r="J129" t="s">
        <v>1775</v>
      </c>
    </row>
    <row r="130" spans="1:10">
      <c r="A130">
        <v>129</v>
      </c>
      <c r="B130" t="s">
        <v>570</v>
      </c>
      <c r="C130" t="s">
        <v>109</v>
      </c>
      <c r="D130" t="s">
        <v>1091</v>
      </c>
      <c r="E130" t="s">
        <v>1092</v>
      </c>
      <c r="F130" t="s">
        <v>1093</v>
      </c>
      <c r="G130" t="s">
        <v>596</v>
      </c>
      <c r="H130" t="s">
        <v>1094</v>
      </c>
      <c r="I130" t="s">
        <v>665</v>
      </c>
      <c r="J130" t="s">
        <v>1775</v>
      </c>
    </row>
    <row r="131" spans="1:10">
      <c r="A131">
        <v>130</v>
      </c>
      <c r="B131" t="s">
        <v>570</v>
      </c>
      <c r="C131" t="s">
        <v>109</v>
      </c>
      <c r="D131" t="s">
        <v>1095</v>
      </c>
      <c r="E131" t="s">
        <v>1096</v>
      </c>
      <c r="F131" t="s">
        <v>1097</v>
      </c>
      <c r="G131" t="s">
        <v>716</v>
      </c>
      <c r="H131" t="s">
        <v>1098</v>
      </c>
      <c r="I131" t="s">
        <v>379</v>
      </c>
      <c r="J131" t="s">
        <v>1775</v>
      </c>
    </row>
    <row r="132" spans="1:10">
      <c r="A132">
        <v>131</v>
      </c>
      <c r="B132" t="s">
        <v>570</v>
      </c>
      <c r="C132" t="s">
        <v>109</v>
      </c>
      <c r="D132" t="s">
        <v>2429</v>
      </c>
      <c r="E132" t="s">
        <v>2430</v>
      </c>
      <c r="F132" t="s">
        <v>2431</v>
      </c>
      <c r="G132" t="s">
        <v>1209</v>
      </c>
      <c r="H132" t="s">
        <v>2432</v>
      </c>
      <c r="I132" t="s">
        <v>379</v>
      </c>
      <c r="J132" t="s">
        <v>1775</v>
      </c>
    </row>
    <row r="133" spans="1:10">
      <c r="A133">
        <v>132</v>
      </c>
      <c r="B133" t="s">
        <v>570</v>
      </c>
      <c r="C133" t="s">
        <v>109</v>
      </c>
      <c r="D133" t="s">
        <v>1099</v>
      </c>
      <c r="E133" t="s">
        <v>1100</v>
      </c>
      <c r="F133" t="s">
        <v>1101</v>
      </c>
      <c r="G133" t="s">
        <v>606</v>
      </c>
      <c r="H133" t="s">
        <v>1102</v>
      </c>
      <c r="I133" t="s">
        <v>1103</v>
      </c>
      <c r="J133" t="s">
        <v>1775</v>
      </c>
    </row>
    <row r="134" spans="1:10">
      <c r="A134">
        <v>133</v>
      </c>
      <c r="B134" t="s">
        <v>570</v>
      </c>
      <c r="C134" t="s">
        <v>109</v>
      </c>
      <c r="D134" t="s">
        <v>1104</v>
      </c>
      <c r="E134" t="s">
        <v>1105</v>
      </c>
      <c r="F134" t="s">
        <v>1106</v>
      </c>
      <c r="G134" t="s">
        <v>702</v>
      </c>
      <c r="H134" t="s">
        <v>1107</v>
      </c>
      <c r="I134" t="s">
        <v>1108</v>
      </c>
      <c r="J134" t="s">
        <v>1775</v>
      </c>
    </row>
    <row r="135" spans="1:10">
      <c r="A135">
        <v>134</v>
      </c>
      <c r="B135" t="s">
        <v>570</v>
      </c>
      <c r="C135" t="s">
        <v>109</v>
      </c>
      <c r="D135" t="s">
        <v>1109</v>
      </c>
      <c r="E135" t="s">
        <v>1110</v>
      </c>
      <c r="F135" t="s">
        <v>1111</v>
      </c>
      <c r="G135" t="s">
        <v>740</v>
      </c>
      <c r="H135" t="s">
        <v>1112</v>
      </c>
      <c r="I135" t="s">
        <v>379</v>
      </c>
      <c r="J135" t="s">
        <v>1775</v>
      </c>
    </row>
    <row r="136" spans="1:10">
      <c r="A136">
        <v>135</v>
      </c>
      <c r="B136" t="s">
        <v>570</v>
      </c>
      <c r="C136" t="s">
        <v>109</v>
      </c>
      <c r="D136" t="s">
        <v>1113</v>
      </c>
      <c r="E136" t="s">
        <v>1110</v>
      </c>
      <c r="F136" t="s">
        <v>1114</v>
      </c>
      <c r="G136" t="s">
        <v>866</v>
      </c>
      <c r="H136" t="s">
        <v>379</v>
      </c>
      <c r="I136" t="s">
        <v>379</v>
      </c>
      <c r="J136" t="s">
        <v>1775</v>
      </c>
    </row>
    <row r="137" spans="1:10">
      <c r="A137">
        <v>136</v>
      </c>
      <c r="B137" t="s">
        <v>570</v>
      </c>
      <c r="C137" t="s">
        <v>109</v>
      </c>
      <c r="D137" t="s">
        <v>1115</v>
      </c>
      <c r="E137" t="s">
        <v>1110</v>
      </c>
      <c r="F137" t="s">
        <v>1116</v>
      </c>
      <c r="G137" t="s">
        <v>866</v>
      </c>
      <c r="H137" t="s">
        <v>838</v>
      </c>
      <c r="I137" t="s">
        <v>379</v>
      </c>
      <c r="J137" t="s">
        <v>1775</v>
      </c>
    </row>
    <row r="138" spans="1:10">
      <c r="A138">
        <v>137</v>
      </c>
      <c r="B138" t="s">
        <v>570</v>
      </c>
      <c r="C138" t="s">
        <v>109</v>
      </c>
      <c r="D138" t="s">
        <v>1117</v>
      </c>
      <c r="E138" t="s">
        <v>1110</v>
      </c>
      <c r="F138" t="s">
        <v>1118</v>
      </c>
      <c r="G138" t="s">
        <v>601</v>
      </c>
      <c r="H138" t="s">
        <v>1119</v>
      </c>
      <c r="I138" t="s">
        <v>379</v>
      </c>
      <c r="J138" t="s">
        <v>1775</v>
      </c>
    </row>
    <row r="139" spans="1:10">
      <c r="A139">
        <v>138</v>
      </c>
      <c r="B139" t="s">
        <v>570</v>
      </c>
      <c r="C139" t="s">
        <v>109</v>
      </c>
      <c r="D139" t="s">
        <v>1120</v>
      </c>
      <c r="E139" t="s">
        <v>1121</v>
      </c>
      <c r="F139" t="s">
        <v>1122</v>
      </c>
      <c r="G139" t="s">
        <v>682</v>
      </c>
      <c r="H139" t="s">
        <v>1123</v>
      </c>
      <c r="I139" t="s">
        <v>379</v>
      </c>
      <c r="J139" t="s">
        <v>1775</v>
      </c>
    </row>
    <row r="140" spans="1:10">
      <c r="A140">
        <v>139</v>
      </c>
      <c r="B140" t="s">
        <v>570</v>
      </c>
      <c r="C140" t="s">
        <v>109</v>
      </c>
      <c r="D140" t="s">
        <v>1124</v>
      </c>
      <c r="E140" t="s">
        <v>1125</v>
      </c>
      <c r="F140" t="s">
        <v>1126</v>
      </c>
      <c r="G140" t="s">
        <v>669</v>
      </c>
      <c r="H140" t="s">
        <v>622</v>
      </c>
      <c r="I140" t="s">
        <v>1127</v>
      </c>
      <c r="J140" t="s">
        <v>1775</v>
      </c>
    </row>
    <row r="141" spans="1:10">
      <c r="A141">
        <v>140</v>
      </c>
      <c r="B141" t="s">
        <v>570</v>
      </c>
      <c r="C141" t="s">
        <v>109</v>
      </c>
      <c r="D141" t="s">
        <v>1128</v>
      </c>
      <c r="E141" t="s">
        <v>1129</v>
      </c>
      <c r="F141" t="s">
        <v>1130</v>
      </c>
      <c r="G141" t="s">
        <v>669</v>
      </c>
      <c r="H141" t="s">
        <v>622</v>
      </c>
      <c r="I141" t="s">
        <v>1127</v>
      </c>
      <c r="J141" t="s">
        <v>1775</v>
      </c>
    </row>
    <row r="142" spans="1:10">
      <c r="A142">
        <v>141</v>
      </c>
      <c r="B142" t="s">
        <v>570</v>
      </c>
      <c r="C142" t="s">
        <v>109</v>
      </c>
      <c r="D142" t="s">
        <v>1131</v>
      </c>
      <c r="E142" t="s">
        <v>1132</v>
      </c>
      <c r="F142" t="s">
        <v>1133</v>
      </c>
      <c r="G142" t="s">
        <v>669</v>
      </c>
      <c r="H142" t="s">
        <v>838</v>
      </c>
      <c r="I142" t="s">
        <v>1127</v>
      </c>
      <c r="J142" t="s">
        <v>1775</v>
      </c>
    </row>
    <row r="143" spans="1:10">
      <c r="A143">
        <v>142</v>
      </c>
      <c r="B143" t="s">
        <v>570</v>
      </c>
      <c r="C143" t="s">
        <v>109</v>
      </c>
      <c r="D143" t="s">
        <v>1134</v>
      </c>
      <c r="E143" t="s">
        <v>1135</v>
      </c>
      <c r="F143" t="s">
        <v>1136</v>
      </c>
      <c r="G143" t="s">
        <v>669</v>
      </c>
      <c r="H143" t="s">
        <v>838</v>
      </c>
      <c r="I143" t="s">
        <v>1127</v>
      </c>
      <c r="J143" t="s">
        <v>1775</v>
      </c>
    </row>
    <row r="144" spans="1:10">
      <c r="A144">
        <v>143</v>
      </c>
      <c r="B144" t="s">
        <v>570</v>
      </c>
      <c r="C144" t="s">
        <v>109</v>
      </c>
      <c r="D144" t="s">
        <v>1137</v>
      </c>
      <c r="E144" t="s">
        <v>1138</v>
      </c>
      <c r="F144" t="s">
        <v>1139</v>
      </c>
      <c r="G144" t="s">
        <v>669</v>
      </c>
      <c r="H144" t="s">
        <v>838</v>
      </c>
      <c r="I144" t="s">
        <v>1127</v>
      </c>
      <c r="J144" t="s">
        <v>1775</v>
      </c>
    </row>
    <row r="145" spans="1:10">
      <c r="A145">
        <v>144</v>
      </c>
      <c r="B145" t="s">
        <v>570</v>
      </c>
      <c r="C145" t="s">
        <v>109</v>
      </c>
      <c r="D145" t="s">
        <v>1140</v>
      </c>
      <c r="E145" t="s">
        <v>1141</v>
      </c>
      <c r="F145" t="s">
        <v>1142</v>
      </c>
      <c r="G145" t="s">
        <v>669</v>
      </c>
      <c r="H145" t="s">
        <v>838</v>
      </c>
      <c r="I145" t="s">
        <v>1127</v>
      </c>
      <c r="J145" t="s">
        <v>1775</v>
      </c>
    </row>
    <row r="146" spans="1:10">
      <c r="A146">
        <v>145</v>
      </c>
      <c r="B146" t="s">
        <v>570</v>
      </c>
      <c r="C146" t="s">
        <v>109</v>
      </c>
      <c r="D146" t="s">
        <v>1143</v>
      </c>
      <c r="E146" t="s">
        <v>1144</v>
      </c>
      <c r="F146" t="s">
        <v>1145</v>
      </c>
      <c r="G146" t="s">
        <v>669</v>
      </c>
      <c r="H146" t="s">
        <v>838</v>
      </c>
      <c r="I146" t="s">
        <v>1127</v>
      </c>
      <c r="J146" t="s">
        <v>1775</v>
      </c>
    </row>
    <row r="147" spans="1:10">
      <c r="A147">
        <v>146</v>
      </c>
      <c r="B147" t="s">
        <v>570</v>
      </c>
      <c r="C147" t="s">
        <v>109</v>
      </c>
      <c r="D147" t="s">
        <v>1146</v>
      </c>
      <c r="E147" t="s">
        <v>1147</v>
      </c>
      <c r="F147" t="s">
        <v>1148</v>
      </c>
      <c r="G147" t="s">
        <v>669</v>
      </c>
      <c r="H147" t="s">
        <v>838</v>
      </c>
      <c r="I147" t="s">
        <v>1127</v>
      </c>
      <c r="J147" t="s">
        <v>1775</v>
      </c>
    </row>
    <row r="148" spans="1:10">
      <c r="A148">
        <v>147</v>
      </c>
      <c r="B148" t="s">
        <v>570</v>
      </c>
      <c r="C148" t="s">
        <v>109</v>
      </c>
      <c r="D148" t="s">
        <v>1149</v>
      </c>
      <c r="E148" t="s">
        <v>1150</v>
      </c>
      <c r="F148" t="s">
        <v>1151</v>
      </c>
      <c r="G148" t="s">
        <v>669</v>
      </c>
      <c r="H148" t="s">
        <v>838</v>
      </c>
      <c r="I148" t="s">
        <v>1127</v>
      </c>
      <c r="J148" t="s">
        <v>1775</v>
      </c>
    </row>
    <row r="149" spans="1:10">
      <c r="A149">
        <v>148</v>
      </c>
      <c r="B149" t="s">
        <v>570</v>
      </c>
      <c r="C149" t="s">
        <v>109</v>
      </c>
      <c r="D149" t="s">
        <v>1152</v>
      </c>
      <c r="E149" t="s">
        <v>1153</v>
      </c>
      <c r="F149" t="s">
        <v>1154</v>
      </c>
      <c r="G149" t="s">
        <v>669</v>
      </c>
      <c r="H149" t="s">
        <v>838</v>
      </c>
      <c r="I149" t="s">
        <v>1127</v>
      </c>
      <c r="J149" t="s">
        <v>1775</v>
      </c>
    </row>
    <row r="150" spans="1:10">
      <c r="A150">
        <v>149</v>
      </c>
      <c r="B150" t="s">
        <v>570</v>
      </c>
      <c r="C150" t="s">
        <v>109</v>
      </c>
      <c r="D150" t="s">
        <v>1155</v>
      </c>
      <c r="E150" t="s">
        <v>1156</v>
      </c>
      <c r="F150" t="s">
        <v>1157</v>
      </c>
      <c r="G150" t="s">
        <v>669</v>
      </c>
      <c r="H150" t="s">
        <v>838</v>
      </c>
      <c r="I150" t="s">
        <v>1127</v>
      </c>
      <c r="J150" t="s">
        <v>1775</v>
      </c>
    </row>
    <row r="151" spans="1:10">
      <c r="A151">
        <v>150</v>
      </c>
      <c r="B151" t="s">
        <v>570</v>
      </c>
      <c r="C151" t="s">
        <v>109</v>
      </c>
      <c r="D151" t="s">
        <v>1158</v>
      </c>
      <c r="E151" t="s">
        <v>1159</v>
      </c>
      <c r="F151" t="s">
        <v>1160</v>
      </c>
      <c r="G151" t="s">
        <v>669</v>
      </c>
      <c r="H151" t="s">
        <v>838</v>
      </c>
      <c r="I151" t="s">
        <v>1127</v>
      </c>
      <c r="J151" t="s">
        <v>1775</v>
      </c>
    </row>
    <row r="152" spans="1:10">
      <c r="A152">
        <v>151</v>
      </c>
      <c r="B152" t="s">
        <v>570</v>
      </c>
      <c r="C152" t="s">
        <v>109</v>
      </c>
      <c r="D152" t="s">
        <v>1161</v>
      </c>
      <c r="E152" t="s">
        <v>1162</v>
      </c>
      <c r="F152" t="s">
        <v>1163</v>
      </c>
      <c r="G152" t="s">
        <v>669</v>
      </c>
      <c r="H152" t="s">
        <v>838</v>
      </c>
      <c r="I152" t="s">
        <v>1127</v>
      </c>
      <c r="J152" t="s">
        <v>1775</v>
      </c>
    </row>
    <row r="153" spans="1:10">
      <c r="A153">
        <v>152</v>
      </c>
      <c r="B153" t="s">
        <v>570</v>
      </c>
      <c r="C153" t="s">
        <v>109</v>
      </c>
      <c r="D153" t="s">
        <v>1164</v>
      </c>
      <c r="E153" t="s">
        <v>1165</v>
      </c>
      <c r="F153" t="s">
        <v>1166</v>
      </c>
      <c r="G153" t="s">
        <v>890</v>
      </c>
      <c r="H153" t="s">
        <v>1167</v>
      </c>
      <c r="I153" t="s">
        <v>1168</v>
      </c>
      <c r="J153" t="s">
        <v>1775</v>
      </c>
    </row>
    <row r="154" spans="1:10">
      <c r="A154">
        <v>153</v>
      </c>
      <c r="B154" t="s">
        <v>570</v>
      </c>
      <c r="C154" t="s">
        <v>109</v>
      </c>
      <c r="D154" t="s">
        <v>1169</v>
      </c>
      <c r="E154" t="s">
        <v>1165</v>
      </c>
      <c r="F154" t="s">
        <v>1166</v>
      </c>
      <c r="G154" t="s">
        <v>890</v>
      </c>
      <c r="H154" t="s">
        <v>1170</v>
      </c>
      <c r="I154" t="s">
        <v>379</v>
      </c>
      <c r="J154" t="s">
        <v>1775</v>
      </c>
    </row>
    <row r="155" spans="1:10">
      <c r="A155">
        <v>154</v>
      </c>
      <c r="B155" t="s">
        <v>570</v>
      </c>
      <c r="C155" t="s">
        <v>109</v>
      </c>
      <c r="D155" t="s">
        <v>1171</v>
      </c>
      <c r="E155" t="s">
        <v>1172</v>
      </c>
      <c r="F155" t="s">
        <v>1173</v>
      </c>
      <c r="G155" t="s">
        <v>871</v>
      </c>
      <c r="H155" t="s">
        <v>1174</v>
      </c>
      <c r="I155" t="s">
        <v>379</v>
      </c>
      <c r="J155" t="s">
        <v>1775</v>
      </c>
    </row>
    <row r="156" spans="1:10">
      <c r="A156">
        <v>155</v>
      </c>
      <c r="B156" t="s">
        <v>570</v>
      </c>
      <c r="C156" t="s">
        <v>109</v>
      </c>
      <c r="D156" t="s">
        <v>1175</v>
      </c>
      <c r="E156" t="s">
        <v>1176</v>
      </c>
      <c r="F156" t="s">
        <v>1177</v>
      </c>
      <c r="G156" t="s">
        <v>929</v>
      </c>
      <c r="H156" t="s">
        <v>1178</v>
      </c>
      <c r="I156" t="s">
        <v>379</v>
      </c>
      <c r="J156" t="s">
        <v>1775</v>
      </c>
    </row>
    <row r="157" spans="1:10">
      <c r="A157">
        <v>156</v>
      </c>
      <c r="B157" t="s">
        <v>570</v>
      </c>
      <c r="C157" t="s">
        <v>109</v>
      </c>
      <c r="D157" t="s">
        <v>1179</v>
      </c>
      <c r="E157" t="s">
        <v>1180</v>
      </c>
      <c r="F157" t="s">
        <v>1181</v>
      </c>
      <c r="G157" t="s">
        <v>758</v>
      </c>
      <c r="H157" t="s">
        <v>1182</v>
      </c>
      <c r="I157" t="s">
        <v>1183</v>
      </c>
      <c r="J157" t="s">
        <v>1775</v>
      </c>
    </row>
    <row r="158" spans="1:10">
      <c r="A158">
        <v>157</v>
      </c>
      <c r="B158" t="s">
        <v>570</v>
      </c>
      <c r="C158" t="s">
        <v>109</v>
      </c>
      <c r="D158" t="s">
        <v>1184</v>
      </c>
      <c r="E158" t="s">
        <v>1185</v>
      </c>
      <c r="F158" t="s">
        <v>1181</v>
      </c>
      <c r="G158" t="s">
        <v>758</v>
      </c>
      <c r="H158" t="s">
        <v>1186</v>
      </c>
      <c r="I158" t="s">
        <v>379</v>
      </c>
      <c r="J158" t="s">
        <v>1775</v>
      </c>
    </row>
    <row r="159" spans="1:10">
      <c r="A159">
        <v>158</v>
      </c>
      <c r="B159" t="s">
        <v>570</v>
      </c>
      <c r="C159" t="s">
        <v>109</v>
      </c>
      <c r="D159" t="s">
        <v>1187</v>
      </c>
      <c r="E159" t="s">
        <v>1185</v>
      </c>
      <c r="F159" t="s">
        <v>1188</v>
      </c>
      <c r="G159" t="s">
        <v>1189</v>
      </c>
      <c r="H159" t="s">
        <v>1190</v>
      </c>
      <c r="I159" t="s">
        <v>379</v>
      </c>
      <c r="J159" t="s">
        <v>1775</v>
      </c>
    </row>
    <row r="160" spans="1:10">
      <c r="A160">
        <v>159</v>
      </c>
      <c r="B160" t="s">
        <v>570</v>
      </c>
      <c r="C160" t="s">
        <v>109</v>
      </c>
      <c r="D160" t="s">
        <v>1191</v>
      </c>
      <c r="E160" t="s">
        <v>1192</v>
      </c>
      <c r="F160" t="s">
        <v>1193</v>
      </c>
      <c r="G160" t="s">
        <v>890</v>
      </c>
      <c r="H160" t="s">
        <v>838</v>
      </c>
      <c r="I160" t="s">
        <v>1194</v>
      </c>
      <c r="J160" t="s">
        <v>1775</v>
      </c>
    </row>
    <row r="161" spans="1:10">
      <c r="A161">
        <v>160</v>
      </c>
      <c r="B161" t="s">
        <v>570</v>
      </c>
      <c r="C161" t="s">
        <v>109</v>
      </c>
      <c r="D161" t="s">
        <v>1195</v>
      </c>
      <c r="E161" t="s">
        <v>1192</v>
      </c>
      <c r="F161" t="s">
        <v>1196</v>
      </c>
      <c r="G161" t="s">
        <v>606</v>
      </c>
      <c r="H161" t="s">
        <v>1197</v>
      </c>
      <c r="I161" t="s">
        <v>379</v>
      </c>
      <c r="J161" t="s">
        <v>1775</v>
      </c>
    </row>
    <row r="162" spans="1:10">
      <c r="A162">
        <v>161</v>
      </c>
      <c r="B162" t="s">
        <v>570</v>
      </c>
      <c r="C162" t="s">
        <v>109</v>
      </c>
      <c r="D162" t="s">
        <v>1198</v>
      </c>
      <c r="E162" t="s">
        <v>1199</v>
      </c>
      <c r="F162" t="s">
        <v>1200</v>
      </c>
      <c r="G162" t="s">
        <v>697</v>
      </c>
      <c r="H162" t="s">
        <v>1201</v>
      </c>
      <c r="I162" t="s">
        <v>1202</v>
      </c>
      <c r="J162" t="s">
        <v>1775</v>
      </c>
    </row>
    <row r="163" spans="1:10">
      <c r="A163">
        <v>162</v>
      </c>
      <c r="B163" t="s">
        <v>570</v>
      </c>
      <c r="C163" t="s">
        <v>109</v>
      </c>
      <c r="D163" t="s">
        <v>1203</v>
      </c>
      <c r="E163" t="s">
        <v>1204</v>
      </c>
      <c r="F163" t="s">
        <v>1205</v>
      </c>
      <c r="G163" t="s">
        <v>606</v>
      </c>
      <c r="H163" t="s">
        <v>750</v>
      </c>
      <c r="I163" t="s">
        <v>379</v>
      </c>
      <c r="J163" t="s">
        <v>1775</v>
      </c>
    </row>
    <row r="164" spans="1:10">
      <c r="A164">
        <v>163</v>
      </c>
      <c r="B164" t="s">
        <v>570</v>
      </c>
      <c r="C164" t="s">
        <v>109</v>
      </c>
      <c r="D164" t="s">
        <v>1206</v>
      </c>
      <c r="E164" t="s">
        <v>1207</v>
      </c>
      <c r="F164" t="s">
        <v>1208</v>
      </c>
      <c r="G164" t="s">
        <v>1209</v>
      </c>
      <c r="H164" t="s">
        <v>1210</v>
      </c>
      <c r="I164" t="s">
        <v>379</v>
      </c>
      <c r="J164" t="s">
        <v>1775</v>
      </c>
    </row>
    <row r="165" spans="1:10">
      <c r="A165">
        <v>164</v>
      </c>
      <c r="B165" t="s">
        <v>570</v>
      </c>
      <c r="C165" t="s">
        <v>109</v>
      </c>
      <c r="D165" t="s">
        <v>1211</v>
      </c>
      <c r="E165" t="s">
        <v>1212</v>
      </c>
      <c r="F165" t="s">
        <v>1213</v>
      </c>
      <c r="G165" t="s">
        <v>606</v>
      </c>
      <c r="H165" t="s">
        <v>622</v>
      </c>
      <c r="I165" t="s">
        <v>1214</v>
      </c>
      <c r="J165" t="s">
        <v>1775</v>
      </c>
    </row>
    <row r="166" spans="1:10">
      <c r="A166">
        <v>165</v>
      </c>
      <c r="B166" t="s">
        <v>570</v>
      </c>
      <c r="C166" t="s">
        <v>109</v>
      </c>
      <c r="D166" t="s">
        <v>1215</v>
      </c>
      <c r="E166" t="s">
        <v>1216</v>
      </c>
      <c r="F166" t="s">
        <v>1217</v>
      </c>
      <c r="G166" t="s">
        <v>606</v>
      </c>
      <c r="H166" t="s">
        <v>1218</v>
      </c>
      <c r="I166" t="s">
        <v>379</v>
      </c>
      <c r="J166" t="s">
        <v>1775</v>
      </c>
    </row>
    <row r="167" spans="1:10">
      <c r="A167">
        <v>166</v>
      </c>
      <c r="B167" t="s">
        <v>570</v>
      </c>
      <c r="C167" t="s">
        <v>109</v>
      </c>
      <c r="D167" t="s">
        <v>1219</v>
      </c>
      <c r="E167" t="s">
        <v>1220</v>
      </c>
      <c r="F167" t="s">
        <v>1221</v>
      </c>
      <c r="G167" t="s">
        <v>606</v>
      </c>
      <c r="H167" t="s">
        <v>1222</v>
      </c>
      <c r="I167" t="s">
        <v>379</v>
      </c>
      <c r="J167" t="s">
        <v>1775</v>
      </c>
    </row>
    <row r="168" spans="1:10">
      <c r="A168">
        <v>167</v>
      </c>
      <c r="B168" t="s">
        <v>570</v>
      </c>
      <c r="C168" t="s">
        <v>109</v>
      </c>
      <c r="D168" t="s">
        <v>1223</v>
      </c>
      <c r="E168" t="s">
        <v>1224</v>
      </c>
      <c r="F168" t="s">
        <v>1225</v>
      </c>
      <c r="G168" t="s">
        <v>790</v>
      </c>
      <c r="H168" t="s">
        <v>1226</v>
      </c>
      <c r="I168" t="s">
        <v>379</v>
      </c>
      <c r="J168" t="s">
        <v>1775</v>
      </c>
    </row>
    <row r="169" spans="1:10">
      <c r="A169">
        <v>168</v>
      </c>
      <c r="B169" t="s">
        <v>570</v>
      </c>
      <c r="C169" t="s">
        <v>109</v>
      </c>
      <c r="D169" t="s">
        <v>1227</v>
      </c>
      <c r="E169" t="s">
        <v>1228</v>
      </c>
      <c r="F169" t="s">
        <v>1229</v>
      </c>
      <c r="G169" t="s">
        <v>710</v>
      </c>
      <c r="H169" t="s">
        <v>1230</v>
      </c>
      <c r="I169" t="s">
        <v>379</v>
      </c>
      <c r="J169" t="s">
        <v>1775</v>
      </c>
    </row>
    <row r="170" spans="1:10">
      <c r="A170">
        <v>169</v>
      </c>
      <c r="B170" t="s">
        <v>570</v>
      </c>
      <c r="C170" t="s">
        <v>109</v>
      </c>
      <c r="D170" t="s">
        <v>1231</v>
      </c>
      <c r="E170" t="s">
        <v>1232</v>
      </c>
      <c r="F170" t="s">
        <v>1233</v>
      </c>
      <c r="G170" t="s">
        <v>640</v>
      </c>
      <c r="H170" t="s">
        <v>1094</v>
      </c>
      <c r="I170" t="s">
        <v>379</v>
      </c>
      <c r="J170" t="s">
        <v>1775</v>
      </c>
    </row>
    <row r="171" spans="1:10">
      <c r="A171">
        <v>170</v>
      </c>
      <c r="B171" t="s">
        <v>570</v>
      </c>
      <c r="C171" t="s">
        <v>109</v>
      </c>
      <c r="D171" t="s">
        <v>1234</v>
      </c>
      <c r="E171" t="s">
        <v>1235</v>
      </c>
      <c r="F171" t="s">
        <v>1236</v>
      </c>
      <c r="G171" t="s">
        <v>890</v>
      </c>
      <c r="H171" t="s">
        <v>622</v>
      </c>
      <c r="I171" t="s">
        <v>379</v>
      </c>
      <c r="J171" t="s">
        <v>1775</v>
      </c>
    </row>
    <row r="172" spans="1:10">
      <c r="A172">
        <v>171</v>
      </c>
      <c r="B172" t="s">
        <v>570</v>
      </c>
      <c r="C172" t="s">
        <v>109</v>
      </c>
      <c r="D172" t="s">
        <v>1237</v>
      </c>
      <c r="E172" t="s">
        <v>1238</v>
      </c>
      <c r="F172" t="s">
        <v>1239</v>
      </c>
      <c r="G172" t="s">
        <v>640</v>
      </c>
      <c r="H172" t="s">
        <v>1240</v>
      </c>
      <c r="I172" t="s">
        <v>379</v>
      </c>
      <c r="J172" t="s">
        <v>1775</v>
      </c>
    </row>
    <row r="173" spans="1:10">
      <c r="A173">
        <v>172</v>
      </c>
      <c r="B173" t="s">
        <v>570</v>
      </c>
      <c r="C173" t="s">
        <v>109</v>
      </c>
      <c r="D173" t="s">
        <v>1241</v>
      </c>
      <c r="E173" t="s">
        <v>1242</v>
      </c>
      <c r="F173" t="s">
        <v>1243</v>
      </c>
      <c r="G173" t="s">
        <v>606</v>
      </c>
      <c r="H173" t="s">
        <v>379</v>
      </c>
      <c r="I173" t="s">
        <v>1244</v>
      </c>
      <c r="J173" t="s">
        <v>1775</v>
      </c>
    </row>
    <row r="174" spans="1:10">
      <c r="A174">
        <v>173</v>
      </c>
      <c r="B174" t="s">
        <v>570</v>
      </c>
      <c r="C174" t="s">
        <v>109</v>
      </c>
      <c r="D174" t="s">
        <v>1245</v>
      </c>
      <c r="E174" t="s">
        <v>1246</v>
      </c>
      <c r="F174" t="s">
        <v>1247</v>
      </c>
      <c r="G174" t="s">
        <v>606</v>
      </c>
      <c r="H174" t="s">
        <v>379</v>
      </c>
      <c r="I174" t="s">
        <v>665</v>
      </c>
      <c r="J174" t="s">
        <v>1775</v>
      </c>
    </row>
    <row r="175" spans="1:10">
      <c r="A175">
        <v>174</v>
      </c>
      <c r="B175" t="s">
        <v>570</v>
      </c>
      <c r="C175" t="s">
        <v>109</v>
      </c>
      <c r="D175" t="s">
        <v>1248</v>
      </c>
      <c r="E175" t="s">
        <v>1249</v>
      </c>
      <c r="F175" t="s">
        <v>1250</v>
      </c>
      <c r="G175" t="s">
        <v>710</v>
      </c>
      <c r="H175" t="s">
        <v>622</v>
      </c>
      <c r="I175" t="s">
        <v>379</v>
      </c>
      <c r="J175" t="s">
        <v>1775</v>
      </c>
    </row>
    <row r="176" spans="1:10">
      <c r="A176">
        <v>175</v>
      </c>
      <c r="B176" t="s">
        <v>570</v>
      </c>
      <c r="C176" t="s">
        <v>109</v>
      </c>
      <c r="D176" t="s">
        <v>2445</v>
      </c>
      <c r="E176" t="s">
        <v>1249</v>
      </c>
      <c r="F176" t="s">
        <v>2446</v>
      </c>
      <c r="G176" t="s">
        <v>1004</v>
      </c>
      <c r="H176" t="s">
        <v>2447</v>
      </c>
      <c r="I176" t="s">
        <v>379</v>
      </c>
      <c r="J176" t="s">
        <v>1775</v>
      </c>
    </row>
    <row r="177" spans="1:10">
      <c r="A177">
        <v>176</v>
      </c>
      <c r="B177" t="s">
        <v>570</v>
      </c>
      <c r="C177" t="s">
        <v>109</v>
      </c>
      <c r="D177" t="s">
        <v>1251</v>
      </c>
      <c r="E177" t="s">
        <v>1252</v>
      </c>
      <c r="F177" t="s">
        <v>1253</v>
      </c>
      <c r="G177" t="s">
        <v>899</v>
      </c>
      <c r="H177" t="s">
        <v>838</v>
      </c>
      <c r="I177" t="s">
        <v>379</v>
      </c>
      <c r="J177" t="s">
        <v>1775</v>
      </c>
    </row>
    <row r="178" spans="1:10">
      <c r="A178">
        <v>177</v>
      </c>
      <c r="B178" t="s">
        <v>570</v>
      </c>
      <c r="C178" t="s">
        <v>109</v>
      </c>
      <c r="D178" t="s">
        <v>1254</v>
      </c>
      <c r="E178" t="s">
        <v>1255</v>
      </c>
      <c r="F178" t="s">
        <v>1256</v>
      </c>
      <c r="G178" t="s">
        <v>871</v>
      </c>
      <c r="H178" t="s">
        <v>1257</v>
      </c>
      <c r="I178" t="s">
        <v>379</v>
      </c>
      <c r="J178" t="s">
        <v>1775</v>
      </c>
    </row>
    <row r="179" spans="1:10">
      <c r="A179">
        <v>178</v>
      </c>
      <c r="B179" t="s">
        <v>570</v>
      </c>
      <c r="C179" t="s">
        <v>109</v>
      </c>
      <c r="D179" t="s">
        <v>1258</v>
      </c>
      <c r="E179" t="s">
        <v>1259</v>
      </c>
      <c r="F179" t="s">
        <v>1260</v>
      </c>
      <c r="G179" t="s">
        <v>596</v>
      </c>
      <c r="H179" t="s">
        <v>1261</v>
      </c>
      <c r="I179" t="s">
        <v>379</v>
      </c>
      <c r="J179" t="s">
        <v>1775</v>
      </c>
    </row>
    <row r="180" spans="1:10">
      <c r="A180">
        <v>179</v>
      </c>
      <c r="B180" t="s">
        <v>570</v>
      </c>
      <c r="C180" t="s">
        <v>109</v>
      </c>
      <c r="D180" t="s">
        <v>1262</v>
      </c>
      <c r="E180" t="s">
        <v>1263</v>
      </c>
      <c r="F180" t="s">
        <v>1264</v>
      </c>
      <c r="G180" t="s">
        <v>596</v>
      </c>
      <c r="H180" t="s">
        <v>1265</v>
      </c>
      <c r="I180" t="s">
        <v>379</v>
      </c>
      <c r="J180" t="s">
        <v>1775</v>
      </c>
    </row>
    <row r="181" spans="1:10">
      <c r="A181">
        <v>180</v>
      </c>
      <c r="B181" t="s">
        <v>570</v>
      </c>
      <c r="C181" t="s">
        <v>109</v>
      </c>
      <c r="D181" t="s">
        <v>1266</v>
      </c>
      <c r="E181" t="s">
        <v>1267</v>
      </c>
      <c r="F181" t="s">
        <v>1268</v>
      </c>
      <c r="G181" t="s">
        <v>866</v>
      </c>
      <c r="H181" t="s">
        <v>792</v>
      </c>
      <c r="I181" t="s">
        <v>379</v>
      </c>
      <c r="J181" t="s">
        <v>1775</v>
      </c>
    </row>
    <row r="182" spans="1:10">
      <c r="A182">
        <v>181</v>
      </c>
      <c r="B182" t="s">
        <v>570</v>
      </c>
      <c r="C182" t="s">
        <v>109</v>
      </c>
      <c r="D182" t="s">
        <v>1269</v>
      </c>
      <c r="E182" t="s">
        <v>1267</v>
      </c>
      <c r="F182" t="s">
        <v>1270</v>
      </c>
      <c r="G182" t="s">
        <v>606</v>
      </c>
      <c r="H182" t="s">
        <v>1271</v>
      </c>
      <c r="I182" t="s">
        <v>379</v>
      </c>
      <c r="J182" t="s">
        <v>1775</v>
      </c>
    </row>
    <row r="183" spans="1:10">
      <c r="A183">
        <v>182</v>
      </c>
      <c r="B183" t="s">
        <v>570</v>
      </c>
      <c r="C183" t="s">
        <v>109</v>
      </c>
      <c r="D183" t="s">
        <v>1272</v>
      </c>
      <c r="E183" t="s">
        <v>1273</v>
      </c>
      <c r="F183" t="s">
        <v>1274</v>
      </c>
      <c r="G183" t="s">
        <v>1209</v>
      </c>
      <c r="H183" t="s">
        <v>379</v>
      </c>
      <c r="I183" t="s">
        <v>1275</v>
      </c>
      <c r="J183" t="s">
        <v>1775</v>
      </c>
    </row>
    <row r="184" spans="1:10">
      <c r="A184">
        <v>183</v>
      </c>
      <c r="B184" t="s">
        <v>570</v>
      </c>
      <c r="C184" t="s">
        <v>109</v>
      </c>
      <c r="D184" t="s">
        <v>1276</v>
      </c>
      <c r="E184" t="s">
        <v>1277</v>
      </c>
      <c r="F184" t="s">
        <v>1278</v>
      </c>
      <c r="G184" t="s">
        <v>1279</v>
      </c>
      <c r="H184" t="s">
        <v>622</v>
      </c>
      <c r="I184" t="s">
        <v>1194</v>
      </c>
      <c r="J184" t="s">
        <v>1775</v>
      </c>
    </row>
    <row r="185" spans="1:10">
      <c r="A185">
        <v>184</v>
      </c>
      <c r="B185" t="s">
        <v>570</v>
      </c>
      <c r="C185" t="s">
        <v>109</v>
      </c>
      <c r="D185" t="s">
        <v>1280</v>
      </c>
      <c r="E185" t="s">
        <v>1281</v>
      </c>
      <c r="F185" t="s">
        <v>1282</v>
      </c>
      <c r="G185" t="s">
        <v>702</v>
      </c>
      <c r="H185" t="s">
        <v>1107</v>
      </c>
      <c r="I185" t="s">
        <v>1108</v>
      </c>
      <c r="J185" t="s">
        <v>1775</v>
      </c>
    </row>
    <row r="186" spans="1:10">
      <c r="A186">
        <v>185</v>
      </c>
      <c r="B186" t="s">
        <v>570</v>
      </c>
      <c r="C186" t="s">
        <v>109</v>
      </c>
      <c r="D186" t="s">
        <v>1283</v>
      </c>
      <c r="E186" t="s">
        <v>1284</v>
      </c>
      <c r="F186" t="s">
        <v>1285</v>
      </c>
      <c r="G186" t="s">
        <v>929</v>
      </c>
      <c r="H186" t="s">
        <v>612</v>
      </c>
      <c r="I186" t="s">
        <v>379</v>
      </c>
      <c r="J186" t="s">
        <v>1775</v>
      </c>
    </row>
    <row r="187" spans="1:10">
      <c r="A187">
        <v>186</v>
      </c>
      <c r="B187" t="s">
        <v>570</v>
      </c>
      <c r="C187" t="s">
        <v>109</v>
      </c>
      <c r="D187" t="s">
        <v>1286</v>
      </c>
      <c r="E187" t="s">
        <v>1287</v>
      </c>
      <c r="F187" t="s">
        <v>1288</v>
      </c>
      <c r="G187" t="s">
        <v>640</v>
      </c>
      <c r="H187" t="s">
        <v>622</v>
      </c>
      <c r="I187" t="s">
        <v>379</v>
      </c>
      <c r="J187" t="s">
        <v>1775</v>
      </c>
    </row>
    <row r="188" spans="1:10">
      <c r="A188">
        <v>187</v>
      </c>
      <c r="B188" t="s">
        <v>570</v>
      </c>
      <c r="C188" t="s">
        <v>109</v>
      </c>
      <c r="D188" t="s">
        <v>1289</v>
      </c>
      <c r="E188" t="s">
        <v>1290</v>
      </c>
      <c r="F188" t="s">
        <v>1291</v>
      </c>
      <c r="G188" t="s">
        <v>1292</v>
      </c>
      <c r="H188" t="s">
        <v>1293</v>
      </c>
      <c r="I188" t="s">
        <v>1294</v>
      </c>
      <c r="J188" t="s">
        <v>1775</v>
      </c>
    </row>
    <row r="189" spans="1:10">
      <c r="A189">
        <v>188</v>
      </c>
      <c r="B189" t="s">
        <v>570</v>
      </c>
      <c r="C189" t="s">
        <v>109</v>
      </c>
      <c r="D189" t="s">
        <v>1295</v>
      </c>
      <c r="E189" t="s">
        <v>1296</v>
      </c>
      <c r="F189" t="s">
        <v>1297</v>
      </c>
      <c r="G189" t="s">
        <v>596</v>
      </c>
      <c r="H189" t="s">
        <v>379</v>
      </c>
      <c r="I189" t="s">
        <v>379</v>
      </c>
      <c r="J189" t="s">
        <v>1775</v>
      </c>
    </row>
    <row r="190" spans="1:10">
      <c r="A190">
        <v>189</v>
      </c>
      <c r="B190" t="s">
        <v>570</v>
      </c>
      <c r="C190" t="s">
        <v>109</v>
      </c>
      <c r="D190" t="s">
        <v>1298</v>
      </c>
      <c r="E190" t="s">
        <v>1299</v>
      </c>
      <c r="F190" t="s">
        <v>1300</v>
      </c>
      <c r="G190" t="s">
        <v>929</v>
      </c>
      <c r="H190" t="s">
        <v>622</v>
      </c>
      <c r="I190" t="s">
        <v>884</v>
      </c>
      <c r="J190" t="s">
        <v>1775</v>
      </c>
    </row>
    <row r="191" spans="1:10">
      <c r="A191">
        <v>190</v>
      </c>
      <c r="B191" t="s">
        <v>570</v>
      </c>
      <c r="C191" t="s">
        <v>109</v>
      </c>
      <c r="D191" t="s">
        <v>1301</v>
      </c>
      <c r="E191" t="s">
        <v>1302</v>
      </c>
      <c r="F191" t="s">
        <v>1303</v>
      </c>
      <c r="G191" t="s">
        <v>1304</v>
      </c>
      <c r="H191" t="s">
        <v>1305</v>
      </c>
      <c r="I191" t="s">
        <v>379</v>
      </c>
      <c r="J191" t="s">
        <v>1775</v>
      </c>
    </row>
    <row r="192" spans="1:10">
      <c r="A192">
        <v>191</v>
      </c>
      <c r="B192" t="s">
        <v>570</v>
      </c>
      <c r="C192" t="s">
        <v>109</v>
      </c>
      <c r="D192" t="s">
        <v>1306</v>
      </c>
      <c r="E192" t="s">
        <v>1307</v>
      </c>
      <c r="F192" t="s">
        <v>1308</v>
      </c>
      <c r="G192" t="s">
        <v>716</v>
      </c>
      <c r="H192" t="s">
        <v>838</v>
      </c>
      <c r="I192" t="s">
        <v>1309</v>
      </c>
      <c r="J192" t="s">
        <v>1775</v>
      </c>
    </row>
    <row r="193" spans="1:10">
      <c r="A193">
        <v>192</v>
      </c>
      <c r="B193" t="s">
        <v>570</v>
      </c>
      <c r="C193" t="s">
        <v>109</v>
      </c>
      <c r="D193" t="s">
        <v>1310</v>
      </c>
      <c r="E193" t="s">
        <v>1311</v>
      </c>
      <c r="F193" t="s">
        <v>1312</v>
      </c>
      <c r="G193" t="s">
        <v>837</v>
      </c>
      <c r="H193" t="s">
        <v>1094</v>
      </c>
      <c r="I193" t="s">
        <v>1313</v>
      </c>
      <c r="J193" t="s">
        <v>1775</v>
      </c>
    </row>
    <row r="194" spans="1:10">
      <c r="A194">
        <v>193</v>
      </c>
      <c r="B194" t="s">
        <v>570</v>
      </c>
      <c r="C194" t="s">
        <v>109</v>
      </c>
      <c r="D194" t="s">
        <v>1314</v>
      </c>
      <c r="E194" t="s">
        <v>1315</v>
      </c>
      <c r="F194" t="s">
        <v>1316</v>
      </c>
      <c r="G194" t="s">
        <v>702</v>
      </c>
      <c r="H194" t="s">
        <v>1317</v>
      </c>
      <c r="I194" t="s">
        <v>1108</v>
      </c>
      <c r="J194" t="s">
        <v>1775</v>
      </c>
    </row>
    <row r="195" spans="1:10">
      <c r="A195">
        <v>194</v>
      </c>
      <c r="B195" t="s">
        <v>570</v>
      </c>
      <c r="C195" t="s">
        <v>109</v>
      </c>
      <c r="D195" t="s">
        <v>1318</v>
      </c>
      <c r="E195" t="s">
        <v>1319</v>
      </c>
      <c r="F195" t="s">
        <v>1320</v>
      </c>
      <c r="G195" t="s">
        <v>740</v>
      </c>
      <c r="H195" t="s">
        <v>838</v>
      </c>
      <c r="I195" t="s">
        <v>1321</v>
      </c>
      <c r="J195" t="s">
        <v>1775</v>
      </c>
    </row>
    <row r="196" spans="1:10">
      <c r="A196">
        <v>195</v>
      </c>
      <c r="B196" t="s">
        <v>570</v>
      </c>
      <c r="C196" t="s">
        <v>109</v>
      </c>
      <c r="D196" t="s">
        <v>1322</v>
      </c>
      <c r="E196" t="s">
        <v>1323</v>
      </c>
      <c r="F196" t="s">
        <v>1324</v>
      </c>
      <c r="G196" t="s">
        <v>710</v>
      </c>
      <c r="H196" t="s">
        <v>1325</v>
      </c>
      <c r="I196" t="s">
        <v>1326</v>
      </c>
      <c r="J196" t="s">
        <v>1775</v>
      </c>
    </row>
    <row r="197" spans="1:10">
      <c r="A197">
        <v>196</v>
      </c>
      <c r="B197" t="s">
        <v>570</v>
      </c>
      <c r="C197" t="s">
        <v>109</v>
      </c>
      <c r="D197" t="s">
        <v>1327</v>
      </c>
      <c r="E197" t="s">
        <v>1328</v>
      </c>
      <c r="F197" t="s">
        <v>1329</v>
      </c>
      <c r="G197" t="s">
        <v>669</v>
      </c>
      <c r="H197" t="s">
        <v>838</v>
      </c>
      <c r="I197" t="s">
        <v>1197</v>
      </c>
      <c r="J197" t="s">
        <v>1775</v>
      </c>
    </row>
    <row r="198" spans="1:10">
      <c r="A198">
        <v>197</v>
      </c>
      <c r="B198" t="s">
        <v>570</v>
      </c>
      <c r="C198" t="s">
        <v>109</v>
      </c>
      <c r="D198" t="s">
        <v>1330</v>
      </c>
      <c r="E198" t="s">
        <v>1331</v>
      </c>
      <c r="F198" t="s">
        <v>1332</v>
      </c>
      <c r="G198" t="s">
        <v>702</v>
      </c>
      <c r="H198" t="s">
        <v>1333</v>
      </c>
      <c r="I198" t="s">
        <v>1108</v>
      </c>
      <c r="J198" t="s">
        <v>1775</v>
      </c>
    </row>
    <row r="199" spans="1:10">
      <c r="A199">
        <v>198</v>
      </c>
      <c r="B199" t="s">
        <v>570</v>
      </c>
      <c r="C199" t="s">
        <v>109</v>
      </c>
      <c r="D199" t="s">
        <v>1334</v>
      </c>
      <c r="E199" t="s">
        <v>1335</v>
      </c>
      <c r="F199" t="s">
        <v>1336</v>
      </c>
      <c r="G199" t="s">
        <v>866</v>
      </c>
      <c r="H199" t="s">
        <v>1337</v>
      </c>
      <c r="I199" t="s">
        <v>1338</v>
      </c>
      <c r="J199" t="s">
        <v>1775</v>
      </c>
    </row>
    <row r="200" spans="1:10">
      <c r="A200">
        <v>199</v>
      </c>
      <c r="B200" t="s">
        <v>570</v>
      </c>
      <c r="C200" t="s">
        <v>109</v>
      </c>
      <c r="D200" t="s">
        <v>1339</v>
      </c>
      <c r="E200" t="s">
        <v>1340</v>
      </c>
      <c r="F200" t="s">
        <v>1341</v>
      </c>
      <c r="G200" t="s">
        <v>929</v>
      </c>
      <c r="H200" t="s">
        <v>1342</v>
      </c>
      <c r="I200" t="s">
        <v>379</v>
      </c>
      <c r="J200" t="s">
        <v>1775</v>
      </c>
    </row>
    <row r="201" spans="1:10">
      <c r="A201">
        <v>200</v>
      </c>
      <c r="B201" t="s">
        <v>570</v>
      </c>
      <c r="C201" t="s">
        <v>109</v>
      </c>
      <c r="D201" t="s">
        <v>1343</v>
      </c>
      <c r="E201" t="s">
        <v>1344</v>
      </c>
      <c r="F201" t="s">
        <v>1345</v>
      </c>
      <c r="G201" t="s">
        <v>596</v>
      </c>
      <c r="H201" t="s">
        <v>792</v>
      </c>
      <c r="I201" t="s">
        <v>665</v>
      </c>
      <c r="J201" t="s">
        <v>1775</v>
      </c>
    </row>
    <row r="202" spans="1:10">
      <c r="A202">
        <v>201</v>
      </c>
      <c r="B202" t="s">
        <v>570</v>
      </c>
      <c r="C202" t="s">
        <v>109</v>
      </c>
      <c r="D202" t="s">
        <v>1346</v>
      </c>
      <c r="E202" t="s">
        <v>1347</v>
      </c>
      <c r="F202" t="s">
        <v>1348</v>
      </c>
      <c r="G202" t="s">
        <v>596</v>
      </c>
      <c r="H202" t="s">
        <v>1349</v>
      </c>
      <c r="I202" t="s">
        <v>379</v>
      </c>
      <c r="J202" t="s">
        <v>1775</v>
      </c>
    </row>
    <row r="203" spans="1:10">
      <c r="A203">
        <v>202</v>
      </c>
      <c r="B203" t="s">
        <v>570</v>
      </c>
      <c r="C203" t="s">
        <v>109</v>
      </c>
      <c r="D203" t="s">
        <v>1350</v>
      </c>
      <c r="E203" t="s">
        <v>1351</v>
      </c>
      <c r="F203" t="s">
        <v>1352</v>
      </c>
      <c r="G203" t="s">
        <v>640</v>
      </c>
      <c r="H203" t="s">
        <v>838</v>
      </c>
      <c r="I203" t="s">
        <v>1353</v>
      </c>
      <c r="J203" t="s">
        <v>1775</v>
      </c>
    </row>
    <row r="204" spans="1:10">
      <c r="A204">
        <v>203</v>
      </c>
      <c r="B204" t="s">
        <v>570</v>
      </c>
      <c r="C204" t="s">
        <v>109</v>
      </c>
      <c r="D204" t="s">
        <v>1354</v>
      </c>
      <c r="E204" t="s">
        <v>1355</v>
      </c>
      <c r="F204" t="s">
        <v>1356</v>
      </c>
      <c r="G204" t="s">
        <v>702</v>
      </c>
      <c r="H204" t="s">
        <v>622</v>
      </c>
      <c r="I204" t="s">
        <v>379</v>
      </c>
      <c r="J204" t="s">
        <v>1775</v>
      </c>
    </row>
    <row r="205" spans="1:10">
      <c r="A205">
        <v>204</v>
      </c>
      <c r="B205" t="s">
        <v>570</v>
      </c>
      <c r="C205" t="s">
        <v>109</v>
      </c>
      <c r="D205" t="s">
        <v>1357</v>
      </c>
      <c r="E205" t="s">
        <v>1358</v>
      </c>
      <c r="F205" t="s">
        <v>1359</v>
      </c>
      <c r="G205" t="s">
        <v>740</v>
      </c>
      <c r="H205" t="s">
        <v>1360</v>
      </c>
      <c r="I205" t="s">
        <v>379</v>
      </c>
      <c r="J205" t="s">
        <v>1775</v>
      </c>
    </row>
    <row r="206" spans="1:10">
      <c r="A206">
        <v>205</v>
      </c>
      <c r="B206" t="s">
        <v>570</v>
      </c>
      <c r="C206" t="s">
        <v>109</v>
      </c>
      <c r="D206" t="s">
        <v>1361</v>
      </c>
      <c r="E206" t="s">
        <v>1362</v>
      </c>
      <c r="F206" t="s">
        <v>1363</v>
      </c>
      <c r="G206" t="s">
        <v>1364</v>
      </c>
      <c r="H206" t="s">
        <v>1365</v>
      </c>
      <c r="I206" t="s">
        <v>379</v>
      </c>
      <c r="J206" t="s">
        <v>1775</v>
      </c>
    </row>
    <row r="207" spans="1:10">
      <c r="A207">
        <v>206</v>
      </c>
      <c r="B207" t="s">
        <v>570</v>
      </c>
      <c r="C207" t="s">
        <v>109</v>
      </c>
      <c r="D207" t="s">
        <v>1366</v>
      </c>
      <c r="E207" t="s">
        <v>1367</v>
      </c>
      <c r="F207" t="s">
        <v>1368</v>
      </c>
      <c r="G207" t="s">
        <v>578</v>
      </c>
      <c r="H207" t="s">
        <v>1369</v>
      </c>
      <c r="I207" t="s">
        <v>379</v>
      </c>
      <c r="J207" t="s">
        <v>1775</v>
      </c>
    </row>
    <row r="208" spans="1:10">
      <c r="A208">
        <v>207</v>
      </c>
      <c r="B208" t="s">
        <v>570</v>
      </c>
      <c r="C208" t="s">
        <v>109</v>
      </c>
      <c r="D208" t="s">
        <v>1370</v>
      </c>
      <c r="E208" t="s">
        <v>1371</v>
      </c>
      <c r="F208" t="s">
        <v>1372</v>
      </c>
      <c r="G208" t="s">
        <v>1304</v>
      </c>
      <c r="H208" t="s">
        <v>1373</v>
      </c>
      <c r="I208" t="s">
        <v>1374</v>
      </c>
      <c r="J208" t="s">
        <v>1775</v>
      </c>
    </row>
    <row r="209" spans="1:10">
      <c r="A209">
        <v>208</v>
      </c>
      <c r="B209" t="s">
        <v>570</v>
      </c>
      <c r="C209" t="s">
        <v>109</v>
      </c>
      <c r="D209" t="s">
        <v>1375</v>
      </c>
      <c r="E209" t="s">
        <v>1376</v>
      </c>
      <c r="F209" t="s">
        <v>1377</v>
      </c>
      <c r="G209" t="s">
        <v>929</v>
      </c>
      <c r="H209" t="s">
        <v>1342</v>
      </c>
      <c r="I209" t="s">
        <v>1378</v>
      </c>
      <c r="J209" t="s">
        <v>1775</v>
      </c>
    </row>
    <row r="210" spans="1:10">
      <c r="A210">
        <v>209</v>
      </c>
      <c r="B210" t="s">
        <v>570</v>
      </c>
      <c r="C210" t="s">
        <v>109</v>
      </c>
      <c r="D210" t="s">
        <v>1379</v>
      </c>
      <c r="E210" t="s">
        <v>1380</v>
      </c>
      <c r="F210" t="s">
        <v>1381</v>
      </c>
      <c r="G210" t="s">
        <v>1382</v>
      </c>
      <c r="H210" t="s">
        <v>1383</v>
      </c>
      <c r="I210" t="s">
        <v>379</v>
      </c>
      <c r="J210" t="s">
        <v>1775</v>
      </c>
    </row>
    <row r="211" spans="1:10">
      <c r="A211">
        <v>210</v>
      </c>
      <c r="B211" t="s">
        <v>570</v>
      </c>
      <c r="C211" t="s">
        <v>109</v>
      </c>
      <c r="D211" t="s">
        <v>1384</v>
      </c>
      <c r="E211" t="s">
        <v>1385</v>
      </c>
      <c r="F211" t="s">
        <v>1386</v>
      </c>
      <c r="G211" t="s">
        <v>702</v>
      </c>
      <c r="H211" t="s">
        <v>379</v>
      </c>
      <c r="I211" t="s">
        <v>1387</v>
      </c>
      <c r="J211" t="s">
        <v>1775</v>
      </c>
    </row>
    <row r="212" spans="1:10">
      <c r="A212">
        <v>211</v>
      </c>
      <c r="B212" t="s">
        <v>570</v>
      </c>
      <c r="C212" t="s">
        <v>109</v>
      </c>
      <c r="D212" t="s">
        <v>1388</v>
      </c>
      <c r="E212" t="s">
        <v>1389</v>
      </c>
      <c r="F212" t="s">
        <v>1390</v>
      </c>
      <c r="G212" t="s">
        <v>702</v>
      </c>
      <c r="H212" t="s">
        <v>1107</v>
      </c>
      <c r="I212" t="s">
        <v>1108</v>
      </c>
      <c r="J212" t="s">
        <v>1775</v>
      </c>
    </row>
    <row r="213" spans="1:10">
      <c r="A213">
        <v>212</v>
      </c>
      <c r="B213" t="s">
        <v>570</v>
      </c>
      <c r="C213" t="s">
        <v>109</v>
      </c>
      <c r="D213" t="s">
        <v>1391</v>
      </c>
      <c r="E213" t="s">
        <v>1392</v>
      </c>
      <c r="F213" t="s">
        <v>1393</v>
      </c>
      <c r="G213" t="s">
        <v>871</v>
      </c>
      <c r="H213" t="s">
        <v>1394</v>
      </c>
      <c r="I213" t="s">
        <v>379</v>
      </c>
      <c r="J213" t="s">
        <v>1775</v>
      </c>
    </row>
    <row r="214" spans="1:10">
      <c r="A214">
        <v>213</v>
      </c>
      <c r="B214" t="s">
        <v>570</v>
      </c>
      <c r="C214" t="s">
        <v>109</v>
      </c>
      <c r="D214" t="s">
        <v>1395</v>
      </c>
      <c r="E214" t="s">
        <v>1396</v>
      </c>
      <c r="F214" t="s">
        <v>1397</v>
      </c>
      <c r="G214" t="s">
        <v>814</v>
      </c>
      <c r="H214" t="s">
        <v>1398</v>
      </c>
      <c r="I214" t="s">
        <v>379</v>
      </c>
      <c r="J214" t="s">
        <v>1775</v>
      </c>
    </row>
    <row r="215" spans="1:10">
      <c r="A215">
        <v>214</v>
      </c>
      <c r="B215" t="s">
        <v>570</v>
      </c>
      <c r="C215" t="s">
        <v>109</v>
      </c>
      <c r="D215" t="s">
        <v>1399</v>
      </c>
      <c r="E215" t="s">
        <v>1400</v>
      </c>
      <c r="F215" t="s">
        <v>1401</v>
      </c>
      <c r="G215" t="s">
        <v>606</v>
      </c>
      <c r="H215" t="s">
        <v>1402</v>
      </c>
      <c r="I215" t="s">
        <v>379</v>
      </c>
      <c r="J215" t="s">
        <v>1775</v>
      </c>
    </row>
    <row r="216" spans="1:10">
      <c r="A216">
        <v>215</v>
      </c>
      <c r="B216" t="s">
        <v>570</v>
      </c>
      <c r="C216" t="s">
        <v>109</v>
      </c>
      <c r="D216" t="s">
        <v>1403</v>
      </c>
      <c r="E216" t="s">
        <v>1404</v>
      </c>
      <c r="F216" t="s">
        <v>1405</v>
      </c>
      <c r="G216" t="s">
        <v>740</v>
      </c>
      <c r="H216" t="s">
        <v>1112</v>
      </c>
      <c r="I216" t="s">
        <v>379</v>
      </c>
      <c r="J216" t="s">
        <v>1775</v>
      </c>
    </row>
    <row r="217" spans="1:10">
      <c r="A217">
        <v>216</v>
      </c>
      <c r="B217" t="s">
        <v>570</v>
      </c>
      <c r="C217" t="s">
        <v>109</v>
      </c>
      <c r="D217" t="s">
        <v>1406</v>
      </c>
      <c r="E217" t="s">
        <v>1407</v>
      </c>
      <c r="F217" t="s">
        <v>1408</v>
      </c>
      <c r="G217" t="s">
        <v>837</v>
      </c>
      <c r="H217" t="s">
        <v>1409</v>
      </c>
      <c r="I217" t="s">
        <v>1410</v>
      </c>
      <c r="J217" t="s">
        <v>1775</v>
      </c>
    </row>
    <row r="218" spans="1:10">
      <c r="A218">
        <v>217</v>
      </c>
      <c r="B218" t="s">
        <v>570</v>
      </c>
      <c r="C218" t="s">
        <v>109</v>
      </c>
      <c r="D218" t="s">
        <v>1411</v>
      </c>
      <c r="E218" t="s">
        <v>1412</v>
      </c>
      <c r="F218" t="s">
        <v>1413</v>
      </c>
      <c r="G218" t="s">
        <v>1414</v>
      </c>
      <c r="H218" t="s">
        <v>1415</v>
      </c>
      <c r="I218" t="s">
        <v>1202</v>
      </c>
      <c r="J218" t="s">
        <v>1775</v>
      </c>
    </row>
    <row r="219" spans="1:10">
      <c r="A219">
        <v>218</v>
      </c>
      <c r="B219" t="s">
        <v>570</v>
      </c>
      <c r="C219" t="s">
        <v>109</v>
      </c>
      <c r="D219" t="s">
        <v>1416</v>
      </c>
      <c r="E219" t="s">
        <v>1417</v>
      </c>
      <c r="F219" t="s">
        <v>1418</v>
      </c>
      <c r="G219" t="s">
        <v>1037</v>
      </c>
      <c r="H219" t="s">
        <v>1419</v>
      </c>
      <c r="I219" t="s">
        <v>379</v>
      </c>
      <c r="J219" t="s">
        <v>1775</v>
      </c>
    </row>
    <row r="220" spans="1:10">
      <c r="A220">
        <v>219</v>
      </c>
      <c r="B220" t="s">
        <v>570</v>
      </c>
      <c r="C220" t="s">
        <v>109</v>
      </c>
      <c r="D220" t="s">
        <v>1420</v>
      </c>
      <c r="E220" t="s">
        <v>1421</v>
      </c>
      <c r="F220" t="s">
        <v>1422</v>
      </c>
      <c r="G220" t="s">
        <v>890</v>
      </c>
      <c r="H220" t="s">
        <v>622</v>
      </c>
      <c r="I220" t="s">
        <v>379</v>
      </c>
      <c r="J220" t="s">
        <v>1775</v>
      </c>
    </row>
    <row r="221" spans="1:10">
      <c r="A221">
        <v>220</v>
      </c>
      <c r="B221" t="s">
        <v>570</v>
      </c>
      <c r="C221" t="s">
        <v>109</v>
      </c>
      <c r="D221" t="s">
        <v>1423</v>
      </c>
      <c r="E221" t="s">
        <v>1424</v>
      </c>
      <c r="F221" t="s">
        <v>1425</v>
      </c>
      <c r="G221" t="s">
        <v>710</v>
      </c>
      <c r="H221" t="s">
        <v>1426</v>
      </c>
      <c r="I221" t="s">
        <v>379</v>
      </c>
      <c r="J221" t="s">
        <v>1775</v>
      </c>
    </row>
    <row r="222" spans="1:10">
      <c r="A222">
        <v>221</v>
      </c>
      <c r="B222" t="s">
        <v>570</v>
      </c>
      <c r="C222" t="s">
        <v>109</v>
      </c>
      <c r="D222" t="s">
        <v>1427</v>
      </c>
      <c r="E222" t="s">
        <v>1428</v>
      </c>
      <c r="F222" t="s">
        <v>1429</v>
      </c>
      <c r="G222" t="s">
        <v>899</v>
      </c>
      <c r="H222" t="s">
        <v>1430</v>
      </c>
      <c r="I222" t="s">
        <v>379</v>
      </c>
      <c r="J222" t="s">
        <v>1775</v>
      </c>
    </row>
    <row r="223" spans="1:10">
      <c r="A223">
        <v>222</v>
      </c>
      <c r="B223" t="s">
        <v>570</v>
      </c>
      <c r="C223" t="s">
        <v>109</v>
      </c>
      <c r="D223" t="s">
        <v>1431</v>
      </c>
      <c r="E223" t="s">
        <v>1432</v>
      </c>
      <c r="F223" t="s">
        <v>1433</v>
      </c>
      <c r="G223" t="s">
        <v>1304</v>
      </c>
      <c r="H223" t="s">
        <v>1434</v>
      </c>
      <c r="I223" t="s">
        <v>1435</v>
      </c>
      <c r="J223" t="s">
        <v>1775</v>
      </c>
    </row>
    <row r="224" spans="1:10">
      <c r="A224">
        <v>223</v>
      </c>
      <c r="B224" t="s">
        <v>570</v>
      </c>
      <c r="C224" t="s">
        <v>109</v>
      </c>
      <c r="D224" t="s">
        <v>1436</v>
      </c>
      <c r="E224" t="s">
        <v>1437</v>
      </c>
      <c r="F224" t="s">
        <v>1438</v>
      </c>
      <c r="G224" t="s">
        <v>606</v>
      </c>
      <c r="H224" t="s">
        <v>1439</v>
      </c>
      <c r="I224" t="s">
        <v>379</v>
      </c>
      <c r="J224" t="s">
        <v>1775</v>
      </c>
    </row>
    <row r="225" spans="1:10">
      <c r="A225">
        <v>224</v>
      </c>
      <c r="B225" t="s">
        <v>570</v>
      </c>
      <c r="C225" t="s">
        <v>109</v>
      </c>
      <c r="D225" t="s">
        <v>1440</v>
      </c>
      <c r="E225" t="s">
        <v>1441</v>
      </c>
      <c r="F225" t="s">
        <v>1442</v>
      </c>
      <c r="G225" t="s">
        <v>1004</v>
      </c>
      <c r="H225" t="s">
        <v>1443</v>
      </c>
      <c r="I225" t="s">
        <v>379</v>
      </c>
      <c r="J225" t="s">
        <v>1775</v>
      </c>
    </row>
    <row r="226" spans="1:10">
      <c r="A226">
        <v>225</v>
      </c>
      <c r="B226" t="s">
        <v>570</v>
      </c>
      <c r="C226" t="s">
        <v>109</v>
      </c>
      <c r="D226" t="s">
        <v>1444</v>
      </c>
      <c r="E226" t="s">
        <v>1445</v>
      </c>
      <c r="F226" t="s">
        <v>1446</v>
      </c>
      <c r="G226" t="s">
        <v>606</v>
      </c>
      <c r="H226" t="s">
        <v>1447</v>
      </c>
      <c r="I226" t="s">
        <v>665</v>
      </c>
      <c r="J226" t="s">
        <v>1775</v>
      </c>
    </row>
    <row r="227" spans="1:10">
      <c r="A227">
        <v>226</v>
      </c>
      <c r="B227" t="s">
        <v>570</v>
      </c>
      <c r="C227" t="s">
        <v>109</v>
      </c>
      <c r="D227" t="s">
        <v>1448</v>
      </c>
      <c r="E227" t="s">
        <v>1449</v>
      </c>
      <c r="F227" t="s">
        <v>1450</v>
      </c>
      <c r="G227" t="s">
        <v>740</v>
      </c>
      <c r="H227" t="s">
        <v>1451</v>
      </c>
      <c r="I227" t="s">
        <v>379</v>
      </c>
      <c r="J227" t="s">
        <v>1775</v>
      </c>
    </row>
    <row r="228" spans="1:10">
      <c r="A228">
        <v>227</v>
      </c>
      <c r="B228" t="s">
        <v>570</v>
      </c>
      <c r="C228" t="s">
        <v>109</v>
      </c>
      <c r="D228" t="s">
        <v>1452</v>
      </c>
      <c r="E228" t="s">
        <v>1453</v>
      </c>
      <c r="F228" t="s">
        <v>1454</v>
      </c>
      <c r="G228" t="s">
        <v>702</v>
      </c>
      <c r="H228" t="s">
        <v>792</v>
      </c>
      <c r="I228" t="s">
        <v>379</v>
      </c>
      <c r="J228" t="s">
        <v>1775</v>
      </c>
    </row>
    <row r="229" spans="1:10">
      <c r="A229">
        <v>228</v>
      </c>
      <c r="B229" t="s">
        <v>570</v>
      </c>
      <c r="C229" t="s">
        <v>109</v>
      </c>
      <c r="D229" t="s">
        <v>1455</v>
      </c>
      <c r="E229" t="s">
        <v>1456</v>
      </c>
      <c r="F229" t="s">
        <v>1457</v>
      </c>
      <c r="G229" t="s">
        <v>1304</v>
      </c>
      <c r="H229" t="s">
        <v>379</v>
      </c>
      <c r="I229" t="s">
        <v>379</v>
      </c>
      <c r="J229" t="s">
        <v>1775</v>
      </c>
    </row>
    <row r="230" spans="1:10">
      <c r="A230">
        <v>229</v>
      </c>
      <c r="B230" t="s">
        <v>570</v>
      </c>
      <c r="C230" t="s">
        <v>109</v>
      </c>
      <c r="D230" t="s">
        <v>1458</v>
      </c>
      <c r="E230" t="s">
        <v>1459</v>
      </c>
      <c r="F230" t="s">
        <v>1460</v>
      </c>
      <c r="G230" t="s">
        <v>890</v>
      </c>
      <c r="H230" t="s">
        <v>379</v>
      </c>
      <c r="I230" t="s">
        <v>1461</v>
      </c>
      <c r="J230" t="s">
        <v>1775</v>
      </c>
    </row>
    <row r="231" spans="1:10">
      <c r="A231">
        <v>230</v>
      </c>
      <c r="B231" t="s">
        <v>570</v>
      </c>
      <c r="C231" t="s">
        <v>109</v>
      </c>
      <c r="D231" t="s">
        <v>1462</v>
      </c>
      <c r="E231" t="s">
        <v>1463</v>
      </c>
      <c r="F231" t="s">
        <v>1464</v>
      </c>
      <c r="G231" t="s">
        <v>899</v>
      </c>
      <c r="H231" t="s">
        <v>379</v>
      </c>
      <c r="I231" t="s">
        <v>379</v>
      </c>
      <c r="J231" t="s">
        <v>1775</v>
      </c>
    </row>
    <row r="232" spans="1:10">
      <c r="A232">
        <v>231</v>
      </c>
      <c r="B232" t="s">
        <v>570</v>
      </c>
      <c r="C232" t="s">
        <v>109</v>
      </c>
      <c r="D232" t="s">
        <v>1465</v>
      </c>
      <c r="E232" t="s">
        <v>1466</v>
      </c>
      <c r="F232" t="s">
        <v>1467</v>
      </c>
      <c r="G232" t="s">
        <v>697</v>
      </c>
      <c r="H232" t="s">
        <v>622</v>
      </c>
      <c r="I232" t="s">
        <v>1468</v>
      </c>
      <c r="J232" t="s">
        <v>1775</v>
      </c>
    </row>
    <row r="233" spans="1:10">
      <c r="A233">
        <v>232</v>
      </c>
      <c r="B233" t="s">
        <v>570</v>
      </c>
      <c r="C233" t="s">
        <v>109</v>
      </c>
      <c r="D233" t="s">
        <v>1469</v>
      </c>
      <c r="E233" t="s">
        <v>1470</v>
      </c>
      <c r="F233" t="s">
        <v>1471</v>
      </c>
      <c r="G233" t="s">
        <v>606</v>
      </c>
      <c r="H233" t="s">
        <v>1472</v>
      </c>
      <c r="I233" t="s">
        <v>379</v>
      </c>
      <c r="J233" t="s">
        <v>1775</v>
      </c>
    </row>
    <row r="234" spans="1:10">
      <c r="A234">
        <v>233</v>
      </c>
      <c r="B234" t="s">
        <v>570</v>
      </c>
      <c r="C234" t="s">
        <v>109</v>
      </c>
      <c r="D234" t="s">
        <v>1473</v>
      </c>
      <c r="E234" t="s">
        <v>1474</v>
      </c>
      <c r="F234" t="s">
        <v>1475</v>
      </c>
      <c r="G234" t="s">
        <v>890</v>
      </c>
      <c r="H234" t="s">
        <v>1476</v>
      </c>
      <c r="I234" t="s">
        <v>379</v>
      </c>
      <c r="J234" t="s">
        <v>1775</v>
      </c>
    </row>
    <row r="235" spans="1:10">
      <c r="A235">
        <v>234</v>
      </c>
      <c r="B235" t="s">
        <v>570</v>
      </c>
      <c r="C235" t="s">
        <v>109</v>
      </c>
      <c r="D235" t="s">
        <v>1477</v>
      </c>
      <c r="E235" t="s">
        <v>1478</v>
      </c>
      <c r="F235" t="s">
        <v>1479</v>
      </c>
      <c r="G235" t="s">
        <v>596</v>
      </c>
      <c r="H235" t="s">
        <v>1480</v>
      </c>
      <c r="I235" t="s">
        <v>379</v>
      </c>
      <c r="J235" t="s">
        <v>1775</v>
      </c>
    </row>
    <row r="236" spans="1:10">
      <c r="A236">
        <v>235</v>
      </c>
      <c r="B236" t="s">
        <v>570</v>
      </c>
      <c r="C236" t="s">
        <v>109</v>
      </c>
      <c r="D236" t="s">
        <v>1481</v>
      </c>
      <c r="E236" t="s">
        <v>1482</v>
      </c>
      <c r="F236" t="s">
        <v>1483</v>
      </c>
      <c r="G236" t="s">
        <v>871</v>
      </c>
      <c r="H236" t="s">
        <v>622</v>
      </c>
      <c r="I236" t="s">
        <v>379</v>
      </c>
      <c r="J236" t="s">
        <v>1775</v>
      </c>
    </row>
    <row r="237" spans="1:10">
      <c r="A237">
        <v>236</v>
      </c>
      <c r="B237" t="s">
        <v>570</v>
      </c>
      <c r="C237" t="s">
        <v>109</v>
      </c>
      <c r="D237" t="s">
        <v>1484</v>
      </c>
      <c r="E237" t="s">
        <v>1485</v>
      </c>
      <c r="F237" t="s">
        <v>1486</v>
      </c>
      <c r="G237" t="s">
        <v>929</v>
      </c>
      <c r="H237" t="s">
        <v>1487</v>
      </c>
      <c r="I237" t="s">
        <v>1197</v>
      </c>
      <c r="J237" t="s">
        <v>1775</v>
      </c>
    </row>
    <row r="238" spans="1:10">
      <c r="A238">
        <v>237</v>
      </c>
      <c r="B238" t="s">
        <v>570</v>
      </c>
      <c r="C238" t="s">
        <v>109</v>
      </c>
      <c r="D238" t="s">
        <v>1488</v>
      </c>
      <c r="E238" t="s">
        <v>1489</v>
      </c>
      <c r="F238" t="s">
        <v>1490</v>
      </c>
      <c r="G238" t="s">
        <v>601</v>
      </c>
      <c r="H238" t="s">
        <v>1491</v>
      </c>
      <c r="I238" t="s">
        <v>379</v>
      </c>
      <c r="J238" t="s">
        <v>1775</v>
      </c>
    </row>
    <row r="239" spans="1:10">
      <c r="A239">
        <v>238</v>
      </c>
      <c r="B239" t="s">
        <v>570</v>
      </c>
      <c r="C239" t="s">
        <v>109</v>
      </c>
      <c r="D239" t="s">
        <v>1492</v>
      </c>
      <c r="E239" t="s">
        <v>1493</v>
      </c>
      <c r="F239" t="s">
        <v>1494</v>
      </c>
      <c r="G239" t="s">
        <v>606</v>
      </c>
      <c r="H239" t="s">
        <v>1495</v>
      </c>
      <c r="I239" t="s">
        <v>665</v>
      </c>
      <c r="J239" t="s">
        <v>1775</v>
      </c>
    </row>
    <row r="240" spans="1:10">
      <c r="A240">
        <v>239</v>
      </c>
      <c r="B240" t="s">
        <v>570</v>
      </c>
      <c r="C240" t="s">
        <v>109</v>
      </c>
      <c r="D240" t="s">
        <v>1496</v>
      </c>
      <c r="E240" t="s">
        <v>1497</v>
      </c>
      <c r="F240" t="s">
        <v>1498</v>
      </c>
      <c r="G240" t="s">
        <v>890</v>
      </c>
      <c r="H240" t="s">
        <v>1499</v>
      </c>
      <c r="I240" t="s">
        <v>379</v>
      </c>
      <c r="J240" t="s">
        <v>1775</v>
      </c>
    </row>
    <row r="241" spans="1:10">
      <c r="A241">
        <v>240</v>
      </c>
      <c r="B241" t="s">
        <v>570</v>
      </c>
      <c r="C241" t="s">
        <v>109</v>
      </c>
      <c r="D241" t="s">
        <v>1500</v>
      </c>
      <c r="E241" t="s">
        <v>1501</v>
      </c>
      <c r="F241" t="s">
        <v>1502</v>
      </c>
      <c r="G241" t="s">
        <v>596</v>
      </c>
      <c r="H241" t="s">
        <v>1503</v>
      </c>
      <c r="I241" t="s">
        <v>379</v>
      </c>
      <c r="J241" t="s">
        <v>1775</v>
      </c>
    </row>
    <row r="242" spans="1:10">
      <c r="A242">
        <v>241</v>
      </c>
      <c r="B242" t="s">
        <v>570</v>
      </c>
      <c r="C242" t="s">
        <v>109</v>
      </c>
      <c r="D242" t="s">
        <v>1504</v>
      </c>
      <c r="E242" t="s">
        <v>1505</v>
      </c>
      <c r="F242" t="s">
        <v>1506</v>
      </c>
      <c r="G242" t="s">
        <v>640</v>
      </c>
      <c r="H242" t="s">
        <v>379</v>
      </c>
      <c r="I242" t="s">
        <v>379</v>
      </c>
      <c r="J242" t="s">
        <v>1775</v>
      </c>
    </row>
    <row r="243" spans="1:10">
      <c r="A243">
        <v>242</v>
      </c>
      <c r="B243" t="s">
        <v>570</v>
      </c>
      <c r="C243" t="s">
        <v>109</v>
      </c>
      <c r="D243" t="s">
        <v>1507</v>
      </c>
      <c r="E243" t="s">
        <v>1508</v>
      </c>
      <c r="F243" t="s">
        <v>1509</v>
      </c>
      <c r="G243" t="s">
        <v>890</v>
      </c>
      <c r="H243" t="s">
        <v>838</v>
      </c>
      <c r="I243" t="s">
        <v>1510</v>
      </c>
      <c r="J243" t="s">
        <v>1775</v>
      </c>
    </row>
    <row r="244" spans="1:10">
      <c r="A244">
        <v>243</v>
      </c>
      <c r="B244" t="s">
        <v>570</v>
      </c>
      <c r="C244" t="s">
        <v>109</v>
      </c>
      <c r="D244" t="s">
        <v>1511</v>
      </c>
      <c r="E244" t="s">
        <v>1512</v>
      </c>
      <c r="F244" t="s">
        <v>1513</v>
      </c>
      <c r="G244" t="s">
        <v>866</v>
      </c>
      <c r="H244" t="s">
        <v>1514</v>
      </c>
      <c r="I244" t="s">
        <v>379</v>
      </c>
      <c r="J244" t="s">
        <v>1775</v>
      </c>
    </row>
    <row r="245" spans="1:10">
      <c r="A245">
        <v>244</v>
      </c>
      <c r="B245" t="s">
        <v>570</v>
      </c>
      <c r="C245" t="s">
        <v>109</v>
      </c>
      <c r="D245" t="s">
        <v>1515</v>
      </c>
      <c r="E245" t="s">
        <v>1516</v>
      </c>
      <c r="F245" t="s">
        <v>1517</v>
      </c>
      <c r="G245" t="s">
        <v>1037</v>
      </c>
      <c r="H245" t="s">
        <v>1518</v>
      </c>
      <c r="I245" t="s">
        <v>1519</v>
      </c>
      <c r="J245" t="s">
        <v>1775</v>
      </c>
    </row>
    <row r="246" spans="1:10">
      <c r="A246">
        <v>245</v>
      </c>
      <c r="B246" t="s">
        <v>570</v>
      </c>
      <c r="C246" t="s">
        <v>109</v>
      </c>
      <c r="D246" t="s">
        <v>1520</v>
      </c>
      <c r="E246" t="s">
        <v>1521</v>
      </c>
      <c r="F246" t="s">
        <v>1522</v>
      </c>
      <c r="G246" t="s">
        <v>1304</v>
      </c>
      <c r="H246" t="s">
        <v>1523</v>
      </c>
      <c r="I246" t="s">
        <v>1524</v>
      </c>
      <c r="J246" t="s">
        <v>1775</v>
      </c>
    </row>
    <row r="247" spans="1:10">
      <c r="A247">
        <v>246</v>
      </c>
      <c r="B247" t="s">
        <v>570</v>
      </c>
      <c r="C247" t="s">
        <v>109</v>
      </c>
      <c r="D247" t="s">
        <v>1525</v>
      </c>
      <c r="E247" t="s">
        <v>1526</v>
      </c>
      <c r="F247" t="s">
        <v>1527</v>
      </c>
      <c r="G247" t="s">
        <v>740</v>
      </c>
      <c r="H247" t="s">
        <v>379</v>
      </c>
      <c r="I247" t="s">
        <v>1528</v>
      </c>
      <c r="J247" t="s">
        <v>1775</v>
      </c>
    </row>
    <row r="248" spans="1:10">
      <c r="A248">
        <v>247</v>
      </c>
      <c r="B248" t="s">
        <v>570</v>
      </c>
      <c r="C248" t="s">
        <v>109</v>
      </c>
      <c r="D248" t="s">
        <v>1529</v>
      </c>
      <c r="E248" t="s">
        <v>1530</v>
      </c>
      <c r="F248" t="s">
        <v>1531</v>
      </c>
      <c r="G248" t="s">
        <v>606</v>
      </c>
      <c r="H248" t="s">
        <v>622</v>
      </c>
      <c r="I248" t="s">
        <v>1326</v>
      </c>
      <c r="J248" t="s">
        <v>1775</v>
      </c>
    </row>
    <row r="249" spans="1:10">
      <c r="A249">
        <v>248</v>
      </c>
      <c r="B249" t="s">
        <v>570</v>
      </c>
      <c r="C249" t="s">
        <v>109</v>
      </c>
      <c r="D249" t="s">
        <v>1532</v>
      </c>
      <c r="E249" t="s">
        <v>1533</v>
      </c>
      <c r="F249" t="s">
        <v>1534</v>
      </c>
      <c r="G249" t="s">
        <v>591</v>
      </c>
      <c r="H249" t="s">
        <v>1535</v>
      </c>
      <c r="I249" t="s">
        <v>379</v>
      </c>
      <c r="J249" t="s">
        <v>1775</v>
      </c>
    </row>
    <row r="250" spans="1:10">
      <c r="A250">
        <v>249</v>
      </c>
      <c r="B250" t="s">
        <v>570</v>
      </c>
      <c r="C250" t="s">
        <v>109</v>
      </c>
      <c r="D250" t="s">
        <v>1536</v>
      </c>
      <c r="E250" t="s">
        <v>1537</v>
      </c>
      <c r="F250" t="s">
        <v>1538</v>
      </c>
      <c r="G250" t="s">
        <v>578</v>
      </c>
      <c r="H250" t="s">
        <v>1342</v>
      </c>
      <c r="I250" t="s">
        <v>379</v>
      </c>
      <c r="J250" t="s">
        <v>1775</v>
      </c>
    </row>
    <row r="251" spans="1:10">
      <c r="A251">
        <v>250</v>
      </c>
      <c r="B251" t="s">
        <v>570</v>
      </c>
      <c r="C251" t="s">
        <v>109</v>
      </c>
      <c r="D251" t="s">
        <v>1539</v>
      </c>
      <c r="E251" t="s">
        <v>1540</v>
      </c>
      <c r="F251" t="s">
        <v>1541</v>
      </c>
      <c r="G251" t="s">
        <v>1037</v>
      </c>
      <c r="H251" t="s">
        <v>1542</v>
      </c>
      <c r="I251" t="s">
        <v>1519</v>
      </c>
      <c r="J251" t="s">
        <v>1775</v>
      </c>
    </row>
    <row r="252" spans="1:10">
      <c r="A252">
        <v>251</v>
      </c>
      <c r="B252" t="s">
        <v>570</v>
      </c>
      <c r="C252" t="s">
        <v>109</v>
      </c>
      <c r="D252" t="s">
        <v>1543</v>
      </c>
      <c r="E252" t="s">
        <v>1544</v>
      </c>
      <c r="F252" t="s">
        <v>1545</v>
      </c>
      <c r="G252" t="s">
        <v>606</v>
      </c>
      <c r="H252" t="s">
        <v>379</v>
      </c>
      <c r="I252" t="s">
        <v>1078</v>
      </c>
      <c r="J252" t="s">
        <v>1775</v>
      </c>
    </row>
    <row r="253" spans="1:10">
      <c r="A253">
        <v>252</v>
      </c>
      <c r="B253" t="s">
        <v>570</v>
      </c>
      <c r="C253" t="s">
        <v>109</v>
      </c>
      <c r="D253" t="s">
        <v>1546</v>
      </c>
      <c r="E253" t="s">
        <v>1547</v>
      </c>
      <c r="F253" t="s">
        <v>1548</v>
      </c>
      <c r="G253" t="s">
        <v>866</v>
      </c>
      <c r="H253" t="s">
        <v>1337</v>
      </c>
      <c r="I253" t="s">
        <v>379</v>
      </c>
      <c r="J253" t="s">
        <v>1775</v>
      </c>
    </row>
    <row r="254" spans="1:10">
      <c r="A254">
        <v>253</v>
      </c>
      <c r="B254" t="s">
        <v>570</v>
      </c>
      <c r="C254" t="s">
        <v>109</v>
      </c>
      <c r="D254" t="s">
        <v>1549</v>
      </c>
      <c r="E254" t="s">
        <v>1550</v>
      </c>
      <c r="F254" t="s">
        <v>1551</v>
      </c>
      <c r="G254" t="s">
        <v>1279</v>
      </c>
      <c r="H254" t="s">
        <v>622</v>
      </c>
      <c r="I254" t="s">
        <v>1552</v>
      </c>
      <c r="J254" t="s">
        <v>1775</v>
      </c>
    </row>
    <row r="255" spans="1:10">
      <c r="A255">
        <v>254</v>
      </c>
      <c r="B255" t="s">
        <v>570</v>
      </c>
      <c r="C255" t="s">
        <v>109</v>
      </c>
      <c r="D255" t="s">
        <v>1553</v>
      </c>
      <c r="E255" t="s">
        <v>1554</v>
      </c>
      <c r="F255" t="s">
        <v>1555</v>
      </c>
      <c r="G255" t="s">
        <v>697</v>
      </c>
      <c r="H255" t="s">
        <v>1556</v>
      </c>
      <c r="I255" t="s">
        <v>1557</v>
      </c>
      <c r="J255" t="s">
        <v>1775</v>
      </c>
    </row>
    <row r="256" spans="1:10">
      <c r="A256">
        <v>255</v>
      </c>
      <c r="B256" t="s">
        <v>570</v>
      </c>
      <c r="C256" t="s">
        <v>109</v>
      </c>
      <c r="D256" t="s">
        <v>1558</v>
      </c>
      <c r="E256" t="s">
        <v>1559</v>
      </c>
      <c r="F256" t="s">
        <v>1560</v>
      </c>
      <c r="G256" t="s">
        <v>596</v>
      </c>
      <c r="H256" t="s">
        <v>379</v>
      </c>
      <c r="I256" t="s">
        <v>379</v>
      </c>
      <c r="J256" t="s">
        <v>1775</v>
      </c>
    </row>
    <row r="257" spans="1:10">
      <c r="A257">
        <v>256</v>
      </c>
      <c r="B257" t="s">
        <v>570</v>
      </c>
      <c r="C257" t="s">
        <v>109</v>
      </c>
      <c r="D257" t="s">
        <v>1561</v>
      </c>
      <c r="E257" t="s">
        <v>1562</v>
      </c>
      <c r="F257" t="s">
        <v>1563</v>
      </c>
      <c r="G257" t="s">
        <v>1209</v>
      </c>
      <c r="H257" t="s">
        <v>1564</v>
      </c>
      <c r="I257" t="s">
        <v>379</v>
      </c>
      <c r="J257" t="s">
        <v>1775</v>
      </c>
    </row>
    <row r="258" spans="1:10">
      <c r="A258">
        <v>257</v>
      </c>
      <c r="B258" t="s">
        <v>570</v>
      </c>
      <c r="C258" t="s">
        <v>109</v>
      </c>
      <c r="D258" t="s">
        <v>1565</v>
      </c>
      <c r="E258" t="s">
        <v>1566</v>
      </c>
      <c r="F258" t="s">
        <v>1567</v>
      </c>
      <c r="G258" t="s">
        <v>606</v>
      </c>
      <c r="H258" t="s">
        <v>1568</v>
      </c>
      <c r="I258" t="s">
        <v>379</v>
      </c>
      <c r="J258" t="s">
        <v>1775</v>
      </c>
    </row>
    <row r="259" spans="1:10">
      <c r="A259">
        <v>258</v>
      </c>
      <c r="B259" t="s">
        <v>570</v>
      </c>
      <c r="C259" t="s">
        <v>109</v>
      </c>
      <c r="D259" t="s">
        <v>1569</v>
      </c>
      <c r="E259" t="s">
        <v>1570</v>
      </c>
      <c r="F259" t="s">
        <v>1571</v>
      </c>
      <c r="G259" t="s">
        <v>890</v>
      </c>
      <c r="H259" t="s">
        <v>838</v>
      </c>
      <c r="I259" t="s">
        <v>379</v>
      </c>
      <c r="J259" t="s">
        <v>1775</v>
      </c>
    </row>
    <row r="260" spans="1:10">
      <c r="A260">
        <v>259</v>
      </c>
      <c r="B260" t="s">
        <v>570</v>
      </c>
      <c r="C260" t="s">
        <v>109</v>
      </c>
      <c r="D260" t="s">
        <v>1572</v>
      </c>
      <c r="E260" t="s">
        <v>1573</v>
      </c>
      <c r="F260" t="s">
        <v>1574</v>
      </c>
      <c r="G260" t="s">
        <v>659</v>
      </c>
      <c r="H260" t="s">
        <v>379</v>
      </c>
      <c r="I260" t="s">
        <v>379</v>
      </c>
      <c r="J260" t="s">
        <v>1775</v>
      </c>
    </row>
    <row r="261" spans="1:10">
      <c r="A261">
        <v>260</v>
      </c>
      <c r="B261" t="s">
        <v>570</v>
      </c>
      <c r="C261" t="s">
        <v>109</v>
      </c>
      <c r="D261" t="s">
        <v>1575</v>
      </c>
      <c r="E261" t="s">
        <v>1576</v>
      </c>
      <c r="F261" t="s">
        <v>1577</v>
      </c>
      <c r="G261" t="s">
        <v>596</v>
      </c>
      <c r="H261" t="s">
        <v>792</v>
      </c>
      <c r="I261" t="s">
        <v>379</v>
      </c>
      <c r="J261" t="s">
        <v>1775</v>
      </c>
    </row>
    <row r="262" spans="1:10">
      <c r="A262">
        <v>261</v>
      </c>
      <c r="B262" t="s">
        <v>570</v>
      </c>
      <c r="C262" t="s">
        <v>109</v>
      </c>
      <c r="D262" t="s">
        <v>1578</v>
      </c>
      <c r="E262" t="s">
        <v>1579</v>
      </c>
      <c r="F262" t="s">
        <v>1372</v>
      </c>
      <c r="G262" t="s">
        <v>1304</v>
      </c>
      <c r="H262" t="s">
        <v>1580</v>
      </c>
      <c r="I262" t="s">
        <v>379</v>
      </c>
      <c r="J262" t="s">
        <v>1775</v>
      </c>
    </row>
    <row r="263" spans="1:10">
      <c r="A263">
        <v>262</v>
      </c>
      <c r="B263" t="s">
        <v>570</v>
      </c>
      <c r="C263" t="s">
        <v>109</v>
      </c>
      <c r="D263" t="s">
        <v>1581</v>
      </c>
      <c r="E263" t="s">
        <v>1582</v>
      </c>
      <c r="F263" t="s">
        <v>1583</v>
      </c>
      <c r="G263" t="s">
        <v>790</v>
      </c>
      <c r="H263" t="s">
        <v>1584</v>
      </c>
      <c r="I263" t="s">
        <v>1585</v>
      </c>
      <c r="J263" t="s">
        <v>1775</v>
      </c>
    </row>
    <row r="264" spans="1:10">
      <c r="A264">
        <v>263</v>
      </c>
      <c r="B264" t="s">
        <v>570</v>
      </c>
      <c r="C264" t="s">
        <v>109</v>
      </c>
      <c r="D264" t="s">
        <v>1586</v>
      </c>
      <c r="E264" t="s">
        <v>1587</v>
      </c>
      <c r="F264" t="s">
        <v>1588</v>
      </c>
      <c r="G264" t="s">
        <v>710</v>
      </c>
      <c r="H264" t="s">
        <v>1589</v>
      </c>
      <c r="I264" t="s">
        <v>1590</v>
      </c>
      <c r="J264" t="s">
        <v>1775</v>
      </c>
    </row>
    <row r="265" spans="1:10">
      <c r="A265">
        <v>264</v>
      </c>
      <c r="B265" t="s">
        <v>570</v>
      </c>
      <c r="C265" t="s">
        <v>109</v>
      </c>
      <c r="D265" t="s">
        <v>1591</v>
      </c>
      <c r="E265" t="s">
        <v>1592</v>
      </c>
      <c r="F265" t="s">
        <v>1593</v>
      </c>
      <c r="G265" t="s">
        <v>640</v>
      </c>
      <c r="H265" t="s">
        <v>379</v>
      </c>
      <c r="I265" t="s">
        <v>750</v>
      </c>
      <c r="J265" t="s">
        <v>1775</v>
      </c>
    </row>
    <row r="266" spans="1:10">
      <c r="A266">
        <v>265</v>
      </c>
      <c r="B266" t="s">
        <v>570</v>
      </c>
      <c r="C266" t="s">
        <v>109</v>
      </c>
      <c r="D266" t="s">
        <v>1594</v>
      </c>
      <c r="E266" t="s">
        <v>1595</v>
      </c>
      <c r="F266" t="s">
        <v>1596</v>
      </c>
      <c r="G266" t="s">
        <v>899</v>
      </c>
      <c r="H266" t="s">
        <v>379</v>
      </c>
      <c r="I266" t="s">
        <v>379</v>
      </c>
      <c r="J266" t="s">
        <v>1775</v>
      </c>
    </row>
    <row r="267" spans="1:10">
      <c r="A267">
        <v>266</v>
      </c>
      <c r="B267" t="s">
        <v>570</v>
      </c>
      <c r="C267" t="s">
        <v>109</v>
      </c>
      <c r="D267" t="s">
        <v>1597</v>
      </c>
      <c r="E267" t="s">
        <v>1598</v>
      </c>
      <c r="F267" t="s">
        <v>1599</v>
      </c>
      <c r="G267" t="s">
        <v>582</v>
      </c>
      <c r="H267" t="s">
        <v>379</v>
      </c>
      <c r="I267" t="s">
        <v>379</v>
      </c>
      <c r="J267" t="s">
        <v>1775</v>
      </c>
    </row>
    <row r="268" spans="1:10">
      <c r="A268">
        <v>267</v>
      </c>
      <c r="B268" t="s">
        <v>570</v>
      </c>
      <c r="C268" t="s">
        <v>109</v>
      </c>
      <c r="D268" t="s">
        <v>1600</v>
      </c>
      <c r="E268" t="s">
        <v>1601</v>
      </c>
      <c r="F268" t="s">
        <v>1602</v>
      </c>
      <c r="G268" t="s">
        <v>890</v>
      </c>
      <c r="H268" t="s">
        <v>379</v>
      </c>
      <c r="I268" t="s">
        <v>1603</v>
      </c>
      <c r="J268" t="s">
        <v>1775</v>
      </c>
    </row>
    <row r="269" spans="1:10">
      <c r="A269">
        <v>268</v>
      </c>
      <c r="B269" t="s">
        <v>570</v>
      </c>
      <c r="C269" t="s">
        <v>109</v>
      </c>
      <c r="D269" t="s">
        <v>1604</v>
      </c>
      <c r="E269" t="s">
        <v>1605</v>
      </c>
      <c r="F269" t="s">
        <v>1606</v>
      </c>
      <c r="G269" t="s">
        <v>640</v>
      </c>
      <c r="H269" t="s">
        <v>1607</v>
      </c>
      <c r="I269" t="s">
        <v>1608</v>
      </c>
      <c r="J269" t="s">
        <v>1775</v>
      </c>
    </row>
    <row r="270" spans="1:10">
      <c r="A270">
        <v>269</v>
      </c>
      <c r="B270" t="s">
        <v>570</v>
      </c>
      <c r="C270" t="s">
        <v>109</v>
      </c>
      <c r="D270" t="s">
        <v>1609</v>
      </c>
      <c r="E270" t="s">
        <v>1610</v>
      </c>
      <c r="F270" t="s">
        <v>1611</v>
      </c>
      <c r="G270" t="s">
        <v>1209</v>
      </c>
      <c r="H270" t="s">
        <v>1612</v>
      </c>
      <c r="I270" t="s">
        <v>379</v>
      </c>
      <c r="J270" t="s">
        <v>1775</v>
      </c>
    </row>
    <row r="271" spans="1:10">
      <c r="A271">
        <v>270</v>
      </c>
      <c r="B271" t="s">
        <v>570</v>
      </c>
      <c r="C271" t="s">
        <v>109</v>
      </c>
      <c r="D271" t="s">
        <v>1613</v>
      </c>
      <c r="E271" t="s">
        <v>1614</v>
      </c>
      <c r="F271" t="s">
        <v>1615</v>
      </c>
      <c r="G271" t="s">
        <v>606</v>
      </c>
      <c r="H271" t="s">
        <v>379</v>
      </c>
      <c r="I271" t="s">
        <v>379</v>
      </c>
      <c r="J271" t="s">
        <v>1775</v>
      </c>
    </row>
    <row r="272" spans="1:10">
      <c r="A272">
        <v>271</v>
      </c>
      <c r="B272" t="s">
        <v>570</v>
      </c>
      <c r="C272" t="s">
        <v>109</v>
      </c>
      <c r="D272" t="s">
        <v>1616</v>
      </c>
      <c r="E272" t="s">
        <v>1617</v>
      </c>
      <c r="F272" t="s">
        <v>1618</v>
      </c>
      <c r="G272" t="s">
        <v>890</v>
      </c>
      <c r="H272" t="s">
        <v>379</v>
      </c>
      <c r="I272" t="s">
        <v>665</v>
      </c>
      <c r="J272" t="s">
        <v>1775</v>
      </c>
    </row>
    <row r="273" spans="1:10">
      <c r="A273">
        <v>272</v>
      </c>
      <c r="B273" t="s">
        <v>570</v>
      </c>
      <c r="C273" t="s">
        <v>109</v>
      </c>
      <c r="D273" t="s">
        <v>1619</v>
      </c>
      <c r="E273" t="s">
        <v>1617</v>
      </c>
      <c r="F273" t="s">
        <v>1618</v>
      </c>
      <c r="G273" t="s">
        <v>890</v>
      </c>
      <c r="H273" t="s">
        <v>1620</v>
      </c>
      <c r="I273" t="s">
        <v>379</v>
      </c>
      <c r="J273" t="s">
        <v>1775</v>
      </c>
    </row>
    <row r="274" spans="1:10">
      <c r="A274">
        <v>273</v>
      </c>
      <c r="B274" t="s">
        <v>570</v>
      </c>
      <c r="C274" t="s">
        <v>109</v>
      </c>
      <c r="D274" t="s">
        <v>1621</v>
      </c>
      <c r="E274" t="s">
        <v>1622</v>
      </c>
      <c r="F274" t="s">
        <v>1623</v>
      </c>
      <c r="G274" t="s">
        <v>716</v>
      </c>
      <c r="H274" t="s">
        <v>838</v>
      </c>
      <c r="I274" t="s">
        <v>1624</v>
      </c>
      <c r="J274" t="s">
        <v>1775</v>
      </c>
    </row>
    <row r="275" spans="1:10">
      <c r="A275">
        <v>274</v>
      </c>
      <c r="B275" t="s">
        <v>570</v>
      </c>
      <c r="C275" t="s">
        <v>109</v>
      </c>
      <c r="D275" t="s">
        <v>1625</v>
      </c>
      <c r="E275" t="s">
        <v>1626</v>
      </c>
      <c r="F275" t="s">
        <v>1627</v>
      </c>
      <c r="G275" t="s">
        <v>899</v>
      </c>
      <c r="H275" t="s">
        <v>1628</v>
      </c>
      <c r="I275" t="s">
        <v>379</v>
      </c>
      <c r="J275" t="s">
        <v>1775</v>
      </c>
    </row>
    <row r="276" spans="1:10">
      <c r="A276">
        <v>275</v>
      </c>
      <c r="B276" t="s">
        <v>570</v>
      </c>
      <c r="C276" t="s">
        <v>109</v>
      </c>
      <c r="D276" t="s">
        <v>1629</v>
      </c>
      <c r="E276" t="s">
        <v>1630</v>
      </c>
      <c r="F276" t="s">
        <v>1631</v>
      </c>
      <c r="G276" t="s">
        <v>899</v>
      </c>
      <c r="H276" t="s">
        <v>986</v>
      </c>
      <c r="I276" t="s">
        <v>379</v>
      </c>
      <c r="J276" t="s">
        <v>1775</v>
      </c>
    </row>
    <row r="277" spans="1:10">
      <c r="A277">
        <v>276</v>
      </c>
      <c r="B277" t="s">
        <v>570</v>
      </c>
      <c r="C277" t="s">
        <v>109</v>
      </c>
      <c r="D277" t="s">
        <v>1632</v>
      </c>
      <c r="E277" t="s">
        <v>1633</v>
      </c>
      <c r="F277" t="s">
        <v>1634</v>
      </c>
      <c r="G277" t="s">
        <v>740</v>
      </c>
      <c r="H277" t="s">
        <v>1635</v>
      </c>
      <c r="I277" t="s">
        <v>1636</v>
      </c>
      <c r="J277" t="s">
        <v>1775</v>
      </c>
    </row>
    <row r="278" spans="1:10">
      <c r="A278">
        <v>277</v>
      </c>
      <c r="B278" t="s">
        <v>570</v>
      </c>
      <c r="C278" t="s">
        <v>109</v>
      </c>
      <c r="D278" t="s">
        <v>1637</v>
      </c>
      <c r="E278" t="s">
        <v>1638</v>
      </c>
      <c r="F278" t="s">
        <v>1639</v>
      </c>
      <c r="G278" t="s">
        <v>596</v>
      </c>
      <c r="H278" t="s">
        <v>1640</v>
      </c>
      <c r="I278" t="s">
        <v>379</v>
      </c>
      <c r="J278" t="s">
        <v>1775</v>
      </c>
    </row>
    <row r="279" spans="1:10">
      <c r="A279">
        <v>278</v>
      </c>
      <c r="B279" t="s">
        <v>570</v>
      </c>
      <c r="C279" t="s">
        <v>109</v>
      </c>
      <c r="D279" t="s">
        <v>1641</v>
      </c>
      <c r="E279" t="s">
        <v>1642</v>
      </c>
      <c r="F279" t="s">
        <v>1643</v>
      </c>
      <c r="G279" t="s">
        <v>749</v>
      </c>
      <c r="H279" t="s">
        <v>1644</v>
      </c>
      <c r="I279" t="s">
        <v>379</v>
      </c>
      <c r="J279" t="s">
        <v>1775</v>
      </c>
    </row>
    <row r="280" spans="1:10">
      <c r="A280">
        <v>279</v>
      </c>
      <c r="B280" t="s">
        <v>570</v>
      </c>
      <c r="C280" t="s">
        <v>109</v>
      </c>
      <c r="D280" t="s">
        <v>1645</v>
      </c>
      <c r="E280" t="s">
        <v>1646</v>
      </c>
      <c r="F280" t="s">
        <v>1647</v>
      </c>
      <c r="G280" t="s">
        <v>702</v>
      </c>
      <c r="H280" t="s">
        <v>1648</v>
      </c>
      <c r="I280" t="s">
        <v>379</v>
      </c>
      <c r="J280" t="s">
        <v>1775</v>
      </c>
    </row>
    <row r="281" spans="1:10">
      <c r="A281">
        <v>280</v>
      </c>
      <c r="B281" t="s">
        <v>570</v>
      </c>
      <c r="C281" t="s">
        <v>109</v>
      </c>
      <c r="D281" t="s">
        <v>1649</v>
      </c>
      <c r="E281" t="s">
        <v>1650</v>
      </c>
      <c r="F281" t="s">
        <v>1651</v>
      </c>
      <c r="G281" t="s">
        <v>582</v>
      </c>
      <c r="H281" t="s">
        <v>1005</v>
      </c>
      <c r="I281" t="s">
        <v>379</v>
      </c>
      <c r="J281" t="s">
        <v>1775</v>
      </c>
    </row>
    <row r="282" spans="1:10">
      <c r="A282">
        <v>281</v>
      </c>
      <c r="B282" t="s">
        <v>570</v>
      </c>
      <c r="C282" t="s">
        <v>109</v>
      </c>
      <c r="D282" t="s">
        <v>1652</v>
      </c>
      <c r="E282" t="s">
        <v>1653</v>
      </c>
      <c r="F282" t="s">
        <v>1654</v>
      </c>
      <c r="G282" t="s">
        <v>1037</v>
      </c>
      <c r="H282" t="s">
        <v>1655</v>
      </c>
      <c r="I282" t="s">
        <v>379</v>
      </c>
      <c r="J282" t="s">
        <v>1775</v>
      </c>
    </row>
    <row r="283" spans="1:10">
      <c r="A283">
        <v>282</v>
      </c>
      <c r="B283" t="s">
        <v>570</v>
      </c>
      <c r="C283" t="s">
        <v>109</v>
      </c>
      <c r="D283" t="s">
        <v>1656</v>
      </c>
      <c r="E283" t="s">
        <v>1657</v>
      </c>
      <c r="F283" t="s">
        <v>1658</v>
      </c>
      <c r="G283" t="s">
        <v>866</v>
      </c>
      <c r="H283" t="s">
        <v>1659</v>
      </c>
      <c r="I283" t="s">
        <v>379</v>
      </c>
      <c r="J283" t="s">
        <v>1775</v>
      </c>
    </row>
    <row r="284" spans="1:10">
      <c r="A284">
        <v>283</v>
      </c>
      <c r="B284" t="s">
        <v>570</v>
      </c>
      <c r="C284" t="s">
        <v>109</v>
      </c>
      <c r="D284" t="s">
        <v>1660</v>
      </c>
      <c r="E284" t="s">
        <v>1661</v>
      </c>
      <c r="F284" t="s">
        <v>1662</v>
      </c>
      <c r="G284" t="s">
        <v>721</v>
      </c>
      <c r="H284" t="s">
        <v>1663</v>
      </c>
      <c r="I284" t="s">
        <v>379</v>
      </c>
      <c r="J284" t="s">
        <v>1775</v>
      </c>
    </row>
    <row r="285" spans="1:10">
      <c r="A285">
        <v>284</v>
      </c>
      <c r="B285" t="s">
        <v>570</v>
      </c>
      <c r="C285" t="s">
        <v>109</v>
      </c>
      <c r="D285" t="s">
        <v>1664</v>
      </c>
      <c r="E285" t="s">
        <v>1665</v>
      </c>
      <c r="F285" t="s">
        <v>1666</v>
      </c>
      <c r="G285" t="s">
        <v>899</v>
      </c>
      <c r="H285" t="s">
        <v>1667</v>
      </c>
      <c r="I285" t="s">
        <v>379</v>
      </c>
      <c r="J285" t="s">
        <v>1775</v>
      </c>
    </row>
    <row r="286" spans="1:10">
      <c r="A286">
        <v>285</v>
      </c>
      <c r="B286" t="s">
        <v>570</v>
      </c>
      <c r="C286" t="s">
        <v>109</v>
      </c>
      <c r="D286" t="s">
        <v>1668</v>
      </c>
      <c r="E286" t="s">
        <v>1669</v>
      </c>
      <c r="F286" t="s">
        <v>1670</v>
      </c>
      <c r="G286" t="s">
        <v>601</v>
      </c>
      <c r="H286" t="s">
        <v>1671</v>
      </c>
      <c r="I286" t="s">
        <v>379</v>
      </c>
      <c r="J286" t="s">
        <v>1775</v>
      </c>
    </row>
    <row r="287" spans="1:10">
      <c r="A287">
        <v>286</v>
      </c>
      <c r="B287" t="s">
        <v>570</v>
      </c>
      <c r="C287" t="s">
        <v>109</v>
      </c>
      <c r="D287" t="s">
        <v>1672</v>
      </c>
      <c r="E287" t="s">
        <v>1673</v>
      </c>
      <c r="F287" t="s">
        <v>1674</v>
      </c>
      <c r="G287" t="s">
        <v>596</v>
      </c>
      <c r="H287" t="s">
        <v>379</v>
      </c>
      <c r="I287" t="s">
        <v>379</v>
      </c>
      <c r="J287" t="s">
        <v>1775</v>
      </c>
    </row>
    <row r="288" spans="1:10">
      <c r="A288">
        <v>287</v>
      </c>
      <c r="B288" t="s">
        <v>570</v>
      </c>
      <c r="C288" t="s">
        <v>109</v>
      </c>
      <c r="D288" t="s">
        <v>1675</v>
      </c>
      <c r="E288" t="s">
        <v>1676</v>
      </c>
      <c r="F288" t="s">
        <v>1677</v>
      </c>
      <c r="G288" t="s">
        <v>721</v>
      </c>
      <c r="H288" t="s">
        <v>1678</v>
      </c>
      <c r="I288" t="s">
        <v>379</v>
      </c>
      <c r="J288" t="s">
        <v>1775</v>
      </c>
    </row>
    <row r="289" spans="1:10">
      <c r="A289">
        <v>288</v>
      </c>
      <c r="B289" t="s">
        <v>570</v>
      </c>
      <c r="C289" t="s">
        <v>109</v>
      </c>
      <c r="D289" t="s">
        <v>1679</v>
      </c>
      <c r="E289" t="s">
        <v>1680</v>
      </c>
      <c r="F289" t="s">
        <v>1681</v>
      </c>
      <c r="G289" t="s">
        <v>582</v>
      </c>
      <c r="H289" t="s">
        <v>1682</v>
      </c>
      <c r="I289" t="s">
        <v>1683</v>
      </c>
      <c r="J289" t="s">
        <v>1775</v>
      </c>
    </row>
    <row r="290" spans="1:10">
      <c r="A290">
        <v>289</v>
      </c>
      <c r="B290" t="s">
        <v>570</v>
      </c>
      <c r="C290" t="s">
        <v>109</v>
      </c>
      <c r="D290" t="s">
        <v>1684</v>
      </c>
      <c r="E290" t="s">
        <v>1685</v>
      </c>
      <c r="F290" t="s">
        <v>1686</v>
      </c>
      <c r="G290" t="s">
        <v>1304</v>
      </c>
      <c r="H290" t="s">
        <v>379</v>
      </c>
      <c r="I290" t="s">
        <v>379</v>
      </c>
      <c r="J290" t="s">
        <v>1775</v>
      </c>
    </row>
    <row r="291" spans="1:10">
      <c r="A291">
        <v>290</v>
      </c>
      <c r="B291" t="s">
        <v>570</v>
      </c>
      <c r="C291" t="s">
        <v>109</v>
      </c>
      <c r="D291" t="s">
        <v>1687</v>
      </c>
      <c r="E291" t="s">
        <v>1688</v>
      </c>
      <c r="F291" t="s">
        <v>1689</v>
      </c>
      <c r="G291" t="s">
        <v>601</v>
      </c>
      <c r="H291" t="s">
        <v>1690</v>
      </c>
      <c r="I291" t="s">
        <v>379</v>
      </c>
      <c r="J291" t="s">
        <v>1775</v>
      </c>
    </row>
    <row r="292" spans="1:10">
      <c r="A292">
        <v>291</v>
      </c>
      <c r="B292" t="s">
        <v>570</v>
      </c>
      <c r="C292" t="s">
        <v>109</v>
      </c>
      <c r="D292" t="s">
        <v>1691</v>
      </c>
      <c r="E292" t="s">
        <v>1692</v>
      </c>
      <c r="F292" t="s">
        <v>1693</v>
      </c>
      <c r="G292" t="s">
        <v>749</v>
      </c>
      <c r="H292" t="s">
        <v>1694</v>
      </c>
      <c r="I292" t="s">
        <v>379</v>
      </c>
      <c r="J292" t="s">
        <v>1775</v>
      </c>
    </row>
    <row r="293" spans="1:10">
      <c r="A293">
        <v>292</v>
      </c>
      <c r="B293" t="s">
        <v>570</v>
      </c>
      <c r="C293" t="s">
        <v>109</v>
      </c>
      <c r="D293" t="s">
        <v>1695</v>
      </c>
      <c r="E293" t="s">
        <v>1696</v>
      </c>
      <c r="F293" t="s">
        <v>1697</v>
      </c>
      <c r="G293" t="s">
        <v>591</v>
      </c>
      <c r="H293" t="s">
        <v>1698</v>
      </c>
      <c r="I293" t="s">
        <v>379</v>
      </c>
      <c r="J293" t="s">
        <v>1775</v>
      </c>
    </row>
    <row r="294" spans="1:10">
      <c r="A294">
        <v>293</v>
      </c>
      <c r="B294" t="s">
        <v>570</v>
      </c>
      <c r="C294" t="s">
        <v>109</v>
      </c>
      <c r="D294" t="s">
        <v>1699</v>
      </c>
      <c r="E294" t="s">
        <v>1700</v>
      </c>
      <c r="F294" t="s">
        <v>1701</v>
      </c>
      <c r="G294" t="s">
        <v>1702</v>
      </c>
      <c r="H294" t="s">
        <v>1703</v>
      </c>
      <c r="I294" t="s">
        <v>379</v>
      </c>
      <c r="J294" t="s">
        <v>1775</v>
      </c>
    </row>
    <row r="295" spans="1:10">
      <c r="A295">
        <v>294</v>
      </c>
      <c r="B295" t="s">
        <v>570</v>
      </c>
      <c r="C295" t="s">
        <v>109</v>
      </c>
      <c r="D295" t="s">
        <v>1704</v>
      </c>
      <c r="E295" t="s">
        <v>1705</v>
      </c>
      <c r="F295" t="s">
        <v>1706</v>
      </c>
      <c r="G295" t="s">
        <v>1707</v>
      </c>
      <c r="H295" t="s">
        <v>1708</v>
      </c>
      <c r="I295" t="s">
        <v>379</v>
      </c>
      <c r="J295" t="s">
        <v>1775</v>
      </c>
    </row>
    <row r="296" spans="1:10">
      <c r="A296">
        <v>295</v>
      </c>
      <c r="B296" t="s">
        <v>570</v>
      </c>
      <c r="C296" t="s">
        <v>109</v>
      </c>
      <c r="D296" t="s">
        <v>1709</v>
      </c>
      <c r="E296" t="s">
        <v>1710</v>
      </c>
      <c r="F296" t="s">
        <v>1711</v>
      </c>
      <c r="G296" t="s">
        <v>1712</v>
      </c>
      <c r="H296" t="s">
        <v>1713</v>
      </c>
      <c r="I296" t="s">
        <v>379</v>
      </c>
      <c r="J296" t="s">
        <v>1775</v>
      </c>
    </row>
    <row r="297" spans="1:10">
      <c r="A297">
        <v>296</v>
      </c>
      <c r="B297" t="s">
        <v>570</v>
      </c>
      <c r="C297" t="s">
        <v>109</v>
      </c>
      <c r="D297" t="s">
        <v>1714</v>
      </c>
      <c r="E297" t="s">
        <v>1715</v>
      </c>
      <c r="F297" t="s">
        <v>1716</v>
      </c>
      <c r="G297" t="s">
        <v>1209</v>
      </c>
      <c r="H297" t="s">
        <v>1717</v>
      </c>
      <c r="I297" t="s">
        <v>379</v>
      </c>
      <c r="J297" t="s">
        <v>1775</v>
      </c>
    </row>
    <row r="298" spans="1:10">
      <c r="A298">
        <v>297</v>
      </c>
      <c r="B298" t="s">
        <v>570</v>
      </c>
      <c r="C298" t="s">
        <v>109</v>
      </c>
      <c r="D298" t="s">
        <v>1718</v>
      </c>
      <c r="E298" t="s">
        <v>1719</v>
      </c>
      <c r="F298" t="s">
        <v>1720</v>
      </c>
      <c r="G298" t="s">
        <v>899</v>
      </c>
      <c r="H298" t="s">
        <v>622</v>
      </c>
      <c r="I298" t="s">
        <v>379</v>
      </c>
      <c r="J298" t="s">
        <v>1775</v>
      </c>
    </row>
    <row r="299" spans="1:10">
      <c r="A299">
        <v>298</v>
      </c>
      <c r="B299" t="s">
        <v>570</v>
      </c>
      <c r="C299" t="s">
        <v>109</v>
      </c>
      <c r="D299" t="s">
        <v>1721</v>
      </c>
      <c r="E299" t="s">
        <v>1722</v>
      </c>
      <c r="F299" t="s">
        <v>1723</v>
      </c>
      <c r="G299" t="s">
        <v>606</v>
      </c>
      <c r="H299" t="s">
        <v>1724</v>
      </c>
      <c r="I299" t="s">
        <v>379</v>
      </c>
      <c r="J299" t="s">
        <v>1775</v>
      </c>
    </row>
    <row r="300" spans="1:10">
      <c r="A300">
        <v>299</v>
      </c>
      <c r="B300" t="s">
        <v>570</v>
      </c>
      <c r="C300" t="s">
        <v>109</v>
      </c>
      <c r="D300" t="s">
        <v>1725</v>
      </c>
      <c r="E300" t="s">
        <v>1726</v>
      </c>
      <c r="F300" t="s">
        <v>1727</v>
      </c>
      <c r="G300" t="s">
        <v>866</v>
      </c>
      <c r="H300" t="s">
        <v>1728</v>
      </c>
      <c r="I300" t="s">
        <v>379</v>
      </c>
      <c r="J300" t="s">
        <v>1775</v>
      </c>
    </row>
    <row r="301" spans="1:10">
      <c r="A301">
        <v>300</v>
      </c>
      <c r="B301" t="s">
        <v>570</v>
      </c>
      <c r="C301" t="s">
        <v>109</v>
      </c>
      <c r="D301" t="s">
        <v>1729</v>
      </c>
      <c r="E301" t="s">
        <v>1730</v>
      </c>
      <c r="F301" t="s">
        <v>1731</v>
      </c>
      <c r="G301" t="s">
        <v>1732</v>
      </c>
      <c r="H301" t="s">
        <v>838</v>
      </c>
      <c r="I301" t="s">
        <v>379</v>
      </c>
      <c r="J301" t="s">
        <v>1775</v>
      </c>
    </row>
    <row r="302" spans="1:10">
      <c r="A302">
        <v>301</v>
      </c>
      <c r="B302" t="s">
        <v>570</v>
      </c>
      <c r="C302" t="s">
        <v>109</v>
      </c>
      <c r="D302" t="s">
        <v>1733</v>
      </c>
      <c r="E302" t="s">
        <v>1734</v>
      </c>
      <c r="F302" t="s">
        <v>1735</v>
      </c>
      <c r="G302" t="s">
        <v>631</v>
      </c>
      <c r="H302" t="s">
        <v>379</v>
      </c>
      <c r="I302" t="s">
        <v>1736</v>
      </c>
      <c r="J302" t="s">
        <v>1775</v>
      </c>
    </row>
    <row r="303" spans="1:10">
      <c r="A303">
        <v>302</v>
      </c>
      <c r="B303" t="s">
        <v>570</v>
      </c>
      <c r="C303" t="s">
        <v>109</v>
      </c>
      <c r="D303" t="s">
        <v>1737</v>
      </c>
      <c r="E303" t="s">
        <v>1738</v>
      </c>
      <c r="F303" t="s">
        <v>1739</v>
      </c>
      <c r="G303" t="s">
        <v>740</v>
      </c>
      <c r="H303" t="s">
        <v>1740</v>
      </c>
      <c r="I303" t="s">
        <v>1741</v>
      </c>
      <c r="J303" t="s">
        <v>1775</v>
      </c>
    </row>
    <row r="304" spans="1:10">
      <c r="A304">
        <v>303</v>
      </c>
      <c r="B304" t="s">
        <v>570</v>
      </c>
      <c r="C304" t="s">
        <v>109</v>
      </c>
      <c r="D304" t="s">
        <v>1742</v>
      </c>
      <c r="E304" t="s">
        <v>1743</v>
      </c>
      <c r="F304" t="s">
        <v>1744</v>
      </c>
      <c r="G304" t="s">
        <v>920</v>
      </c>
      <c r="H304" t="s">
        <v>1745</v>
      </c>
      <c r="I304" t="s">
        <v>379</v>
      </c>
      <c r="J304" t="s">
        <v>1775</v>
      </c>
    </row>
    <row r="305" spans="1:10">
      <c r="A305">
        <v>304</v>
      </c>
      <c r="B305" t="s">
        <v>570</v>
      </c>
      <c r="C305" t="s">
        <v>109</v>
      </c>
      <c r="D305" t="s">
        <v>1746</v>
      </c>
      <c r="E305" t="s">
        <v>1747</v>
      </c>
      <c r="F305" t="s">
        <v>1748</v>
      </c>
      <c r="G305" t="s">
        <v>697</v>
      </c>
      <c r="H305" t="s">
        <v>1749</v>
      </c>
      <c r="I305" t="s">
        <v>379</v>
      </c>
      <c r="J305" t="s">
        <v>1775</v>
      </c>
    </row>
    <row r="306" spans="1:10">
      <c r="A306">
        <v>305</v>
      </c>
      <c r="B306" t="s">
        <v>570</v>
      </c>
      <c r="C306" t="s">
        <v>109</v>
      </c>
      <c r="D306" t="s">
        <v>1750</v>
      </c>
      <c r="E306" t="s">
        <v>1751</v>
      </c>
      <c r="F306" t="s">
        <v>1752</v>
      </c>
      <c r="G306" t="s">
        <v>1012</v>
      </c>
      <c r="H306" t="s">
        <v>1753</v>
      </c>
      <c r="I306" t="s">
        <v>379</v>
      </c>
      <c r="J306" t="s">
        <v>1775</v>
      </c>
    </row>
    <row r="307" spans="1:10">
      <c r="A307">
        <v>306</v>
      </c>
      <c r="B307" t="s">
        <v>570</v>
      </c>
      <c r="C307" t="s">
        <v>109</v>
      </c>
      <c r="D307" t="s">
        <v>1754</v>
      </c>
      <c r="E307" t="s">
        <v>1755</v>
      </c>
      <c r="F307" t="s">
        <v>1756</v>
      </c>
      <c r="G307" t="s">
        <v>702</v>
      </c>
      <c r="H307" t="s">
        <v>1757</v>
      </c>
      <c r="I307" t="s">
        <v>379</v>
      </c>
      <c r="J307" t="s">
        <v>1775</v>
      </c>
    </row>
    <row r="308" spans="1:10">
      <c r="A308">
        <v>307</v>
      </c>
      <c r="B308" t="s">
        <v>570</v>
      </c>
      <c r="C308" t="s">
        <v>109</v>
      </c>
      <c r="D308" t="s">
        <v>1758</v>
      </c>
      <c r="E308" t="s">
        <v>1759</v>
      </c>
      <c r="F308" t="s">
        <v>1760</v>
      </c>
      <c r="G308" t="s">
        <v>1304</v>
      </c>
      <c r="H308" t="s">
        <v>641</v>
      </c>
      <c r="I308" t="s">
        <v>379</v>
      </c>
      <c r="J308" t="s">
        <v>1775</v>
      </c>
    </row>
    <row r="309" spans="1:10">
      <c r="A309">
        <v>308</v>
      </c>
      <c r="B309" t="s">
        <v>570</v>
      </c>
      <c r="C309" t="s">
        <v>109</v>
      </c>
      <c r="D309" t="s">
        <v>1761</v>
      </c>
      <c r="E309" t="s">
        <v>1762</v>
      </c>
      <c r="F309" t="s">
        <v>1763</v>
      </c>
      <c r="G309" t="s">
        <v>1764</v>
      </c>
      <c r="H309" t="s">
        <v>379</v>
      </c>
      <c r="I309" t="s">
        <v>379</v>
      </c>
      <c r="J309" t="s">
        <v>1775</v>
      </c>
    </row>
    <row r="310" spans="1:10">
      <c r="A310">
        <v>309</v>
      </c>
      <c r="B310" t="s">
        <v>570</v>
      </c>
      <c r="C310" t="s">
        <v>109</v>
      </c>
      <c r="D310" t="s">
        <v>1765</v>
      </c>
      <c r="E310" t="s">
        <v>1766</v>
      </c>
      <c r="F310" t="s">
        <v>1767</v>
      </c>
      <c r="G310" t="s">
        <v>596</v>
      </c>
      <c r="H310" t="s">
        <v>1768</v>
      </c>
      <c r="I310" t="s">
        <v>379</v>
      </c>
      <c r="J310" t="s">
        <v>1775</v>
      </c>
    </row>
    <row r="311" spans="1:10">
      <c r="A311">
        <v>310</v>
      </c>
      <c r="B311" t="s">
        <v>570</v>
      </c>
      <c r="C311" t="s">
        <v>109</v>
      </c>
      <c r="D311" t="s">
        <v>1769</v>
      </c>
      <c r="E311" t="s">
        <v>1770</v>
      </c>
      <c r="F311" t="s">
        <v>1771</v>
      </c>
      <c r="G311" t="s">
        <v>1772</v>
      </c>
      <c r="H311" t="s">
        <v>1773</v>
      </c>
      <c r="I311" t="s">
        <v>379</v>
      </c>
      <c r="J311" t="s">
        <v>1775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odHyp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9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List04">
    <tabColor indexed="47"/>
  </sheetPr>
  <dimension ref="A4:I20"/>
  <sheetViews>
    <sheetView showGridLines="0" zoomScaleNormal="100" workbookViewId="0"/>
  </sheetViews>
  <sheetFormatPr defaultRowHeight="11.25"/>
  <sheetData>
    <row r="4" spans="1:9" s="124" customFormat="1" ht="23.1" customHeight="1">
      <c r="A4" s="126"/>
      <c r="B4" s="126"/>
      <c r="C4" s="126"/>
      <c r="D4" s="127" t="s">
        <v>257</v>
      </c>
      <c r="E4" s="130" t="s">
        <v>258</v>
      </c>
      <c r="F4" s="128"/>
      <c r="G4" s="128"/>
      <c r="H4" s="128"/>
      <c r="I4" s="129"/>
    </row>
    <row r="5" spans="1:9" s="124" customFormat="1" ht="23.1" customHeight="1">
      <c r="A5" s="126"/>
      <c r="B5" s="126"/>
      <c r="C5" s="126"/>
      <c r="D5" s="127" t="s">
        <v>259</v>
      </c>
      <c r="E5" s="130" t="s">
        <v>260</v>
      </c>
      <c r="F5" s="128"/>
      <c r="G5" s="128"/>
      <c r="H5" s="128"/>
      <c r="I5" s="129"/>
    </row>
    <row r="6" spans="1:9" s="124" customFormat="1" ht="23.1" customHeight="1">
      <c r="A6" s="126"/>
      <c r="B6" s="126"/>
      <c r="C6" s="126"/>
      <c r="D6" s="127" t="s">
        <v>261</v>
      </c>
      <c r="E6" s="130" t="s">
        <v>262</v>
      </c>
      <c r="F6" s="128"/>
      <c r="G6" s="128"/>
      <c r="H6" s="128"/>
      <c r="I6" s="129"/>
    </row>
    <row r="7" spans="1:9" s="124" customFormat="1" ht="23.1" customHeight="1">
      <c r="A7" s="126"/>
      <c r="B7" s="126"/>
      <c r="C7" s="126"/>
      <c r="D7" s="137" t="s">
        <v>263</v>
      </c>
      <c r="E7" s="138" t="s">
        <v>264</v>
      </c>
      <c r="F7" s="139"/>
      <c r="G7" s="139"/>
      <c r="H7" s="139"/>
      <c r="I7" s="140"/>
    </row>
    <row r="12" spans="1:9" s="147" customFormat="1" ht="18" customHeight="1">
      <c r="A12" s="141"/>
      <c r="B12" s="142"/>
      <c r="C12" s="143"/>
      <c r="D12" s="144"/>
      <c r="E12" s="544" t="s">
        <v>265</v>
      </c>
      <c r="F12" s="544"/>
      <c r="G12" s="145"/>
      <c r="H12" s="146"/>
    </row>
    <row r="13" spans="1:9" s="147" customFormat="1" ht="21" customHeight="1">
      <c r="A13" s="141" t="s">
        <v>266</v>
      </c>
      <c r="B13" s="148" t="s">
        <v>267</v>
      </c>
      <c r="C13" s="143"/>
      <c r="D13" s="149"/>
      <c r="E13" s="150" t="s">
        <v>268</v>
      </c>
      <c r="F13" s="151"/>
      <c r="G13" s="145"/>
      <c r="H13" s="152"/>
    </row>
    <row r="14" spans="1:9" s="147" customFormat="1" ht="21" customHeight="1">
      <c r="A14" s="141" t="s">
        <v>269</v>
      </c>
      <c r="B14" s="148" t="s">
        <v>270</v>
      </c>
      <c r="C14" s="143"/>
      <c r="D14" s="149"/>
      <c r="E14" s="150" t="s">
        <v>271</v>
      </c>
      <c r="F14" s="151"/>
      <c r="G14" s="145"/>
      <c r="H14" s="152"/>
    </row>
    <row r="15" spans="1:9" s="147" customFormat="1" ht="21" customHeight="1">
      <c r="A15" s="141" t="s">
        <v>272</v>
      </c>
      <c r="B15" s="148" t="s">
        <v>273</v>
      </c>
      <c r="C15" s="143"/>
      <c r="D15" s="149"/>
      <c r="E15" s="150" t="s">
        <v>274</v>
      </c>
      <c r="F15" s="151"/>
      <c r="G15" s="145"/>
      <c r="H15" s="152"/>
    </row>
    <row r="16" spans="1:9" s="147" customFormat="1" ht="21" customHeight="1">
      <c r="A16" s="141" t="s">
        <v>275</v>
      </c>
      <c r="B16" s="148" t="s">
        <v>276</v>
      </c>
      <c r="C16" s="143"/>
      <c r="D16" s="149"/>
      <c r="E16" s="150" t="s">
        <v>277</v>
      </c>
      <c r="F16" s="151"/>
      <c r="G16" s="145"/>
      <c r="H16" s="152"/>
    </row>
    <row r="19" spans="1:7">
      <c r="A19" s="545" t="s">
        <v>278</v>
      </c>
      <c r="B19" s="545"/>
      <c r="C19" s="545"/>
    </row>
    <row r="20" spans="1:7" s="124" customFormat="1" ht="23.1" customHeight="1">
      <c r="A20" s="126"/>
      <c r="B20" s="126"/>
      <c r="C20" s="126"/>
      <c r="D20" s="153" t="s">
        <v>279</v>
      </c>
      <c r="E20" s="154"/>
      <c r="F20" s="140"/>
      <c r="G20" s="140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 xr:uid="{00000000-0002-0000-25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4">
    <tabColor rgb="FFEAEBEE"/>
  </sheetPr>
  <dimension ref="A1:I50"/>
  <sheetViews>
    <sheetView showGridLines="0" topLeftCell="D22" zoomScaleNormal="100" workbookViewId="0">
      <selection activeCell="F27" sqref="F27:F31"/>
    </sheetView>
  </sheetViews>
  <sheetFormatPr defaultRowHeight="11.25"/>
  <cols>
    <col min="1" max="2" width="15" style="124" hidden="1" customWidth="1"/>
    <col min="3" max="3" width="3.7109375" style="124" customWidth="1"/>
    <col min="4" max="4" width="9.28515625" style="125" customWidth="1"/>
    <col min="5" max="5" width="56.85546875" style="124" customWidth="1"/>
    <col min="6" max="6" width="64.42578125" style="124" customWidth="1"/>
    <col min="7" max="7" width="113.5703125" style="124" customWidth="1"/>
    <col min="8" max="10" width="9.140625" style="124"/>
    <col min="11" max="11" width="29.140625" style="124" customWidth="1"/>
    <col min="12" max="12" width="25.5703125" style="124" customWidth="1"/>
    <col min="13" max="14" width="3.7109375" style="124" customWidth="1"/>
    <col min="15" max="16384" width="9.140625" style="124"/>
  </cols>
  <sheetData>
    <row r="1" spans="1:8" hidden="1">
      <c r="A1" s="124" t="s">
        <v>374</v>
      </c>
    </row>
    <row r="2" spans="1:8" hidden="1"/>
    <row r="3" spans="1:8" s="215" customFormat="1" ht="6">
      <c r="D3" s="216"/>
    </row>
    <row r="4" spans="1:8" ht="22.5">
      <c r="D4" s="471" t="s">
        <v>557</v>
      </c>
      <c r="E4" s="471"/>
      <c r="F4" s="471"/>
      <c r="G4" s="334"/>
      <c r="H4" s="209"/>
    </row>
    <row r="5" spans="1:8" s="215" customFormat="1" ht="6">
      <c r="D5" s="479"/>
      <c r="E5" s="479"/>
      <c r="F5" s="479"/>
      <c r="G5" s="479"/>
    </row>
    <row r="6" spans="1:8" hidden="1">
      <c r="A6" s="126"/>
      <c r="B6" s="126"/>
      <c r="C6" s="126"/>
      <c r="D6" s="167"/>
      <c r="E6" s="480" t="s">
        <v>508</v>
      </c>
      <c r="F6" s="480"/>
    </row>
    <row r="7" spans="1:8">
      <c r="A7" s="126"/>
      <c r="B7" s="126"/>
      <c r="C7" s="126"/>
      <c r="D7" s="475" t="s">
        <v>387</v>
      </c>
      <c r="E7" s="476"/>
      <c r="F7" s="476"/>
      <c r="G7" s="481" t="s">
        <v>389</v>
      </c>
    </row>
    <row r="8" spans="1:8">
      <c r="A8" s="126"/>
      <c r="B8" s="126"/>
      <c r="C8" s="126"/>
      <c r="D8" s="200" t="s">
        <v>32</v>
      </c>
      <c r="E8" s="205" t="s">
        <v>388</v>
      </c>
      <c r="F8" s="205" t="s">
        <v>386</v>
      </c>
      <c r="G8" s="482"/>
    </row>
    <row r="9" spans="1:8" ht="12" customHeight="1">
      <c r="A9" s="126"/>
      <c r="B9" s="126"/>
      <c r="C9" s="126"/>
      <c r="D9" s="168">
        <v>1</v>
      </c>
      <c r="E9" s="168">
        <v>2</v>
      </c>
      <c r="F9" s="168">
        <v>3</v>
      </c>
      <c r="G9" s="168">
        <v>4</v>
      </c>
    </row>
    <row r="10" spans="1:8" ht="22.5">
      <c r="A10" s="126"/>
      <c r="B10" s="126"/>
      <c r="C10" s="126"/>
      <c r="D10" s="166" t="s">
        <v>33</v>
      </c>
      <c r="E10" s="206" t="s">
        <v>526</v>
      </c>
      <c r="F10" s="328" t="str">
        <f>IF(region_name="","",region_name)</f>
        <v>Челябинская область</v>
      </c>
      <c r="G10" s="206" t="s">
        <v>438</v>
      </c>
      <c r="H10" s="209"/>
    </row>
    <row r="11" spans="1:8" ht="22.5">
      <c r="A11" s="126"/>
      <c r="B11" s="126"/>
      <c r="C11" s="126"/>
      <c r="D11" s="166" t="s">
        <v>5</v>
      </c>
      <c r="E11" s="206" t="s">
        <v>391</v>
      </c>
      <c r="F11" s="207" t="s">
        <v>392</v>
      </c>
      <c r="G11" s="203"/>
      <c r="H11" s="209"/>
    </row>
    <row r="12" spans="1:8" ht="22.5">
      <c r="A12" s="126"/>
      <c r="B12" s="126"/>
      <c r="C12" s="126"/>
      <c r="D12" s="166" t="s">
        <v>393</v>
      </c>
      <c r="E12" s="165" t="s">
        <v>398</v>
      </c>
      <c r="F12" s="329" t="s">
        <v>2418</v>
      </c>
      <c r="G12" s="206" t="s">
        <v>437</v>
      </c>
      <c r="H12" s="209"/>
    </row>
    <row r="13" spans="1:8" ht="22.5">
      <c r="A13" s="126"/>
      <c r="B13" s="126"/>
      <c r="C13" s="126"/>
      <c r="D13" s="166" t="s">
        <v>394</v>
      </c>
      <c r="E13" s="165" t="s">
        <v>400</v>
      </c>
      <c r="F13" s="328" t="str">
        <f>IF(inn="","",inn)</f>
        <v>7405000450</v>
      </c>
      <c r="G13" s="206" t="s">
        <v>436</v>
      </c>
      <c r="H13" s="209"/>
    </row>
    <row r="14" spans="1:8" ht="22.5">
      <c r="A14" s="126"/>
      <c r="B14" s="126"/>
      <c r="C14" s="126"/>
      <c r="D14" s="166" t="s">
        <v>395</v>
      </c>
      <c r="E14" s="165" t="s">
        <v>399</v>
      </c>
      <c r="F14" s="328" t="str">
        <f>IF(kpp="","",kpp)</f>
        <v>745701001</v>
      </c>
      <c r="G14" s="206" t="s">
        <v>435</v>
      </c>
      <c r="H14" s="209"/>
    </row>
    <row r="15" spans="1:8" ht="22.5">
      <c r="A15" s="126"/>
      <c r="B15" s="126"/>
      <c r="C15" s="126"/>
      <c r="D15" s="166" t="s">
        <v>396</v>
      </c>
      <c r="E15" s="165" t="s">
        <v>401</v>
      </c>
      <c r="F15" s="329" t="s">
        <v>2419</v>
      </c>
      <c r="G15" s="206" t="s">
        <v>434</v>
      </c>
      <c r="H15" s="209"/>
    </row>
    <row r="16" spans="1:8" ht="22.5">
      <c r="A16" s="126"/>
      <c r="B16" s="126"/>
      <c r="C16" s="126"/>
      <c r="D16" s="166" t="s">
        <v>397</v>
      </c>
      <c r="E16" s="165" t="s">
        <v>402</v>
      </c>
      <c r="F16" s="330" t="s">
        <v>2437</v>
      </c>
      <c r="G16" s="206" t="s">
        <v>431</v>
      </c>
      <c r="H16" s="209"/>
    </row>
    <row r="17" spans="1:8" ht="33.75">
      <c r="A17" s="126"/>
      <c r="B17" s="126"/>
      <c r="C17" s="126"/>
      <c r="D17" s="166" t="s">
        <v>403</v>
      </c>
      <c r="E17" s="165" t="s">
        <v>404</v>
      </c>
      <c r="F17" s="329" t="s">
        <v>2438</v>
      </c>
      <c r="G17" s="203"/>
      <c r="H17" s="209"/>
    </row>
    <row r="18" spans="1:8" ht="22.5">
      <c r="A18" s="126"/>
      <c r="B18" s="126"/>
      <c r="C18" s="126"/>
      <c r="D18" s="166" t="s">
        <v>6</v>
      </c>
      <c r="E18" s="206" t="s">
        <v>527</v>
      </c>
      <c r="F18" s="207" t="s">
        <v>392</v>
      </c>
      <c r="G18" s="203"/>
      <c r="H18" s="209"/>
    </row>
    <row r="19" spans="1:8" ht="22.5">
      <c r="A19" s="126"/>
      <c r="B19" s="126"/>
      <c r="C19" s="126"/>
      <c r="D19" s="166" t="s">
        <v>405</v>
      </c>
      <c r="E19" s="165" t="s">
        <v>406</v>
      </c>
      <c r="F19" s="207" t="s">
        <v>392</v>
      </c>
      <c r="G19" s="203"/>
      <c r="H19" s="209"/>
    </row>
    <row r="20" spans="1:8" ht="22.5">
      <c r="A20" s="126"/>
      <c r="B20" s="126"/>
      <c r="C20" s="126"/>
      <c r="D20" s="166" t="s">
        <v>415</v>
      </c>
      <c r="E20" s="155" t="s">
        <v>407</v>
      </c>
      <c r="F20" s="329" t="s">
        <v>2439</v>
      </c>
      <c r="G20" s="206" t="s">
        <v>528</v>
      </c>
      <c r="H20" s="209"/>
    </row>
    <row r="21" spans="1:8" ht="22.5">
      <c r="A21" s="126"/>
      <c r="B21" s="126"/>
      <c r="C21" s="126"/>
      <c r="D21" s="166" t="s">
        <v>416</v>
      </c>
      <c r="E21" s="155" t="s">
        <v>408</v>
      </c>
      <c r="F21" s="329" t="s">
        <v>2440</v>
      </c>
      <c r="G21" s="206" t="s">
        <v>529</v>
      </c>
      <c r="H21" s="209"/>
    </row>
    <row r="22" spans="1:8" ht="22.5">
      <c r="A22" s="126"/>
      <c r="B22" s="126"/>
      <c r="C22" s="126"/>
      <c r="D22" s="166" t="s">
        <v>417</v>
      </c>
      <c r="E22" s="155" t="s">
        <v>409</v>
      </c>
      <c r="F22" s="329" t="s">
        <v>2441</v>
      </c>
      <c r="G22" s="206" t="s">
        <v>530</v>
      </c>
      <c r="H22" s="209"/>
    </row>
    <row r="23" spans="1:8" ht="22.5">
      <c r="A23" s="126"/>
      <c r="B23" s="126"/>
      <c r="C23" s="126"/>
      <c r="D23" s="166" t="s">
        <v>412</v>
      </c>
      <c r="E23" s="165" t="s">
        <v>410</v>
      </c>
      <c r="F23" s="329" t="s">
        <v>2415</v>
      </c>
      <c r="G23" s="203"/>
      <c r="H23" s="209"/>
    </row>
    <row r="24" spans="1:8" ht="22.5">
      <c r="A24" s="126"/>
      <c r="B24" s="126"/>
      <c r="C24" s="126"/>
      <c r="D24" s="166" t="s">
        <v>413</v>
      </c>
      <c r="E24" s="165" t="s">
        <v>411</v>
      </c>
      <c r="F24" s="329" t="s">
        <v>2416</v>
      </c>
      <c r="G24" s="203"/>
      <c r="H24" s="209"/>
    </row>
    <row r="25" spans="1:8" ht="22.5">
      <c r="A25" s="126"/>
      <c r="B25" s="126"/>
      <c r="C25" s="126"/>
      <c r="D25" s="166" t="s">
        <v>414</v>
      </c>
      <c r="E25" s="165" t="s">
        <v>346</v>
      </c>
      <c r="F25" s="329" t="s">
        <v>2417</v>
      </c>
      <c r="G25" s="203"/>
      <c r="H25" s="209"/>
    </row>
    <row r="26" spans="1:8" ht="22.5">
      <c r="A26" s="126"/>
      <c r="B26" s="126"/>
      <c r="C26" s="126"/>
      <c r="D26" s="166" t="s">
        <v>7</v>
      </c>
      <c r="E26" s="208" t="s">
        <v>365</v>
      </c>
      <c r="F26" s="207" t="s">
        <v>392</v>
      </c>
      <c r="G26" s="203"/>
      <c r="H26" s="209"/>
    </row>
    <row r="27" spans="1:8" ht="22.5">
      <c r="A27" s="126"/>
      <c r="B27" s="126"/>
      <c r="C27" s="126"/>
      <c r="D27" s="166" t="s">
        <v>421</v>
      </c>
      <c r="E27" s="165" t="s">
        <v>418</v>
      </c>
      <c r="F27" s="329" t="s">
        <v>2420</v>
      </c>
      <c r="G27" s="206" t="s">
        <v>433</v>
      </c>
      <c r="H27" s="209"/>
    </row>
    <row r="28" spans="1:8" ht="22.5">
      <c r="A28" s="126"/>
      <c r="B28" s="126"/>
      <c r="C28" s="126"/>
      <c r="D28" s="166" t="s">
        <v>422</v>
      </c>
      <c r="E28" s="165" t="s">
        <v>419</v>
      </c>
      <c r="F28" s="329" t="s">
        <v>2442</v>
      </c>
      <c r="G28" s="206" t="s">
        <v>432</v>
      </c>
      <c r="H28" s="209"/>
    </row>
    <row r="29" spans="1:8" ht="22.5">
      <c r="A29" s="126"/>
      <c r="B29" s="126"/>
      <c r="C29" s="126"/>
      <c r="D29" s="166" t="s">
        <v>423</v>
      </c>
      <c r="E29" s="165" t="s">
        <v>420</v>
      </c>
      <c r="F29" s="329" t="s">
        <v>2421</v>
      </c>
      <c r="G29" s="206" t="s">
        <v>531</v>
      </c>
      <c r="H29" s="209"/>
    </row>
    <row r="30" spans="1:8" ht="33.75">
      <c r="A30" s="126"/>
      <c r="B30" s="126"/>
      <c r="C30" s="126"/>
      <c r="D30" s="166" t="s">
        <v>20</v>
      </c>
      <c r="E30" s="208" t="s">
        <v>424</v>
      </c>
      <c r="F30" s="329" t="s">
        <v>2443</v>
      </c>
      <c r="G30" s="206" t="s">
        <v>533</v>
      </c>
      <c r="H30" s="209"/>
    </row>
    <row r="31" spans="1:8" ht="33.75">
      <c r="A31" s="126"/>
      <c r="B31" s="126"/>
      <c r="C31" s="126"/>
      <c r="D31" s="166" t="s">
        <v>21</v>
      </c>
      <c r="E31" s="208" t="s">
        <v>532</v>
      </c>
      <c r="F31" s="329" t="s">
        <v>2444</v>
      </c>
      <c r="G31" s="206" t="s">
        <v>533</v>
      </c>
      <c r="H31" s="209"/>
    </row>
    <row r="32" spans="1:8" ht="22.5">
      <c r="A32" s="126"/>
      <c r="B32" s="126"/>
      <c r="C32" s="126"/>
      <c r="D32" s="210" t="s">
        <v>115</v>
      </c>
      <c r="E32" s="211" t="s">
        <v>439</v>
      </c>
      <c r="F32" s="207" t="s">
        <v>392</v>
      </c>
      <c r="G32" s="331"/>
      <c r="H32" s="209"/>
    </row>
    <row r="33" spans="1:9" ht="22.5">
      <c r="A33" s="126"/>
      <c r="B33" s="126"/>
      <c r="C33" s="126"/>
      <c r="D33" s="166" t="s">
        <v>425</v>
      </c>
      <c r="E33" s="165" t="s">
        <v>411</v>
      </c>
      <c r="F33" s="329" t="s">
        <v>2422</v>
      </c>
      <c r="G33" s="477" t="s">
        <v>534</v>
      </c>
      <c r="H33" s="209"/>
    </row>
    <row r="34" spans="1:9" ht="15" customHeight="1">
      <c r="A34" s="126"/>
      <c r="B34" s="126"/>
      <c r="C34" s="126"/>
      <c r="D34" s="191"/>
      <c r="E34" s="212" t="s">
        <v>444</v>
      </c>
      <c r="F34" s="193"/>
      <c r="G34" s="478"/>
      <c r="H34" s="214"/>
    </row>
    <row r="35" spans="1:9" ht="22.5">
      <c r="A35" s="126"/>
      <c r="B35" s="126"/>
      <c r="C35" s="126"/>
      <c r="D35" s="166" t="s">
        <v>116</v>
      </c>
      <c r="E35" s="208" t="s">
        <v>375</v>
      </c>
      <c r="F35" s="329" t="s">
        <v>2423</v>
      </c>
      <c r="G35" s="206" t="s">
        <v>440</v>
      </c>
      <c r="H35" s="209"/>
    </row>
    <row r="36" spans="1:9" ht="22.5">
      <c r="A36" s="126"/>
      <c r="B36" s="126"/>
      <c r="C36" s="126"/>
      <c r="D36" s="166" t="s">
        <v>143</v>
      </c>
      <c r="E36" s="208" t="s">
        <v>254</v>
      </c>
      <c r="F36" s="330" t="s">
        <v>2417</v>
      </c>
      <c r="G36" s="203"/>
      <c r="H36" s="209"/>
    </row>
    <row r="37" spans="1:9" ht="22.5">
      <c r="A37" s="126"/>
      <c r="B37" s="126"/>
      <c r="C37" s="126"/>
      <c r="D37" s="166" t="s">
        <v>144</v>
      </c>
      <c r="E37" s="208" t="s">
        <v>426</v>
      </c>
      <c r="F37" s="207" t="s">
        <v>392</v>
      </c>
      <c r="G37" s="211"/>
      <c r="H37" s="209"/>
    </row>
    <row r="38" spans="1:9" ht="22.5">
      <c r="A38" s="472" t="s">
        <v>430</v>
      </c>
      <c r="B38" s="126"/>
      <c r="C38" s="342"/>
      <c r="D38" s="166" t="s">
        <v>430</v>
      </c>
      <c r="E38" s="165" t="s">
        <v>480</v>
      </c>
      <c r="F38" s="312" t="s">
        <v>2424</v>
      </c>
      <c r="G38" s="211" t="s">
        <v>441</v>
      </c>
      <c r="H38" s="209"/>
    </row>
    <row r="39" spans="1:9" ht="22.5">
      <c r="A39" s="472"/>
      <c r="B39" s="126"/>
      <c r="C39" s="342"/>
      <c r="D39" s="166" t="s">
        <v>481</v>
      </c>
      <c r="E39" s="165" t="s">
        <v>427</v>
      </c>
      <c r="F39" s="312" t="s">
        <v>2424</v>
      </c>
      <c r="G39" s="211" t="s">
        <v>442</v>
      </c>
      <c r="H39" s="209"/>
    </row>
    <row r="40" spans="1:9" ht="33.75">
      <c r="A40" s="472"/>
      <c r="B40" s="126"/>
      <c r="C40" s="342"/>
      <c r="D40" s="166" t="s">
        <v>482</v>
      </c>
      <c r="E40" s="165" t="s">
        <v>428</v>
      </c>
      <c r="F40" s="379" t="s">
        <v>2424</v>
      </c>
      <c r="G40" s="211" t="s">
        <v>443</v>
      </c>
      <c r="H40" s="209"/>
    </row>
    <row r="41" spans="1:9" ht="45">
      <c r="A41" s="472"/>
      <c r="B41" s="126"/>
      <c r="C41" s="342"/>
      <c r="D41" s="166" t="s">
        <v>483</v>
      </c>
      <c r="E41" s="378" t="s">
        <v>429</v>
      </c>
      <c r="F41" s="312" t="s">
        <v>2425</v>
      </c>
      <c r="G41" s="206" t="s">
        <v>535</v>
      </c>
      <c r="H41" s="209"/>
    </row>
    <row r="42" spans="1:9" ht="15">
      <c r="A42" s="126"/>
      <c r="B42" s="126"/>
      <c r="C42" s="126"/>
      <c r="D42" s="191"/>
      <c r="E42" s="212" t="s">
        <v>369</v>
      </c>
      <c r="F42" s="192"/>
      <c r="G42" s="380"/>
      <c r="H42" s="214"/>
    </row>
    <row r="43" spans="1:9">
      <c r="A43" s="126"/>
      <c r="B43" s="126"/>
      <c r="C43" s="126"/>
    </row>
    <row r="44" spans="1:9" s="134" customFormat="1" ht="22.5" customHeight="1">
      <c r="A44" s="185"/>
      <c r="B44" s="113"/>
      <c r="C44" s="473"/>
      <c r="D44" s="474" t="s">
        <v>547</v>
      </c>
      <c r="E44" s="474"/>
      <c r="F44" s="474"/>
      <c r="G44" s="474"/>
      <c r="H44" s="113"/>
      <c r="I44" s="113"/>
    </row>
    <row r="45" spans="1:9" s="134" customFormat="1" ht="21.75" customHeight="1">
      <c r="A45" s="131"/>
      <c r="B45" s="131"/>
      <c r="C45" s="473"/>
      <c r="D45" s="474"/>
      <c r="E45" s="474"/>
      <c r="F45" s="474"/>
      <c r="G45" s="474"/>
    </row>
    <row r="46" spans="1:9">
      <c r="D46" s="132"/>
      <c r="E46" s="133"/>
      <c r="F46" s="133"/>
      <c r="G46" s="133"/>
    </row>
    <row r="47" spans="1:9" ht="27" customHeight="1">
      <c r="D47" s="135"/>
      <c r="E47" s="381"/>
      <c r="F47" s="196"/>
      <c r="G47" s="196"/>
    </row>
    <row r="48" spans="1:9">
      <c r="D48" s="132"/>
      <c r="E48" s="133"/>
      <c r="F48" s="133"/>
      <c r="G48" s="133"/>
    </row>
    <row r="49" spans="4:7" ht="39" customHeight="1">
      <c r="D49" s="136"/>
      <c r="E49" s="197"/>
      <c r="F49" s="197"/>
      <c r="G49" s="197"/>
    </row>
    <row r="50" spans="4:7" ht="27" customHeight="1">
      <c r="D50" s="136"/>
      <c r="E50" s="197"/>
      <c r="F50" s="197"/>
      <c r="G50" s="197"/>
    </row>
  </sheetData>
  <sheetProtection algorithmName="SHA-512" hashValue="n5oHWX8yYYdydKfihBHdjxdqQBh52zxhA2ympoJfDAzruyJA/uMecKz9eOFsUH8HYX5Dc7mZYDRtrovO6Vz7iQ==" saltValue="LHNWS8LIaks88BfS84jX9g==" spinCount="100000" sheet="1" objects="1" scenarios="1" formatColumns="0" formatRows="0"/>
  <mergeCells count="9">
    <mergeCell ref="D4:F4"/>
    <mergeCell ref="A38:A41"/>
    <mergeCell ref="C44:C45"/>
    <mergeCell ref="D44:G45"/>
    <mergeCell ref="D7:F7"/>
    <mergeCell ref="G33:G34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 xr:uid="{00000000-0002-0000-0300-000000000000}"/>
    <dataValidation type="textLength" operator="lessThanOrEqual" allowBlank="1" showInputMessage="1" showErrorMessage="1" errorTitle="Ошибка" error="Допускается ввод не более 900 символов!" sqref="F12 F17 F20:F25 F15 F33 F27:F31 F35:F36" xr:uid="{00000000-0002-0000-0300-000001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 xr:uid="{00000000-0002-0000-0300-000002000000}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2">
    <tabColor rgb="FFEAEBEE"/>
    <pageSetUpPr fitToPage="1"/>
  </sheetPr>
  <dimension ref="A1:U14"/>
  <sheetViews>
    <sheetView showGridLines="0" topLeftCell="C3" zoomScaleNormal="100" workbookViewId="0">
      <selection activeCell="E10" sqref="E10:E13"/>
    </sheetView>
  </sheetViews>
  <sheetFormatPr defaultColWidth="10.5703125" defaultRowHeight="14.25"/>
  <cols>
    <col min="1" max="1" width="9.140625" style="53" hidden="1" customWidth="1"/>
    <col min="2" max="2" width="9.140625" style="38" hidden="1" customWidth="1"/>
    <col min="3" max="3" width="3.7109375" style="56" customWidth="1"/>
    <col min="4" max="4" width="5.5703125" style="38" customWidth="1"/>
    <col min="5" max="6" width="38.140625" style="38" customWidth="1"/>
    <col min="7" max="9" width="21.28515625" style="38" customWidth="1"/>
    <col min="10" max="10" width="103.7109375" style="38" customWidth="1"/>
    <col min="11" max="11" width="3.7109375" style="63" customWidth="1"/>
    <col min="12" max="14" width="10.5703125" style="238" hidden="1" customWidth="1"/>
    <col min="15" max="15" width="13.7109375" style="238" hidden="1" customWidth="1"/>
    <col min="16" max="16" width="15.42578125" style="238" hidden="1" customWidth="1"/>
    <col min="17" max="17" width="16.28515625" style="238" hidden="1" customWidth="1"/>
    <col min="18" max="21" width="0" style="238" hidden="1" customWidth="1"/>
    <col min="22" max="16384" width="10.5703125" style="38"/>
  </cols>
  <sheetData>
    <row r="1" spans="1:21" ht="16.5" hidden="1" customHeight="1">
      <c r="E1" s="410"/>
      <c r="F1" s="410"/>
    </row>
    <row r="2" spans="1:21" ht="16.5" hidden="1" customHeight="1"/>
    <row r="3" spans="1:21" s="218" customFormat="1" ht="6">
      <c r="A3" s="217"/>
      <c r="C3" s="224"/>
      <c r="D3" s="221"/>
      <c r="E3" s="221"/>
      <c r="F3" s="221"/>
      <c r="G3" s="221"/>
      <c r="H3" s="221"/>
      <c r="I3" s="221"/>
      <c r="J3" s="221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21" ht="22.5" customHeight="1">
      <c r="C4" s="55"/>
      <c r="D4" s="486" t="s">
        <v>555</v>
      </c>
      <c r="E4" s="487"/>
      <c r="F4" s="487"/>
      <c r="G4" s="487"/>
      <c r="H4" s="487"/>
      <c r="I4" s="488"/>
      <c r="J4" s="335"/>
      <c r="K4" s="233"/>
    </row>
    <row r="5" spans="1:21" s="218" customFormat="1" ht="6">
      <c r="A5" s="217"/>
      <c r="C5" s="224"/>
      <c r="D5" s="223"/>
      <c r="E5" s="223"/>
      <c r="F5" s="223"/>
      <c r="G5" s="223"/>
      <c r="H5" s="223"/>
      <c r="I5" s="223"/>
      <c r="J5" s="223"/>
      <c r="L5" s="238"/>
      <c r="M5" s="238"/>
      <c r="N5" s="238"/>
      <c r="O5" s="238"/>
      <c r="P5" s="238"/>
      <c r="Q5" s="238"/>
      <c r="R5" s="238"/>
      <c r="S5" s="238"/>
      <c r="T5" s="238"/>
      <c r="U5" s="238"/>
    </row>
    <row r="6" spans="1:21" ht="14.25" customHeight="1">
      <c r="C6" s="55"/>
      <c r="D6" s="490" t="s">
        <v>387</v>
      </c>
      <c r="E6" s="490"/>
      <c r="F6" s="490"/>
      <c r="G6" s="490"/>
      <c r="H6" s="490"/>
      <c r="I6" s="490"/>
      <c r="J6" s="489" t="s">
        <v>389</v>
      </c>
    </row>
    <row r="7" spans="1:21" ht="14.25" customHeight="1">
      <c r="C7" s="55"/>
      <c r="D7" s="491" t="s">
        <v>32</v>
      </c>
      <c r="E7" s="490" t="s">
        <v>558</v>
      </c>
      <c r="F7" s="489" t="s">
        <v>378</v>
      </c>
      <c r="G7" s="492" t="s">
        <v>548</v>
      </c>
      <c r="H7" s="492" t="s">
        <v>549</v>
      </c>
      <c r="I7" s="492" t="s">
        <v>550</v>
      </c>
      <c r="J7" s="489"/>
    </row>
    <row r="8" spans="1:21" ht="42.75" customHeight="1">
      <c r="C8" s="55"/>
      <c r="D8" s="491"/>
      <c r="E8" s="490"/>
      <c r="F8" s="489"/>
      <c r="G8" s="493"/>
      <c r="H8" s="493"/>
      <c r="I8" s="493"/>
      <c r="J8" s="489"/>
    </row>
    <row r="9" spans="1:21" ht="12" customHeight="1">
      <c r="A9" s="119"/>
      <c r="C9" s="225"/>
      <c r="D9" s="44" t="s">
        <v>33</v>
      </c>
      <c r="E9" s="44" t="s">
        <v>5</v>
      </c>
      <c r="F9" s="44" t="s">
        <v>6</v>
      </c>
      <c r="G9" s="44" t="s">
        <v>7</v>
      </c>
      <c r="H9" s="44" t="s">
        <v>20</v>
      </c>
      <c r="I9" s="44" t="s">
        <v>21</v>
      </c>
      <c r="J9" s="44" t="s">
        <v>115</v>
      </c>
      <c r="K9" s="38"/>
      <c r="R9" s="432" t="s">
        <v>489</v>
      </c>
      <c r="S9" s="432" t="s">
        <v>490</v>
      </c>
    </row>
    <row r="10" spans="1:21" s="407" customFormat="1" ht="29.25" customHeight="1">
      <c r="C10" s="409"/>
      <c r="D10" s="412" t="s">
        <v>506</v>
      </c>
      <c r="E10" s="412"/>
      <c r="F10" s="412"/>
      <c r="G10" s="408"/>
      <c r="H10" s="408"/>
      <c r="I10" s="408"/>
      <c r="J10" s="411"/>
      <c r="L10" s="238"/>
      <c r="M10" s="238"/>
      <c r="N10" s="238"/>
      <c r="O10" s="238"/>
      <c r="P10" s="238"/>
      <c r="Q10" s="238"/>
      <c r="R10" s="238"/>
      <c r="S10" s="238"/>
      <c r="T10" s="238"/>
      <c r="U10" s="238"/>
    </row>
    <row r="11" spans="1:21" ht="67.5" customHeight="1">
      <c r="A11" s="38"/>
      <c r="C11" s="55"/>
      <c r="D11" s="104" t="s">
        <v>33</v>
      </c>
      <c r="E11" s="330" t="s">
        <v>2434</v>
      </c>
      <c r="F11" s="440" t="s">
        <v>2435</v>
      </c>
      <c r="G11" s="384">
        <v>54</v>
      </c>
      <c r="H11" s="178">
        <v>3</v>
      </c>
      <c r="I11" s="178">
        <v>1</v>
      </c>
      <c r="J11" s="483" t="s">
        <v>551</v>
      </c>
      <c r="K11" s="38"/>
      <c r="R11" s="432" t="str">
        <f>IF(E11="","n",IF(ISERROR(MATCH(E11,List05_CS_Copy,0)),"n","y"))</f>
        <v>y</v>
      </c>
      <c r="S11" s="432" t="str">
        <f>IF(F11="","n",IF(ISERROR(MATCH(F11,List05_VD_Copy,0)),"n","y"))</f>
        <v>y</v>
      </c>
    </row>
    <row r="12" spans="1:21" ht="27.95" customHeight="1">
      <c r="A12" s="38"/>
      <c r="C12" s="55" t="s">
        <v>2426</v>
      </c>
      <c r="D12" s="104" t="s">
        <v>5</v>
      </c>
      <c r="E12" s="330" t="s">
        <v>2427</v>
      </c>
      <c r="F12" s="440" t="s">
        <v>2412</v>
      </c>
      <c r="G12" s="178">
        <v>0</v>
      </c>
      <c r="H12" s="178">
        <v>0</v>
      </c>
      <c r="I12" s="178">
        <v>1</v>
      </c>
      <c r="J12" s="484"/>
      <c r="K12" s="38"/>
      <c r="R12" s="432" t="str">
        <f>IF(E12="","n",IF(ISERROR(MATCH(E12,List05_CS_Copy,0)),"n","y"))</f>
        <v>y</v>
      </c>
      <c r="S12" s="432" t="str">
        <f>IF(F12="","n",IF(ISERROR(MATCH(F12,List05_VD_Copy,0)),"n","y"))</f>
        <v>y</v>
      </c>
    </row>
    <row r="13" spans="1:21" ht="15" customHeight="1">
      <c r="A13" s="38"/>
      <c r="C13" s="55"/>
      <c r="D13" s="413"/>
      <c r="E13" s="414" t="s">
        <v>470</v>
      </c>
      <c r="F13" s="414" t="s">
        <v>379</v>
      </c>
      <c r="G13" s="234"/>
      <c r="H13" s="234"/>
      <c r="I13" s="235"/>
      <c r="J13" s="485"/>
      <c r="K13" s="38"/>
    </row>
    <row r="14" spans="1:21" ht="27" customHeight="1">
      <c r="A14" s="119"/>
      <c r="K14" s="38"/>
    </row>
  </sheetData>
  <sheetProtection algorithmName="SHA-512" hashValue="7UAd5lqT+9g8opr9Pfxpv9POQkGEHCRzxJg6eiHkELim2HMaXhM9L8oeMSo29ajB7lYhVMzbL1m9hLRLm0hhtw==" saltValue="KALSzDi77Hd27DsKMphb1A==" spinCount="100000" sheet="1" objects="1" scenarios="1" formatColumns="0" formatRows="0"/>
  <mergeCells count="10">
    <mergeCell ref="J11:J13"/>
    <mergeCell ref="D4:I4"/>
    <mergeCell ref="J6:J8"/>
    <mergeCell ref="D6:I6"/>
    <mergeCell ref="D7:D8"/>
    <mergeCell ref="E7:E8"/>
    <mergeCell ref="F7:F8"/>
    <mergeCell ref="G7:G8"/>
    <mergeCell ref="H7:H8"/>
    <mergeCell ref="I7:I8"/>
  </mergeCells>
  <dataValidations count="5">
    <dataValidation type="decimal" allowBlank="1" showErrorMessage="1" errorTitle="Ошибка" error="Допускается ввод только неотрицательных чисел!" sqref="G10:I10" xr:uid="{00000000-0002-0000-0400-000000000000}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 xr:uid="{00000000-0002-0000-0400-000001000000}"/>
    <dataValidation type="whole" allowBlank="1" showErrorMessage="1" errorTitle="Ошибка" error="Допускается ввод только неотрицательных целых чисел!" sqref="G11:I12" xr:uid="{00000000-0002-0000-0400-000002000000}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:F12" xr:uid="{00000000-0002-0000-0400-000003000000}"/>
    <dataValidation type="textLength" operator="lessThanOrEqual" allowBlank="1" showInputMessage="1" showErrorMessage="1" errorTitle="Ошибка" error="Допускается ввод не более 900 символов!" sqref="E11:E12" xr:uid="{00000000-0002-0000-0400-000004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EAEBEE"/>
    <pageSetUpPr fitToPage="1"/>
  </sheetPr>
  <dimension ref="A1:V15"/>
  <sheetViews>
    <sheetView showGridLines="0" topLeftCell="C3" zoomScaleNormal="100" workbookViewId="0">
      <selection activeCell="J11" sqref="J11"/>
    </sheetView>
  </sheetViews>
  <sheetFormatPr defaultColWidth="10.5703125" defaultRowHeight="14.25"/>
  <cols>
    <col min="1" max="1" width="9.140625" style="53" hidden="1" customWidth="1"/>
    <col min="2" max="2" width="9.140625" style="38" hidden="1" customWidth="1"/>
    <col min="3" max="3" width="3.7109375" style="56" customWidth="1"/>
    <col min="4" max="4" width="6.28515625" style="38" bestFit="1" customWidth="1"/>
    <col min="5" max="5" width="30.7109375" style="38" customWidth="1"/>
    <col min="6" max="6" width="3.7109375" style="38" customWidth="1"/>
    <col min="7" max="7" width="6.28515625" style="38" bestFit="1" customWidth="1"/>
    <col min="8" max="8" width="30.7109375" style="38" customWidth="1"/>
    <col min="9" max="9" width="9" style="38" bestFit="1" customWidth="1"/>
    <col min="10" max="10" width="12.140625" style="38" customWidth="1"/>
    <col min="11" max="11" width="46.7109375" style="38" customWidth="1"/>
    <col min="12" max="12" width="100.28515625" style="38" customWidth="1"/>
    <col min="13" max="13" width="7.5703125" style="63" hidden="1" customWidth="1"/>
    <col min="14" max="14" width="10.5703125" style="38" hidden="1" customWidth="1"/>
    <col min="15" max="22" width="0" style="38" hidden="1" customWidth="1"/>
    <col min="23" max="16384" width="10.5703125" style="38"/>
  </cols>
  <sheetData>
    <row r="1" spans="1:22" s="238" customFormat="1" ht="16.5" hidden="1" customHeight="1">
      <c r="C1" s="354"/>
      <c r="P1" s="238" t="s">
        <v>157</v>
      </c>
      <c r="Q1" s="238" t="s">
        <v>158</v>
      </c>
      <c r="R1" s="238" t="s">
        <v>141</v>
      </c>
    </row>
    <row r="2" spans="1:22" s="238" customFormat="1" ht="16.5" hidden="1" customHeight="1">
      <c r="C2" s="354"/>
    </row>
    <row r="3" spans="1:22" s="218" customFormat="1" ht="6">
      <c r="A3" s="217"/>
      <c r="C3" s="224"/>
      <c r="D3" s="219"/>
      <c r="E3" s="219"/>
      <c r="F3" s="219"/>
      <c r="G3" s="219"/>
      <c r="H3" s="219"/>
      <c r="I3" s="220"/>
      <c r="J3" s="221"/>
      <c r="K3" s="221"/>
      <c r="L3" s="221"/>
    </row>
    <row r="4" spans="1:22" ht="22.5">
      <c r="C4" s="55"/>
      <c r="D4" s="486" t="s">
        <v>556</v>
      </c>
      <c r="E4" s="487"/>
      <c r="F4" s="487"/>
      <c r="G4" s="487"/>
      <c r="H4" s="487"/>
      <c r="I4" s="488"/>
      <c r="J4" s="335"/>
      <c r="K4" s="99"/>
      <c r="L4" s="99"/>
    </row>
    <row r="5" spans="1:22" s="218" customFormat="1" ht="6">
      <c r="A5" s="217"/>
      <c r="C5" s="224"/>
      <c r="D5" s="219"/>
      <c r="E5" s="222"/>
      <c r="F5" s="222"/>
      <c r="G5" s="222"/>
      <c r="H5" s="222"/>
      <c r="I5" s="223"/>
      <c r="J5" s="223"/>
      <c r="K5" s="223"/>
      <c r="L5" s="223"/>
    </row>
    <row r="6" spans="1:22">
      <c r="C6" s="55"/>
      <c r="D6" s="498" t="s">
        <v>387</v>
      </c>
      <c r="E6" s="496"/>
      <c r="F6" s="496"/>
      <c r="G6" s="496"/>
      <c r="H6" s="496"/>
      <c r="I6" s="496"/>
      <c r="J6" s="496"/>
      <c r="K6" s="496"/>
      <c r="L6" s="489" t="s">
        <v>389</v>
      </c>
    </row>
    <row r="7" spans="1:22" ht="45">
      <c r="C7" s="55"/>
      <c r="D7" s="202" t="s">
        <v>32</v>
      </c>
      <c r="E7" s="180" t="s">
        <v>140</v>
      </c>
      <c r="F7" s="180"/>
      <c r="G7" s="202" t="s">
        <v>32</v>
      </c>
      <c r="H7" s="180" t="s">
        <v>142</v>
      </c>
      <c r="I7" s="201" t="s">
        <v>141</v>
      </c>
      <c r="J7" s="201" t="s">
        <v>446</v>
      </c>
      <c r="K7" s="201" t="s">
        <v>447</v>
      </c>
      <c r="L7" s="489"/>
    </row>
    <row r="8" spans="1:22" ht="12" customHeight="1">
      <c r="A8" s="119"/>
      <c r="C8" s="225"/>
      <c r="D8" s="344" t="s">
        <v>33</v>
      </c>
      <c r="E8" s="344" t="s">
        <v>5</v>
      </c>
      <c r="F8" s="344"/>
      <c r="G8" s="344" t="s">
        <v>6</v>
      </c>
      <c r="H8" s="344" t="s">
        <v>7</v>
      </c>
      <c r="I8" s="344" t="s">
        <v>20</v>
      </c>
      <c r="J8" s="344" t="s">
        <v>21</v>
      </c>
      <c r="K8" s="344" t="s">
        <v>115</v>
      </c>
      <c r="L8" s="344" t="s">
        <v>116</v>
      </c>
      <c r="M8" s="38"/>
    </row>
    <row r="9" spans="1:22" ht="78.75" hidden="1" customHeight="1">
      <c r="A9" s="38"/>
      <c r="C9" s="55"/>
      <c r="D9" s="247">
        <v>0</v>
      </c>
      <c r="E9" s="64"/>
      <c r="F9" s="343"/>
      <c r="G9" s="247">
        <v>0</v>
      </c>
      <c r="H9" s="64"/>
      <c r="I9" s="64"/>
      <c r="J9" s="64"/>
      <c r="K9" s="64"/>
      <c r="L9" s="483" t="s">
        <v>445</v>
      </c>
    </row>
    <row r="10" spans="1:22" ht="21.95" hidden="1" customHeight="1">
      <c r="A10" s="38"/>
      <c r="C10" s="495" t="s">
        <v>2426</v>
      </c>
      <c r="D10" s="496">
        <v>1</v>
      </c>
      <c r="E10" s="497" t="s">
        <v>1936</v>
      </c>
      <c r="F10" s="345"/>
      <c r="G10" s="346">
        <v>0</v>
      </c>
      <c r="H10" s="347"/>
      <c r="I10" s="348"/>
      <c r="J10" s="349"/>
      <c r="K10" s="350"/>
      <c r="L10" s="484"/>
      <c r="M10" s="238"/>
      <c r="N10" s="238"/>
      <c r="O10" s="238"/>
      <c r="P10" s="433"/>
      <c r="Q10" s="433"/>
      <c r="R10" s="434"/>
      <c r="S10" s="238"/>
      <c r="T10" s="238"/>
      <c r="U10" s="238"/>
      <c r="V10" s="238"/>
    </row>
    <row r="11" spans="1:22" ht="21.95" customHeight="1">
      <c r="A11" s="38"/>
      <c r="C11" s="495"/>
      <c r="D11" s="496"/>
      <c r="E11" s="497"/>
      <c r="F11" s="226" t="s">
        <v>2426</v>
      </c>
      <c r="G11" s="247">
        <v>1</v>
      </c>
      <c r="H11" s="355" t="s">
        <v>1936</v>
      </c>
      <c r="I11" s="356" t="s">
        <v>1937</v>
      </c>
      <c r="J11" s="341" t="s">
        <v>27</v>
      </c>
      <c r="K11" s="447" t="s">
        <v>379</v>
      </c>
      <c r="L11" s="484"/>
      <c r="M11" s="238"/>
      <c r="N11" s="238"/>
      <c r="O11" s="238"/>
      <c r="P11" s="433" t="e">
        <f ca="1">mergeValue(E11)</f>
        <v>#NAME?</v>
      </c>
      <c r="Q11" s="433" t="str">
        <f>H11</f>
        <v>Город Трехгорный (ЗАТО)</v>
      </c>
      <c r="R11" s="434" t="str">
        <f>I11</f>
        <v>75707000</v>
      </c>
      <c r="S11" s="238" t="str">
        <f>Q11&amp;" ("&amp;R11&amp;")"</f>
        <v>Город Трехгорный (ЗАТО) (75707000)</v>
      </c>
      <c r="T11" s="238"/>
      <c r="U11" s="238"/>
      <c r="V11" s="238"/>
    </row>
    <row r="12" spans="1:22" ht="21.95" customHeight="1">
      <c r="A12" s="38"/>
      <c r="C12" s="495"/>
      <c r="D12" s="496"/>
      <c r="E12" s="497"/>
      <c r="F12" s="227"/>
      <c r="G12" s="228"/>
      <c r="H12" s="204" t="s">
        <v>156</v>
      </c>
      <c r="I12" s="229"/>
      <c r="J12" s="229"/>
      <c r="K12" s="229"/>
      <c r="L12" s="484"/>
      <c r="M12" s="238"/>
      <c r="N12" s="238"/>
      <c r="O12" s="238"/>
      <c r="P12" s="238"/>
      <c r="Q12" s="238"/>
      <c r="R12" s="237"/>
      <c r="S12" s="238"/>
      <c r="T12" s="238"/>
      <c r="U12" s="238"/>
      <c r="V12" s="238"/>
    </row>
    <row r="13" spans="1:22" ht="15" customHeight="1">
      <c r="A13" s="38"/>
      <c r="C13" s="55"/>
      <c r="D13" s="231"/>
      <c r="E13" s="204" t="s">
        <v>159</v>
      </c>
      <c r="F13" s="229"/>
      <c r="G13" s="229"/>
      <c r="H13" s="229"/>
      <c r="I13" s="229"/>
      <c r="J13" s="229"/>
      <c r="K13" s="230"/>
      <c r="L13" s="485"/>
      <c r="M13" s="38"/>
    </row>
    <row r="14" spans="1:22" s="218" customFormat="1" ht="6">
      <c r="A14" s="217"/>
      <c r="C14" s="369"/>
    </row>
    <row r="15" spans="1:22">
      <c r="C15" s="187"/>
      <c r="D15" s="494" t="s">
        <v>552</v>
      </c>
      <c r="E15" s="494"/>
      <c r="F15" s="494"/>
      <c r="G15" s="494"/>
      <c r="H15" s="494"/>
      <c r="I15" s="494"/>
      <c r="J15" s="494"/>
      <c r="K15" s="494"/>
      <c r="L15" s="494"/>
    </row>
  </sheetData>
  <sheetProtection algorithmName="SHA-512" hashValue="VNeJN/I1h4dGJHNoqIRHWmajOf7rJFMI3575XbYXXlU2dDtJKhofaqti9q5yaXcKZD1lJp1Bxeg/cUtEZUQpEg==" saltValue="ADEM6EtdngkQQ5R8F/Ac6A==" spinCount="100000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 xr:uid="{00000000-0002-0000-0500-000000000000}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 xr:uid="{00000000-0002-0000-05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 xr:uid="{00000000-0002-0000-0500-000002000000}">
      <formula1>900</formula1>
    </dataValidation>
    <dataValidation allowBlank="1" showInputMessage="1" showErrorMessage="1" prompt="Изменение значения по двойному щелчоку левой кнопки мыши" sqref="J11" xr:uid="{00000000-0002-0000-0500-000003000000}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 xr:uid="{00000000-0002-0000-0500-000004000000}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5">
    <tabColor theme="0" tint="-0.249977111117893"/>
  </sheetPr>
  <dimension ref="A1:X28"/>
  <sheetViews>
    <sheetView showGridLines="0" topLeftCell="D1" zoomScaleNormal="100" workbookViewId="0">
      <selection activeCell="K17" sqref="K17"/>
    </sheetView>
  </sheetViews>
  <sheetFormatPr defaultColWidth="10.5703125" defaultRowHeight="14.25"/>
  <cols>
    <col min="1" max="1" width="3.7109375" style="237" hidden="1" customWidth="1"/>
    <col min="2" max="3" width="3.7109375" style="238" hidden="1" customWidth="1"/>
    <col min="4" max="7" width="3.7109375" style="238" customWidth="1"/>
    <col min="8" max="8" width="3.7109375" style="239" customWidth="1"/>
    <col min="9" max="9" width="9.7109375" style="38" customWidth="1"/>
    <col min="10" max="10" width="37.7109375" style="38" customWidth="1"/>
    <col min="11" max="11" width="66.85546875" style="38" customWidth="1"/>
    <col min="12" max="12" width="116" style="38" customWidth="1"/>
    <col min="13" max="13" width="10.5703125" style="238"/>
    <col min="14" max="14" width="10.5703125" style="403" hidden="1" customWidth="1"/>
    <col min="15" max="15" width="11.140625" style="403" hidden="1" customWidth="1"/>
    <col min="16" max="17" width="10.5703125" style="403" hidden="1" customWidth="1"/>
    <col min="18" max="18" width="11.28515625" style="403" hidden="1" customWidth="1"/>
    <col min="19" max="19" width="10.5703125" style="403" hidden="1" customWidth="1"/>
    <col min="20" max="24" width="10.5703125" style="238"/>
    <col min="25" max="16384" width="10.5703125" style="38"/>
  </cols>
  <sheetData>
    <row r="1" spans="1:24" ht="3" customHeight="1">
      <c r="A1" s="237" t="s">
        <v>33</v>
      </c>
    </row>
    <row r="2" spans="1:24" ht="22.5">
      <c r="I2" s="500" t="s">
        <v>448</v>
      </c>
      <c r="J2" s="501"/>
      <c r="K2" s="502"/>
      <c r="L2" s="233"/>
    </row>
    <row r="3" spans="1:24" ht="3" customHeight="1"/>
    <row r="4" spans="1:24" s="241" customFormat="1" ht="11.25">
      <c r="A4" s="240"/>
      <c r="B4" s="240"/>
      <c r="C4" s="240"/>
      <c r="D4" s="240"/>
      <c r="E4" s="240"/>
      <c r="F4" s="240"/>
      <c r="G4" s="240"/>
      <c r="I4" s="491" t="s">
        <v>387</v>
      </c>
      <c r="J4" s="491"/>
      <c r="K4" s="491"/>
      <c r="L4" s="503" t="s">
        <v>389</v>
      </c>
      <c r="M4" s="240"/>
      <c r="N4" s="404"/>
      <c r="O4" s="404"/>
      <c r="P4" s="404"/>
      <c r="Q4" s="404"/>
      <c r="R4" s="404"/>
      <c r="S4" s="404"/>
      <c r="T4" s="240"/>
      <c r="U4" s="240"/>
      <c r="V4" s="240"/>
      <c r="W4" s="240"/>
      <c r="X4" s="240"/>
    </row>
    <row r="5" spans="1:24" s="241" customFormat="1" ht="11.25" customHeight="1">
      <c r="A5" s="240"/>
      <c r="B5" s="240"/>
      <c r="C5" s="240"/>
      <c r="D5" s="240"/>
      <c r="E5" s="240"/>
      <c r="F5" s="240"/>
      <c r="G5" s="240"/>
      <c r="I5" s="277" t="s">
        <v>32</v>
      </c>
      <c r="J5" s="242" t="s">
        <v>388</v>
      </c>
      <c r="K5" s="112" t="s">
        <v>386</v>
      </c>
      <c r="L5" s="503"/>
      <c r="M5" s="240"/>
      <c r="N5" s="404"/>
      <c r="O5" s="404"/>
      <c r="P5" s="404"/>
      <c r="Q5" s="404"/>
      <c r="R5" s="404"/>
      <c r="S5" s="404"/>
      <c r="T5" s="240"/>
      <c r="U5" s="240"/>
      <c r="V5" s="240"/>
      <c r="W5" s="240"/>
      <c r="X5" s="240"/>
    </row>
    <row r="6" spans="1:24" s="241" customFormat="1" ht="12" customHeight="1">
      <c r="A6" s="240"/>
      <c r="B6" s="240"/>
      <c r="C6" s="240"/>
      <c r="D6" s="240"/>
      <c r="E6" s="240"/>
      <c r="F6" s="240"/>
      <c r="G6" s="240"/>
      <c r="I6" s="243" t="s">
        <v>33</v>
      </c>
      <c r="J6" s="244">
        <v>2</v>
      </c>
      <c r="K6" s="245">
        <v>3</v>
      </c>
      <c r="L6" s="246">
        <v>4</v>
      </c>
      <c r="M6" s="240">
        <v>4</v>
      </c>
      <c r="N6" s="240" t="s">
        <v>491</v>
      </c>
      <c r="O6" s="240" t="s">
        <v>492</v>
      </c>
      <c r="P6" s="240" t="s">
        <v>493</v>
      </c>
      <c r="Q6" s="240" t="s">
        <v>494</v>
      </c>
      <c r="R6" s="240" t="s">
        <v>507</v>
      </c>
      <c r="S6" s="240" t="s">
        <v>499</v>
      </c>
      <c r="T6" s="240"/>
      <c r="U6" s="240"/>
      <c r="V6" s="240"/>
      <c r="W6" s="240"/>
      <c r="X6" s="240"/>
    </row>
    <row r="7" spans="1:24" s="241" customFormat="1" ht="18.75">
      <c r="A7" s="240">
        <v>0</v>
      </c>
      <c r="B7" s="240"/>
      <c r="C7" s="240"/>
      <c r="D7" s="240"/>
      <c r="E7" s="240"/>
      <c r="F7" s="240"/>
      <c r="G7" s="240"/>
      <c r="I7" s="247">
        <v>1</v>
      </c>
      <c r="J7" s="248" t="s">
        <v>449</v>
      </c>
      <c r="K7" s="232" t="str">
        <f>IF(form_up_date="","",form_up_date)</f>
        <v>12.10.2018</v>
      </c>
      <c r="L7" s="249" t="s">
        <v>450</v>
      </c>
      <c r="M7" s="25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</row>
    <row r="8" spans="1:24" s="373" customFormat="1" ht="45">
      <c r="A8" s="504">
        <v>1</v>
      </c>
      <c r="B8" s="372"/>
      <c r="C8" s="372"/>
      <c r="D8" s="372"/>
      <c r="E8" s="505" t="s">
        <v>2426</v>
      </c>
      <c r="F8" s="372"/>
      <c r="G8" s="372"/>
      <c r="I8" s="247" t="e">
        <f ca="1">"2."&amp;mergeValue(A8)</f>
        <v>#NAME?</v>
      </c>
      <c r="J8" s="248" t="s">
        <v>451</v>
      </c>
      <c r="K8" s="396" t="s">
        <v>2434</v>
      </c>
      <c r="L8" s="383" t="s">
        <v>536</v>
      </c>
      <c r="M8" s="374"/>
      <c r="N8" s="240" t="str">
        <f>IF(K8="","",K8)</f>
        <v>Водоотведение г.Трехгорного</v>
      </c>
      <c r="O8" s="240"/>
      <c r="P8" s="240"/>
      <c r="Q8" s="240"/>
      <c r="R8" s="435"/>
      <c r="S8" s="240" t="s">
        <v>500</v>
      </c>
      <c r="T8" s="372"/>
      <c r="U8" s="372"/>
      <c r="V8" s="372"/>
      <c r="W8" s="372"/>
    </row>
    <row r="9" spans="1:24" s="373" customFormat="1" ht="22.5">
      <c r="A9" s="504"/>
      <c r="B9" s="372"/>
      <c r="C9" s="372"/>
      <c r="D9" s="372"/>
      <c r="E9" s="506"/>
      <c r="F9" s="372"/>
      <c r="G9" s="372"/>
      <c r="I9" s="247" t="e">
        <f ca="1">"3."&amp;mergeValue(A9)</f>
        <v>#NAME?</v>
      </c>
      <c r="J9" s="248" t="s">
        <v>452</v>
      </c>
      <c r="K9" s="232" t="str">
        <f>IF(ISERROR(INDEX(List02_VDCol,MATCH(K8,List02_CSCol,0))),"наименование отсутствует",INDEX(List02_VDCol,MATCH(K8,List02_CSCol,0)))</f>
        <v>Водоотведение; Подключение (технологическое присоединение) к централизованной системе водоотведения</v>
      </c>
      <c r="L9" s="383" t="s">
        <v>484</v>
      </c>
      <c r="M9" s="374"/>
      <c r="N9" s="240"/>
      <c r="O9" s="240" t="str">
        <f>IF(K9="","",K9)</f>
        <v>Водоотведение; Подключение (технологическое присоединение) к централизованной системе водоотведения</v>
      </c>
      <c r="P9" s="240"/>
      <c r="Q9" s="240"/>
      <c r="R9" s="435"/>
      <c r="S9" s="240" t="s">
        <v>501</v>
      </c>
      <c r="T9" s="372"/>
      <c r="U9" s="372"/>
      <c r="V9" s="372"/>
      <c r="W9" s="372"/>
    </row>
    <row r="10" spans="1:24" s="373" customFormat="1" ht="22.5">
      <c r="A10" s="504"/>
      <c r="B10" s="504">
        <v>1</v>
      </c>
      <c r="C10" s="372"/>
      <c r="D10" s="372"/>
      <c r="E10" s="506"/>
      <c r="F10" s="504"/>
      <c r="G10" s="372"/>
      <c r="I10" s="247" t="e">
        <f ca="1">"4."&amp;mergeValue(A10)</f>
        <v>#NAME?</v>
      </c>
      <c r="J10" s="248" t="s">
        <v>453</v>
      </c>
      <c r="K10" s="112" t="s">
        <v>392</v>
      </c>
      <c r="L10" s="249"/>
      <c r="M10" s="374"/>
      <c r="N10" s="240"/>
      <c r="O10" s="240"/>
      <c r="P10" s="240"/>
      <c r="Q10" s="240"/>
      <c r="R10" s="435"/>
      <c r="S10" s="240"/>
      <c r="T10" s="372"/>
      <c r="U10" s="372"/>
      <c r="V10" s="372"/>
      <c r="W10" s="372"/>
    </row>
    <row r="11" spans="1:24" s="373" customFormat="1" ht="18.75">
      <c r="A11" s="504"/>
      <c r="B11" s="504"/>
      <c r="C11" s="382"/>
      <c r="D11" s="382"/>
      <c r="E11" s="506"/>
      <c r="F11" s="504"/>
      <c r="G11" s="382"/>
      <c r="I11" s="247" t="e">
        <f ca="1">"4."&amp;mergeValue(A11) &amp;"."&amp;mergeValue(B10)</f>
        <v>#NAME?</v>
      </c>
      <c r="J11" s="441" t="s">
        <v>526</v>
      </c>
      <c r="K11" s="232" t="str">
        <f>IF(region_name="","",region_name)</f>
        <v>Челябинская область</v>
      </c>
      <c r="L11" s="249" t="s">
        <v>390</v>
      </c>
      <c r="M11" s="374"/>
      <c r="N11" s="240"/>
      <c r="O11" s="240"/>
      <c r="P11" s="240"/>
      <c r="Q11" s="240"/>
      <c r="R11" s="435"/>
      <c r="S11" s="240"/>
      <c r="T11" s="372"/>
      <c r="U11" s="372"/>
      <c r="V11" s="372"/>
      <c r="W11" s="372"/>
    </row>
    <row r="12" spans="1:24" s="373" customFormat="1" ht="22.5">
      <c r="A12" s="504"/>
      <c r="B12" s="504"/>
      <c r="C12" s="504">
        <v>1</v>
      </c>
      <c r="D12" s="382"/>
      <c r="E12" s="506"/>
      <c r="F12" s="504"/>
      <c r="G12" s="504"/>
      <c r="I12" s="247" t="e">
        <f ca="1">"4."&amp;mergeValue(A12) &amp;"."&amp;mergeValue(B12)&amp;"."&amp;mergeValue(C12)</f>
        <v>#NAME?</v>
      </c>
      <c r="J12" s="251" t="s">
        <v>454</v>
      </c>
      <c r="K12" s="232" t="s">
        <v>1936</v>
      </c>
      <c r="L12" s="383" t="s">
        <v>455</v>
      </c>
      <c r="M12" s="374"/>
      <c r="N12" s="240"/>
      <c r="O12" s="240"/>
      <c r="P12" s="240" t="str">
        <f>IF(K12="","",K12)</f>
        <v>Город Трехгорный (ЗАТО)</v>
      </c>
      <c r="Q12" s="240"/>
      <c r="R12" s="435"/>
      <c r="S12" s="240" t="s">
        <v>502</v>
      </c>
      <c r="T12" s="372"/>
      <c r="U12" s="372"/>
      <c r="V12" s="372"/>
      <c r="W12" s="372"/>
    </row>
    <row r="13" spans="1:24" s="373" customFormat="1" ht="18.75">
      <c r="A13" s="504"/>
      <c r="B13" s="504"/>
      <c r="C13" s="504"/>
      <c r="D13" s="382">
        <v>1</v>
      </c>
      <c r="E13" s="506"/>
      <c r="F13" s="504"/>
      <c r="G13" s="504"/>
      <c r="I13" s="247" t="e">
        <f ca="1">"4."&amp;mergeValue(A13) &amp;"."&amp;mergeValue(B13)&amp;"."&amp;mergeValue(C13)&amp;"."&amp;mergeValue(D13)</f>
        <v>#NAME?</v>
      </c>
      <c r="J13" s="252" t="s">
        <v>456</v>
      </c>
      <c r="K13" s="232" t="s">
        <v>2428</v>
      </c>
      <c r="L13" s="507" t="s">
        <v>537</v>
      </c>
      <c r="M13" s="374"/>
      <c r="N13" s="240"/>
      <c r="O13" s="240"/>
      <c r="P13" s="240"/>
      <c r="Q13" s="240" t="s">
        <v>1936</v>
      </c>
      <c r="R13" s="435" t="s">
        <v>1937</v>
      </c>
      <c r="S13" s="240" t="s">
        <v>503</v>
      </c>
      <c r="T13" s="372"/>
      <c r="U13" s="372"/>
      <c r="V13" s="372"/>
      <c r="W13" s="372"/>
    </row>
    <row r="14" spans="1:24" s="373" customFormat="1" ht="18.75">
      <c r="A14" s="504"/>
      <c r="B14" s="504"/>
      <c r="C14" s="504"/>
      <c r="D14" s="382"/>
      <c r="E14" s="506"/>
      <c r="F14" s="504"/>
      <c r="G14" s="504"/>
      <c r="I14" s="375"/>
      <c r="J14" s="417" t="s">
        <v>156</v>
      </c>
      <c r="K14" s="376"/>
      <c r="L14" s="508"/>
      <c r="M14" s="374"/>
      <c r="N14" s="240"/>
      <c r="O14" s="240"/>
      <c r="P14" s="240"/>
      <c r="Q14" s="240"/>
      <c r="R14" s="435"/>
      <c r="S14" s="240"/>
      <c r="T14" s="372"/>
      <c r="U14" s="372"/>
      <c r="V14" s="372"/>
      <c r="W14" s="372"/>
    </row>
    <row r="15" spans="1:24" s="373" customFormat="1" ht="18.75">
      <c r="A15" s="504"/>
      <c r="B15" s="504"/>
      <c r="C15" s="382"/>
      <c r="D15" s="382"/>
      <c r="E15" s="506"/>
      <c r="F15" s="504"/>
      <c r="G15" s="382"/>
      <c r="I15" s="253"/>
      <c r="J15" s="418" t="s">
        <v>159</v>
      </c>
      <c r="K15" s="254"/>
      <c r="L15" s="255"/>
      <c r="M15" s="374"/>
      <c r="N15" s="240"/>
      <c r="O15" s="240"/>
      <c r="P15" s="240"/>
      <c r="Q15" s="240"/>
      <c r="R15" s="435"/>
      <c r="S15" s="240"/>
      <c r="T15" s="372"/>
      <c r="U15" s="372"/>
      <c r="V15" s="372"/>
      <c r="W15" s="372"/>
    </row>
    <row r="16" spans="1:24" s="373" customFormat="1" ht="18.75">
      <c r="A16" s="504"/>
      <c r="B16" s="372"/>
      <c r="C16" s="372"/>
      <c r="D16" s="372"/>
      <c r="E16" s="506"/>
      <c r="F16" s="372"/>
      <c r="G16" s="372"/>
      <c r="I16" s="253"/>
      <c r="J16" s="377" t="s">
        <v>457</v>
      </c>
      <c r="K16" s="254"/>
      <c r="L16" s="255"/>
      <c r="M16" s="374"/>
      <c r="N16" s="240"/>
      <c r="O16" s="240"/>
      <c r="P16" s="240"/>
      <c r="Q16" s="240"/>
      <c r="R16" s="435"/>
      <c r="S16" s="240"/>
      <c r="T16" s="372"/>
      <c r="U16" s="372"/>
      <c r="V16" s="372"/>
      <c r="W16" s="372"/>
    </row>
    <row r="17" spans="1:24" s="373" customFormat="1" ht="45">
      <c r="A17" s="504">
        <v>2</v>
      </c>
      <c r="B17" s="372"/>
      <c r="C17" s="372"/>
      <c r="D17" s="372"/>
      <c r="E17" s="505" t="s">
        <v>2426</v>
      </c>
      <c r="F17" s="372"/>
      <c r="G17" s="372"/>
      <c r="I17" s="247" t="e">
        <f ca="1">"2."&amp;mergeValue(A17)</f>
        <v>#NAME?</v>
      </c>
      <c r="J17" s="248" t="s">
        <v>451</v>
      </c>
      <c r="K17" s="396" t="s">
        <v>2427</v>
      </c>
      <c r="L17" s="383" t="s">
        <v>536</v>
      </c>
      <c r="M17" s="374"/>
      <c r="N17" s="240" t="str">
        <f>IF(K17="","",K17)</f>
        <v>Очистные сооружения</v>
      </c>
      <c r="O17" s="240"/>
      <c r="P17" s="240"/>
      <c r="Q17" s="240"/>
      <c r="R17" s="435"/>
      <c r="S17" s="240" t="s">
        <v>500</v>
      </c>
      <c r="T17" s="372"/>
      <c r="U17" s="372"/>
      <c r="V17" s="372"/>
      <c r="W17" s="372"/>
    </row>
    <row r="18" spans="1:24" s="373" customFormat="1" ht="22.5">
      <c r="A18" s="504"/>
      <c r="B18" s="372"/>
      <c r="C18" s="372"/>
      <c r="D18" s="372"/>
      <c r="E18" s="506"/>
      <c r="F18" s="372"/>
      <c r="G18" s="372"/>
      <c r="I18" s="247" t="e">
        <f ca="1">"3."&amp;mergeValue(A18)</f>
        <v>#NAME?</v>
      </c>
      <c r="J18" s="248" t="s">
        <v>452</v>
      </c>
      <c r="K18" s="232" t="str">
        <f>IF(ISERROR(INDEX(List02_VDCol,MATCH(K17,List02_CSCol,0))),"наименование отсутствует",INDEX(List02_VDCol,MATCH(K17,List02_CSCol,0)))</f>
        <v>Водоотведение</v>
      </c>
      <c r="L18" s="383" t="s">
        <v>484</v>
      </c>
      <c r="M18" s="374"/>
      <c r="N18" s="240"/>
      <c r="O18" s="240" t="str">
        <f>IF(K18="","",K18)</f>
        <v>Водоотведение</v>
      </c>
      <c r="P18" s="240"/>
      <c r="Q18" s="240"/>
      <c r="R18" s="435"/>
      <c r="S18" s="240" t="s">
        <v>501</v>
      </c>
      <c r="T18" s="372"/>
      <c r="U18" s="372"/>
      <c r="V18" s="372"/>
      <c r="W18" s="372"/>
    </row>
    <row r="19" spans="1:24" s="373" customFormat="1" ht="22.5">
      <c r="A19" s="504"/>
      <c r="B19" s="504">
        <v>1</v>
      </c>
      <c r="C19" s="372"/>
      <c r="D19" s="372"/>
      <c r="E19" s="506"/>
      <c r="F19" s="504"/>
      <c r="G19" s="372"/>
      <c r="I19" s="247" t="e">
        <f ca="1">"4."&amp;mergeValue(A19)</f>
        <v>#NAME?</v>
      </c>
      <c r="J19" s="248" t="s">
        <v>453</v>
      </c>
      <c r="K19" s="112" t="s">
        <v>392</v>
      </c>
      <c r="L19" s="249"/>
      <c r="M19" s="374"/>
      <c r="N19" s="240"/>
      <c r="O19" s="240"/>
      <c r="P19" s="240"/>
      <c r="Q19" s="240"/>
      <c r="R19" s="435"/>
      <c r="S19" s="240"/>
      <c r="T19" s="372"/>
      <c r="U19" s="372"/>
      <c r="V19" s="372"/>
      <c r="W19" s="372"/>
    </row>
    <row r="20" spans="1:24" s="373" customFormat="1" ht="18.75">
      <c r="A20" s="504"/>
      <c r="B20" s="504"/>
      <c r="C20" s="382"/>
      <c r="D20" s="382"/>
      <c r="E20" s="506"/>
      <c r="F20" s="504"/>
      <c r="G20" s="382"/>
      <c r="I20" s="247" t="e">
        <f ca="1">"4."&amp;mergeValue(A20) &amp;"."&amp;mergeValue(B19)</f>
        <v>#NAME?</v>
      </c>
      <c r="J20" s="441" t="s">
        <v>526</v>
      </c>
      <c r="K20" s="232" t="str">
        <f>IF(region_name="","",region_name)</f>
        <v>Челябинская область</v>
      </c>
      <c r="L20" s="249" t="s">
        <v>390</v>
      </c>
      <c r="M20" s="374"/>
      <c r="N20" s="240"/>
      <c r="O20" s="240"/>
      <c r="P20" s="240"/>
      <c r="Q20" s="240"/>
      <c r="R20" s="435"/>
      <c r="S20" s="240"/>
      <c r="T20" s="372"/>
      <c r="U20" s="372"/>
      <c r="V20" s="372"/>
      <c r="W20" s="372"/>
    </row>
    <row r="21" spans="1:24" s="373" customFormat="1" ht="22.5">
      <c r="A21" s="504"/>
      <c r="B21" s="504"/>
      <c r="C21" s="504">
        <v>1</v>
      </c>
      <c r="D21" s="382"/>
      <c r="E21" s="506"/>
      <c r="F21" s="504"/>
      <c r="G21" s="504"/>
      <c r="I21" s="247" t="e">
        <f ca="1">"4."&amp;mergeValue(A21) &amp;"."&amp;mergeValue(B21)&amp;"."&amp;mergeValue(C21)</f>
        <v>#NAME?</v>
      </c>
      <c r="J21" s="251" t="s">
        <v>454</v>
      </c>
      <c r="K21" s="232" t="s">
        <v>1936</v>
      </c>
      <c r="L21" s="383" t="s">
        <v>455</v>
      </c>
      <c r="M21" s="374"/>
      <c r="N21" s="240"/>
      <c r="O21" s="240"/>
      <c r="P21" s="240" t="str">
        <f>IF(K21="","",K21)</f>
        <v>Город Трехгорный (ЗАТО)</v>
      </c>
      <c r="Q21" s="240"/>
      <c r="R21" s="435"/>
      <c r="S21" s="240" t="s">
        <v>502</v>
      </c>
      <c r="T21" s="372"/>
      <c r="U21" s="372"/>
      <c r="V21" s="372"/>
      <c r="W21" s="372"/>
    </row>
    <row r="22" spans="1:24" s="373" customFormat="1" ht="18.75">
      <c r="A22" s="504"/>
      <c r="B22" s="504"/>
      <c r="C22" s="504"/>
      <c r="D22" s="382">
        <v>1</v>
      </c>
      <c r="E22" s="506"/>
      <c r="F22" s="504"/>
      <c r="G22" s="504"/>
      <c r="I22" s="247" t="e">
        <f ca="1">"4."&amp;mergeValue(A22) &amp;"."&amp;mergeValue(B22)&amp;"."&amp;mergeValue(C22)&amp;"."&amp;mergeValue(D22)</f>
        <v>#NAME?</v>
      </c>
      <c r="J22" s="252" t="s">
        <v>456</v>
      </c>
      <c r="K22" s="232" t="s">
        <v>2428</v>
      </c>
      <c r="L22" s="507" t="s">
        <v>537</v>
      </c>
      <c r="M22" s="374"/>
      <c r="N22" s="240"/>
      <c r="O22" s="240"/>
      <c r="P22" s="240"/>
      <c r="Q22" s="240" t="s">
        <v>1936</v>
      </c>
      <c r="R22" s="435" t="s">
        <v>1937</v>
      </c>
      <c r="S22" s="240" t="s">
        <v>503</v>
      </c>
      <c r="T22" s="372"/>
      <c r="U22" s="372"/>
      <c r="V22" s="372"/>
      <c r="W22" s="372"/>
    </row>
    <row r="23" spans="1:24" s="373" customFormat="1" ht="18.75">
      <c r="A23" s="504"/>
      <c r="B23" s="504"/>
      <c r="C23" s="504"/>
      <c r="D23" s="382"/>
      <c r="E23" s="506"/>
      <c r="F23" s="504"/>
      <c r="G23" s="504"/>
      <c r="I23" s="375"/>
      <c r="J23" s="417" t="s">
        <v>156</v>
      </c>
      <c r="K23" s="376"/>
      <c r="L23" s="508"/>
      <c r="M23" s="374"/>
      <c r="N23" s="240"/>
      <c r="O23" s="240"/>
      <c r="P23" s="240"/>
      <c r="Q23" s="240"/>
      <c r="R23" s="435"/>
      <c r="S23" s="240"/>
      <c r="T23" s="372"/>
      <c r="U23" s="372"/>
      <c r="V23" s="372"/>
      <c r="W23" s="372"/>
    </row>
    <row r="24" spans="1:24" s="373" customFormat="1" ht="18.75">
      <c r="A24" s="504"/>
      <c r="B24" s="504"/>
      <c r="C24" s="382"/>
      <c r="D24" s="382"/>
      <c r="E24" s="506"/>
      <c r="F24" s="504"/>
      <c r="G24" s="382"/>
      <c r="I24" s="253"/>
      <c r="J24" s="418" t="s">
        <v>159</v>
      </c>
      <c r="K24" s="254"/>
      <c r="L24" s="255"/>
      <c r="M24" s="374"/>
      <c r="N24" s="240"/>
      <c r="O24" s="240"/>
      <c r="P24" s="240"/>
      <c r="Q24" s="240"/>
      <c r="R24" s="435"/>
      <c r="S24" s="240"/>
      <c r="T24" s="372"/>
      <c r="U24" s="372"/>
      <c r="V24" s="372"/>
      <c r="W24" s="372"/>
    </row>
    <row r="25" spans="1:24" s="373" customFormat="1" ht="18.75">
      <c r="A25" s="504"/>
      <c r="B25" s="372"/>
      <c r="C25" s="372"/>
      <c r="D25" s="372"/>
      <c r="E25" s="506"/>
      <c r="F25" s="372"/>
      <c r="G25" s="372"/>
      <c r="I25" s="253"/>
      <c r="J25" s="377" t="s">
        <v>457</v>
      </c>
      <c r="K25" s="254"/>
      <c r="L25" s="255"/>
      <c r="M25" s="374"/>
      <c r="N25" s="240"/>
      <c r="O25" s="240"/>
      <c r="P25" s="240"/>
      <c r="Q25" s="240"/>
      <c r="R25" s="435"/>
      <c r="S25" s="240"/>
      <c r="T25" s="372"/>
      <c r="U25" s="372"/>
      <c r="V25" s="372"/>
      <c r="W25" s="372"/>
    </row>
    <row r="26" spans="1:24" s="241" customFormat="1" ht="18.75" customHeight="1">
      <c r="A26" s="240"/>
      <c r="B26" s="240"/>
      <c r="C26" s="240"/>
      <c r="D26" s="240"/>
      <c r="E26" s="240"/>
      <c r="F26" s="240"/>
      <c r="G26" s="240"/>
      <c r="I26" s="253"/>
      <c r="J26" s="416" t="s">
        <v>2433</v>
      </c>
      <c r="K26" s="254"/>
      <c r="L26" s="255"/>
      <c r="M26" s="25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</row>
    <row r="27" spans="1:24" s="241" customFormat="1" ht="3" customHeight="1">
      <c r="A27" s="240"/>
      <c r="B27" s="240"/>
      <c r="C27" s="240"/>
      <c r="D27" s="240"/>
      <c r="E27" s="240"/>
      <c r="F27" s="240"/>
      <c r="G27" s="240"/>
      <c r="I27" s="256"/>
      <c r="J27" s="401"/>
      <c r="K27" s="402"/>
      <c r="L27" s="257"/>
      <c r="M27" s="240"/>
      <c r="N27" s="404"/>
      <c r="O27" s="404"/>
      <c r="P27" s="404"/>
      <c r="Q27" s="404"/>
      <c r="R27" s="404"/>
      <c r="S27" s="404"/>
      <c r="T27" s="240"/>
      <c r="U27" s="240"/>
      <c r="V27" s="240"/>
      <c r="W27" s="240"/>
      <c r="X27" s="240"/>
    </row>
    <row r="28" spans="1:24" s="241" customFormat="1" ht="15" customHeight="1">
      <c r="A28" s="240"/>
      <c r="B28" s="240"/>
      <c r="C28" s="240"/>
      <c r="D28" s="240"/>
      <c r="E28" s="240"/>
      <c r="F28" s="240"/>
      <c r="G28" s="240"/>
      <c r="I28" s="256"/>
      <c r="J28" s="499" t="s">
        <v>458</v>
      </c>
      <c r="K28" s="499"/>
      <c r="L28" s="257"/>
      <c r="M28" s="240"/>
      <c r="N28" s="404"/>
      <c r="O28" s="404"/>
      <c r="P28" s="404"/>
      <c r="Q28" s="404"/>
      <c r="R28" s="404"/>
      <c r="S28" s="404"/>
      <c r="T28" s="240"/>
      <c r="U28" s="240"/>
      <c r="V28" s="240"/>
      <c r="W28" s="240"/>
      <c r="X28" s="240"/>
    </row>
  </sheetData>
  <sheetProtection algorithmName="SHA-512" hashValue="yITLY/t6rkySt0ZQulBwSRTchJGqqy4aT4rsBamzNFdoGh862JLJ1tbfAW8MUIse4tb5J3ocR9NRjI/3N3evww==" saltValue="rWKzCsxIUgr6/nGC0MTS8w==" spinCount="100000" sheet="1" objects="1" scenarios="1" formatColumns="0" formatRows="0"/>
  <mergeCells count="18">
    <mergeCell ref="F10:F15"/>
    <mergeCell ref="C12:C14"/>
    <mergeCell ref="J28:K28"/>
    <mergeCell ref="I2:K2"/>
    <mergeCell ref="I4:K4"/>
    <mergeCell ref="L4:L5"/>
    <mergeCell ref="A17:A25"/>
    <mergeCell ref="E17:E25"/>
    <mergeCell ref="B19:B24"/>
    <mergeCell ref="F19:F24"/>
    <mergeCell ref="C21:C23"/>
    <mergeCell ref="G21:G23"/>
    <mergeCell ref="L22:L23"/>
    <mergeCell ref="G12:G14"/>
    <mergeCell ref="L13:L14"/>
    <mergeCell ref="A8:A16"/>
    <mergeCell ref="E8:E16"/>
    <mergeCell ref="B10:B15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K8 K17" xr:uid="{00000000-0002-0000-0600-000000000000}">
      <formula1>kind_of_CS_on_sheet_filter</formula1>
    </dataValidation>
    <dataValidation type="textLength" operator="lessThanOrEqual" allowBlank="1" showInputMessage="1" showErrorMessage="1" errorTitle="Ошибка" error="Допускается ввод не более 900 символов!" sqref="L15:L16 L24:L28" xr:uid="{00000000-0002-0000-0600-000001000000}">
      <formula1>900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58" hidden="1" customWidth="1"/>
    <col min="2" max="2" width="9.140625" style="259" hidden="1" customWidth="1"/>
    <col min="3" max="3" width="3.7109375" style="260" customWidth="1"/>
    <col min="4" max="4" width="7" style="259" bestFit="1" customWidth="1"/>
    <col min="5" max="5" width="14.28515625" style="259" customWidth="1"/>
    <col min="6" max="6" width="41" style="259" customWidth="1"/>
    <col min="7" max="9" width="17.85546875" style="259" customWidth="1"/>
    <col min="10" max="10" width="42.140625" style="259" customWidth="1"/>
    <col min="11" max="11" width="115.7109375" style="259" customWidth="1"/>
    <col min="12" max="12" width="3.7109375" style="259" customWidth="1"/>
    <col min="13" max="16384" width="9.140625" style="259"/>
  </cols>
  <sheetData>
    <row r="1" spans="1:14" hidden="1"/>
    <row r="2" spans="1:14" hidden="1"/>
    <row r="3" spans="1:14" hidden="1"/>
    <row r="4" spans="1:14" ht="3" customHeight="1">
      <c r="E4" s="338"/>
      <c r="F4" s="338"/>
      <c r="G4" s="338"/>
      <c r="H4" s="338"/>
      <c r="I4" s="338"/>
      <c r="J4" s="338"/>
    </row>
    <row r="5" spans="1:14" s="38" customFormat="1" ht="22.5">
      <c r="A5" s="119"/>
      <c r="C5" s="55"/>
      <c r="D5" s="486" t="s">
        <v>538</v>
      </c>
      <c r="E5" s="487"/>
      <c r="F5" s="487"/>
      <c r="G5" s="487"/>
      <c r="H5" s="487"/>
      <c r="I5" s="487"/>
      <c r="J5" s="488"/>
      <c r="K5" s="339"/>
    </row>
    <row r="6" spans="1:14" ht="3" hidden="1" customHeight="1">
      <c r="D6" s="261"/>
      <c r="E6" s="261"/>
      <c r="G6" s="261"/>
      <c r="H6" s="261"/>
      <c r="I6" s="261"/>
      <c r="J6" s="261"/>
      <c r="K6" s="261"/>
    </row>
    <row r="7" spans="1:14" s="258" customFormat="1" ht="3" customHeight="1">
      <c r="B7" s="259"/>
      <c r="C7" s="260"/>
      <c r="D7" s="262"/>
      <c r="E7" s="262"/>
      <c r="G7" s="262"/>
      <c r="H7" s="262"/>
      <c r="I7" s="262"/>
      <c r="J7" s="262"/>
      <c r="K7" s="262"/>
      <c r="L7" s="263"/>
    </row>
    <row r="8" spans="1:14">
      <c r="D8" s="512" t="s">
        <v>387</v>
      </c>
      <c r="E8" s="512"/>
      <c r="F8" s="512"/>
      <c r="G8" s="512"/>
      <c r="H8" s="512"/>
      <c r="I8" s="512"/>
      <c r="J8" s="512"/>
      <c r="K8" s="512" t="s">
        <v>389</v>
      </c>
    </row>
    <row r="9" spans="1:14">
      <c r="D9" s="512" t="s">
        <v>32</v>
      </c>
      <c r="E9" s="512" t="s">
        <v>459</v>
      </c>
      <c r="F9" s="512"/>
      <c r="G9" s="512" t="s">
        <v>349</v>
      </c>
      <c r="H9" s="512"/>
      <c r="I9" s="512"/>
      <c r="J9" s="512"/>
      <c r="K9" s="512"/>
    </row>
    <row r="10" spans="1:14">
      <c r="D10" s="512"/>
      <c r="E10" s="169" t="s">
        <v>348</v>
      </c>
      <c r="F10" s="169" t="s">
        <v>252</v>
      </c>
      <c r="G10" s="169" t="s">
        <v>252</v>
      </c>
      <c r="H10" s="169" t="s">
        <v>348</v>
      </c>
      <c r="I10" s="169" t="s">
        <v>460</v>
      </c>
      <c r="J10" s="169" t="s">
        <v>447</v>
      </c>
      <c r="K10" s="512"/>
    </row>
    <row r="11" spans="1:14" ht="12" customHeight="1">
      <c r="D11" s="44" t="s">
        <v>33</v>
      </c>
      <c r="E11" s="44" t="s">
        <v>5</v>
      </c>
      <c r="F11" s="44" t="s">
        <v>6</v>
      </c>
      <c r="G11" s="44" t="s">
        <v>7</v>
      </c>
      <c r="H11" s="44" t="s">
        <v>20</v>
      </c>
      <c r="I11" s="44" t="s">
        <v>21</v>
      </c>
      <c r="J11" s="44" t="s">
        <v>115</v>
      </c>
      <c r="K11" s="44" t="s">
        <v>116</v>
      </c>
    </row>
    <row r="12" spans="1:14" s="394" customFormat="1" ht="67.5" customHeight="1">
      <c r="A12" s="97" t="s">
        <v>6</v>
      </c>
      <c r="B12" s="394" t="s">
        <v>379</v>
      </c>
      <c r="C12" s="395"/>
      <c r="D12" s="264" t="s">
        <v>33</v>
      </c>
      <c r="E12" s="396"/>
      <c r="F12" s="330"/>
      <c r="G12" s="265"/>
      <c r="H12" s="265"/>
      <c r="I12" s="108"/>
      <c r="J12" s="266"/>
      <c r="K12" s="508" t="s">
        <v>461</v>
      </c>
      <c r="L12" s="400"/>
      <c r="M12" s="397" t="str">
        <f>IF(ISERROR(INDEX(kind_of_nameforms,MATCH(E12,kind_of_forms,0),1)),"",INDEX(kind_of_nameforms,MATCH(E12,kind_of_forms,0),1))</f>
        <v/>
      </c>
      <c r="N12" s="398"/>
    </row>
    <row r="13" spans="1:14" ht="15" customHeight="1">
      <c r="A13" s="259"/>
      <c r="C13" s="259"/>
      <c r="D13" s="267"/>
      <c r="E13" s="268" t="s">
        <v>462</v>
      </c>
      <c r="F13" s="269"/>
      <c r="G13" s="269"/>
      <c r="H13" s="269"/>
      <c r="I13" s="269"/>
      <c r="J13" s="270"/>
      <c r="K13" s="509"/>
    </row>
    <row r="14" spans="1:14" ht="3" customHeight="1">
      <c r="A14" s="259"/>
      <c r="C14" s="259"/>
    </row>
    <row r="15" spans="1:14" ht="27.75" customHeight="1">
      <c r="E15" s="510" t="s">
        <v>539</v>
      </c>
      <c r="F15" s="511"/>
      <c r="G15" s="511"/>
      <c r="H15" s="511"/>
      <c r="I15" s="511"/>
      <c r="J15" s="511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07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0700-000001000000}"/>
    <dataValidation type="textLength" operator="lessThanOrEqual" allowBlank="1" showInputMessage="1" showErrorMessage="1" errorTitle="Ошибка" error="Допускается ввод не более 900 символов!" sqref="F12:H12" xr:uid="{00000000-0002-0000-07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07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3" hidden="1" customWidth="1"/>
    <col min="3" max="3" width="3.7109375" style="58" bestFit="1" customWidth="1"/>
    <col min="4" max="4" width="6.28515625" style="13" bestFit="1" customWidth="1"/>
    <col min="5" max="5" width="94.85546875" style="13" customWidth="1"/>
    <col min="6" max="16384" width="9.140625" style="13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59"/>
      <c r="D6" s="14"/>
      <c r="E6" s="14"/>
    </row>
    <row r="7" spans="3:6" ht="22.5">
      <c r="C7" s="59"/>
      <c r="D7" s="486" t="s">
        <v>11</v>
      </c>
      <c r="E7" s="488"/>
      <c r="F7" s="336"/>
    </row>
    <row r="8" spans="3:6" ht="3" customHeight="1">
      <c r="C8" s="59"/>
      <c r="D8" s="14"/>
      <c r="E8" s="14"/>
    </row>
    <row r="9" spans="3:6" ht="15.95" customHeight="1">
      <c r="C9" s="59"/>
      <c r="D9" s="202" t="s">
        <v>32</v>
      </c>
      <c r="E9" s="180" t="s">
        <v>112</v>
      </c>
    </row>
    <row r="10" spans="3:6" ht="12" customHeight="1">
      <c r="C10" s="59"/>
      <c r="D10" s="44" t="s">
        <v>33</v>
      </c>
      <c r="E10" s="44" t="s">
        <v>5</v>
      </c>
    </row>
    <row r="11" spans="3:6" ht="15" hidden="1" customHeight="1">
      <c r="C11" s="59"/>
      <c r="D11" s="65">
        <v>0</v>
      </c>
      <c r="E11" s="66"/>
    </row>
    <row r="12" spans="3:6" ht="12" customHeight="1">
      <c r="C12" s="59"/>
      <c r="D12" s="98"/>
      <c r="E12" s="337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08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193</vt:i4>
      </vt:variant>
    </vt:vector>
  </HeadingPairs>
  <TitlesOfParts>
    <vt:vector size="201" baseType="lpstr">
      <vt:lpstr>Инструкция</vt:lpstr>
      <vt:lpstr>Титульный</vt:lpstr>
      <vt:lpstr>Форма 3.1.1</vt:lpstr>
      <vt:lpstr>Форма 3.1.2</vt:lpstr>
      <vt:lpstr>Форма 3.1.3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unit</vt:lpstr>
      <vt:lpstr>UpdStatus</vt:lpstr>
      <vt:lpstr>url</vt:lpstr>
      <vt:lpstr>vdet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(ВО)</dc:title>
  <dc:subject>Общая информация о регулируемой организации (ВО)</dc:subject>
  <dc:creator>Infernus</dc:creator>
  <dc:description/>
  <cp:lastModifiedBy>Т В. Часнойть</cp:lastModifiedBy>
  <dcterms:created xsi:type="dcterms:W3CDTF">2014-08-18T08:57:48Z</dcterms:created>
  <dcterms:modified xsi:type="dcterms:W3CDTF">2023-12-26T11:47:00Z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FAS.JKH.OPEN.INFO.ORG.VO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