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сайт\ЕИАС\вода стоки\"/>
    </mc:Choice>
  </mc:AlternateContent>
  <bookViews>
    <workbookView xWindow="930" yWindow="240" windowWidth="13665" windowHeight="8010" tabRatio="887" firstSheet="3" activeTab="3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r:id="rId13"/>
    <sheet name="Форма 2.2 | Т-пит" sheetId="560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1.0.1 | Форма 2.12" sheetId="624" r:id="rId21"/>
    <sheet name="Форма 2.12" sheetId="610" r:id="rId22"/>
    <sheet name="Форма 1.0.2" sheetId="550" state="veryHidden" r:id="rId23"/>
    <sheet name="Сведения об изменении" sheetId="568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Т-пит'!$M$27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Т-пит'!$M$18:$AD$27</definedName>
    <definedName name="checkCell_List06_4_double_date">'Форма 2.2 | Т-пит'!$AE$18:$AE$27</definedName>
    <definedName name="checkCell_List06_4_unique_t">'Форма 2.2 | Т-пит'!$M$18:$M$27</definedName>
    <definedName name="checkCell_List06_4_unique_t1">'Форма 2.2 | Т-пит'!$AF$18:$AF$27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2.11'!$D$10:$G$17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2.11'!$F$12:$G$17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et_union_hor!$O$77:$AC$81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et_union_hor!$AC$77:$AC$88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REESTR_MO!$A$2:$D$320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Т-пит'!$AC$18:$AC$27</definedName>
    <definedName name="List06_4_note">'Форма 2.2 | Т-пит'!$AD$18:$AD$27</definedName>
    <definedName name="List06_4_Period">'Форма 2.2 | Т-пит'!$O$18:$U$27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2.11'!$F$12:$F$17</definedName>
    <definedName name="List11_note">'Форма 2.11'!$G$10:$G$17</definedName>
    <definedName name="List12_Date">'Форма 2.12'!$G$11</definedName>
    <definedName name="List12_GroundMaterials_1">'Форма 2.12'!$H$11:$H$38</definedName>
    <definedName name="List12_note">'Форма 2.12'!$I$10:$I$38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2.11'!$E$12:$E$14</definedName>
    <definedName name="pCng_List11_2">'Форма 2.11'!$E$16:$E$17</definedName>
    <definedName name="pCng_List12_1">'Форма 2.12'!$E$15:$E$16</definedName>
    <definedName name="pCng_List12_2">'Форма 2.12'!$E$18:$E$25</definedName>
    <definedName name="pCng_List12_6">'Форма 2.12'!$E$37:$E$38</definedName>
    <definedName name="pDbl_List12_5">'Форма 2.12'!$G$34:$G$35</definedName>
    <definedName name="pDbl_List12_5_copy">'Форма 2.12'!$L$34:$L$35</definedName>
    <definedName name="pDbl_List12_5_copy2">'Форма 2.12'!$K$34:$K$35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Т-пит'!$I$18:$K$28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2.11'!$C$12:$C$14</definedName>
    <definedName name="pDel_List11_2">'Форма 2.11'!$C$16:$C$17</definedName>
    <definedName name="pDel_List12_1">'Форма 2.12'!$C$15:$C$16</definedName>
    <definedName name="pDel_List12_2">'Форма 2.12'!$C$18:$C$25</definedName>
    <definedName name="pDel_List12_3">'Форма 2.12'!$C$28:$C$29</definedName>
    <definedName name="pDel_List12_4">'Форма 2.12'!$C$31:$C$32</definedName>
    <definedName name="pDel_List12_5">'Форма 2.12'!$C$34:$C$35</definedName>
    <definedName name="pDel_List12_6">'Форма 2.12'!$C$37:$C$38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Т-пит'!$AC$18:$AC$27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2.11'!$E$14</definedName>
    <definedName name="pIns_List11_2">'Форма 2.11'!$E$17</definedName>
    <definedName name="pIns_List12_1">'Форма 2.12'!$E$16</definedName>
    <definedName name="pIns_List12_2">'Форма 2.12'!$E$25</definedName>
    <definedName name="pIns_List12_3">'Форма 2.12'!$E$29</definedName>
    <definedName name="pIns_List12_4">'Форма 2.12'!$E$32</definedName>
    <definedName name="pIns_List12_5">'Форма 2.12'!$E$35</definedName>
    <definedName name="pIns_List12_6">'Форма 2.12'!$E$38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REESTR_ORG!$A$2:$J$309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52511"/>
</workbook>
</file>

<file path=xl/calcChain.xml><?xml version="1.0" encoding="utf-8"?>
<calcChain xmlns="http://schemas.openxmlformats.org/spreadsheetml/2006/main">
  <c r="M7" i="560" l="1"/>
  <c r="O7" i="560"/>
  <c r="M8" i="560"/>
  <c r="O8" i="560"/>
  <c r="M9" i="560"/>
  <c r="O9" i="560"/>
  <c r="O10" i="560"/>
  <c r="O17" i="560"/>
  <c r="P17" i="560" s="1"/>
  <c r="Q17" i="560" s="1"/>
  <c r="R17" i="560" s="1"/>
  <c r="S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L18" i="560"/>
  <c r="O18" i="560"/>
  <c r="L19" i="560"/>
  <c r="O19" i="560"/>
  <c r="L20" i="560"/>
  <c r="L21" i="560"/>
  <c r="L22" i="560"/>
  <c r="AG23" i="560"/>
  <c r="AF22" i="560"/>
  <c r="L23" i="560"/>
  <c r="Q24" i="560"/>
  <c r="X24" i="560"/>
  <c r="AE23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X83" i="471"/>
  <c r="H12" i="624"/>
  <c r="H11" i="624"/>
  <c r="H9" i="624"/>
  <c r="H8" i="624"/>
  <c r="H7" i="624"/>
  <c r="H12" i="622"/>
  <c r="H9" i="622"/>
  <c r="H8" i="622"/>
  <c r="H12" i="616"/>
  <c r="H9" i="616"/>
  <c r="H8" i="616"/>
  <c r="F9" i="624"/>
  <c r="F13" i="624"/>
  <c r="F11" i="624"/>
  <c r="F10" i="624"/>
  <c r="F8" i="624"/>
  <c r="F12" i="624"/>
  <c r="E24" i="610" l="1"/>
  <c r="E23" i="610"/>
  <c r="E22" i="610"/>
  <c r="E21" i="610"/>
  <c r="E20" i="610"/>
  <c r="E19" i="610"/>
  <c r="R14" i="601" l="1"/>
  <c r="R13" i="601"/>
  <c r="R12" i="601"/>
  <c r="P12" i="601"/>
  <c r="M13" i="601"/>
  <c r="M14" i="601"/>
  <c r="M12" i="601"/>
  <c r="H13" i="624" l="1"/>
  <c r="H13" i="622"/>
  <c r="H13" i="616"/>
  <c r="M9" i="566"/>
  <c r="M8" i="566"/>
  <c r="M9" i="598"/>
  <c r="M8" i="598"/>
  <c r="M9" i="559"/>
  <c r="M8" i="559"/>
  <c r="M9" i="567"/>
  <c r="M8" i="567"/>
  <c r="M9" i="530"/>
  <c r="M8" i="530"/>
  <c r="B3" i="525"/>
  <c r="B2" i="525"/>
  <c r="N10" i="566" l="1"/>
  <c r="N9" i="566"/>
  <c r="N8" i="566"/>
  <c r="N7" i="566"/>
  <c r="N10" i="598"/>
  <c r="N9" i="598"/>
  <c r="N8" i="598"/>
  <c r="N7" i="598"/>
  <c r="M7" i="566"/>
  <c r="M7" i="598"/>
  <c r="O10" i="559"/>
  <c r="O9" i="559"/>
  <c r="O8" i="559"/>
  <c r="O7" i="559"/>
  <c r="M7" i="559"/>
  <c r="O10" i="567"/>
  <c r="O9" i="567"/>
  <c r="O8" i="567"/>
  <c r="O7" i="567"/>
  <c r="M7" i="567"/>
  <c r="O10" i="530"/>
  <c r="O9" i="530"/>
  <c r="M7" i="530"/>
  <c r="O8" i="530"/>
  <c r="O7" i="53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AG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2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E279" i="471"/>
  <c r="E284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Y136" i="471"/>
  <c r="F9" i="622"/>
  <c r="L182" i="471"/>
  <c r="F13" i="613"/>
  <c r="M259" i="471"/>
  <c r="F11" i="618"/>
  <c r="F10" i="613"/>
  <c r="Y153" i="471"/>
  <c r="L168" i="471"/>
  <c r="L20" i="598"/>
  <c r="L66" i="471"/>
  <c r="L23" i="530"/>
  <c r="L19" i="567"/>
  <c r="F8" i="615"/>
  <c r="L22" i="530"/>
  <c r="L65" i="471"/>
  <c r="L21" i="567"/>
  <c r="F9" i="614"/>
  <c r="Y33" i="471"/>
  <c r="F8" i="618"/>
  <c r="F12" i="617"/>
  <c r="AC98" i="471"/>
  <c r="L22" i="567"/>
  <c r="Y22" i="559"/>
  <c r="X154" i="471"/>
  <c r="X137" i="471"/>
  <c r="F11" i="614"/>
  <c r="L20" i="530"/>
  <c r="X23" i="530"/>
  <c r="AC100" i="471"/>
  <c r="F12" i="615"/>
  <c r="L29" i="471"/>
  <c r="F9" i="616"/>
  <c r="L30" i="471"/>
  <c r="L22" i="598"/>
  <c r="F294" i="471"/>
  <c r="X34" i="471"/>
  <c r="L19" i="559"/>
  <c r="F8" i="614"/>
  <c r="AN22" i="598"/>
  <c r="F292" i="471"/>
  <c r="L21" i="530"/>
  <c r="AD97" i="471"/>
  <c r="L63" i="471"/>
  <c r="L62" i="471"/>
  <c r="L183" i="471"/>
  <c r="M254" i="471"/>
  <c r="L79" i="471"/>
  <c r="Y119" i="471"/>
  <c r="F10" i="614"/>
  <c r="F12" i="622"/>
  <c r="L32" i="471"/>
  <c r="F291" i="471"/>
  <c r="F9" i="617"/>
  <c r="L33" i="471"/>
  <c r="F8" i="622"/>
  <c r="F11" i="613"/>
  <c r="L82" i="471"/>
  <c r="L23" i="559"/>
  <c r="M249" i="471"/>
  <c r="L80" i="471"/>
  <c r="L21" i="566"/>
  <c r="X66" i="471"/>
  <c r="F12" i="618"/>
  <c r="E2" i="437"/>
  <c r="F8" i="613"/>
  <c r="L167" i="471"/>
  <c r="F9" i="615"/>
  <c r="AN169" i="471"/>
  <c r="F10" i="618"/>
  <c r="L34" i="471"/>
  <c r="X23" i="567"/>
  <c r="L169" i="471"/>
  <c r="X50" i="471"/>
  <c r="L45" i="471"/>
  <c r="L19" i="598"/>
  <c r="L50" i="471"/>
  <c r="L64" i="471"/>
  <c r="L49" i="471"/>
  <c r="L166" i="471"/>
  <c r="F13" i="617"/>
  <c r="Y22" i="530"/>
  <c r="L47" i="471"/>
  <c r="F13" i="616"/>
  <c r="L78" i="471"/>
  <c r="F290" i="471"/>
  <c r="F10" i="616"/>
  <c r="F9" i="613"/>
  <c r="L46" i="471"/>
  <c r="L18" i="567"/>
  <c r="F11" i="616"/>
  <c r="L48" i="471"/>
  <c r="AE82" i="471"/>
  <c r="L61" i="471"/>
  <c r="L181" i="471"/>
  <c r="L23" i="567"/>
  <c r="F11" i="617"/>
  <c r="E3" i="437"/>
  <c r="F8" i="616"/>
  <c r="F13" i="618"/>
  <c r="Y22" i="567"/>
  <c r="F11" i="615"/>
  <c r="L20" i="559"/>
  <c r="L31" i="471"/>
  <c r="L18" i="559"/>
  <c r="F289" i="471"/>
  <c r="L20" i="566"/>
  <c r="F10" i="615"/>
  <c r="AM184" i="471"/>
  <c r="F13" i="622"/>
  <c r="Y65" i="471"/>
  <c r="AF81" i="471"/>
  <c r="L81" i="471"/>
  <c r="X120" i="471"/>
  <c r="L22" i="559"/>
  <c r="F10" i="622"/>
  <c r="Y49" i="471"/>
  <c r="F8" i="617"/>
  <c r="L77" i="471"/>
  <c r="F13" i="615"/>
  <c r="F11" i="622"/>
  <c r="L19" i="566"/>
  <c r="L20" i="567"/>
  <c r="F12" i="613"/>
  <c r="AM22" i="566"/>
  <c r="F12" i="614"/>
  <c r="L22" i="566"/>
  <c r="L21" i="559"/>
  <c r="F12" i="616"/>
  <c r="L184" i="471"/>
  <c r="X23" i="559"/>
  <c r="L19" i="530"/>
  <c r="F293" i="471"/>
  <c r="F13" i="614"/>
  <c r="F10" i="617"/>
  <c r="F9" i="618"/>
  <c r="L21" i="598"/>
  <c r="L18" i="530"/>
</calcChain>
</file>

<file path=xl/sharedStrings.xml><?xml version="1.0" encoding="utf-8"?>
<sst xmlns="http://schemas.openxmlformats.org/spreadsheetml/2006/main" count="5111" uniqueCount="2596">
  <si>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</si>
  <si>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</si>
  <si>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</si>
  <si>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</si>
  <si>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</si>
  <si>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</si>
  <si>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</si>
  <si>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</si>
  <si>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</si>
  <si>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</si>
  <si>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</si>
  <si>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</si>
  <si>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</si>
  <si>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</si>
  <si>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</si>
  <si>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</si>
  <si>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</si>
  <si>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</si>
  <si>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</si>
  <si>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</si>
  <si>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</si>
  <si>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</si>
  <si>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</si>
  <si>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</si>
  <si>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</si>
  <si>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</si>
  <si>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</si>
  <si>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</si>
  <si>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</si>
  <si>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</si>
  <si>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</si>
  <si>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</si>
  <si>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</si>
  <si>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</si>
  <si>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</si>
  <si>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</si>
  <si>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</si>
  <si>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</si>
  <si>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</si>
  <si>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</si>
  <si>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</si>
  <si>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</si>
  <si>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</si>
  <si>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</si>
  <si>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</si>
  <si>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</si>
  <si>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</si>
  <si>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</si>
  <si>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</si>
  <si>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</si>
  <si>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</si>
  <si>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</si>
  <si>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</si>
  <si>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</si>
  <si>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</si>
  <si>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</si>
  <si>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</si>
  <si>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</si>
  <si>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</si>
  <si>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</si>
  <si>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</si>
  <si>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</si>
  <si>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</si>
  <si>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</si>
  <si>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</si>
  <si>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</si>
  <si>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</si>
  <si>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</si>
  <si>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</si>
  <si>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</si>
  <si>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</si>
  <si>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</si>
  <si>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</si>
  <si>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</si>
  <si>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</si>
  <si>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</si>
  <si>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</si>
  <si>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</si>
  <si>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</si>
  <si>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</si>
  <si>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</si>
  <si>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</si>
  <si>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</si>
  <si>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</si>
  <si>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</si>
  <si>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</si>
  <si>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</si>
  <si>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</si>
  <si>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</si>
  <si>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</si>
  <si>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</si>
  <si>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</si>
  <si>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</si>
  <si>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</si>
  <si>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</si>
  <si>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</si>
  <si>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</si>
  <si>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</si>
  <si>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</si>
  <si>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</si>
  <si>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</si>
  <si>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</si>
  <si>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</si>
  <si>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</si>
  <si>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</si>
  <si>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</si>
  <si>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</si>
  <si>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</si>
  <si>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</si>
  <si>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</si>
  <si>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</si>
  <si>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</si>
  <si>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</si>
  <si>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</si>
  <si>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</si>
  <si>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</si>
  <si>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</si>
  <si>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</si>
  <si>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</si>
  <si>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</si>
  <si>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</si>
  <si>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</si>
  <si>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</si>
  <si>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</si>
  <si>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</si>
  <si>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</si>
  <si>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</si>
  <si>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</si>
  <si>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</si>
  <si>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</si>
  <si>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</si>
  <si>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</si>
  <si>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</si>
  <si>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</si>
  <si>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</si>
  <si>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</si>
  <si>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</si>
  <si>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</si>
  <si>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</si>
  <si>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</si>
  <si>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</si>
  <si>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</si>
  <si>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</si>
  <si>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</si>
  <si>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</si>
  <si>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</si>
  <si>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</si>
  <si>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</si>
  <si>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</si>
  <si>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</si>
  <si>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</si>
  <si>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</si>
  <si>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</si>
  <si>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</si>
  <si>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</si>
  <si>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</si>
  <si>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</si>
  <si>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</si>
  <si>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</si>
  <si>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</si>
  <si>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</si>
  <si>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</si>
  <si>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</si>
  <si>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</si>
  <si>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</si>
  <si>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</si>
  <si>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</si>
  <si>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</si>
  <si>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</si>
  <si>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</si>
  <si>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</si>
  <si>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</si>
  <si>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</si>
  <si>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</si>
  <si>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</si>
  <si>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</si>
  <si>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</si>
  <si>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</si>
  <si>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</si>
  <si>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</si>
  <si>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</si>
  <si>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</si>
  <si>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</si>
  <si>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</si>
  <si>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</si>
  <si>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</si>
  <si>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</si>
  <si>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</si>
  <si>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</si>
  <si>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</si>
  <si>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</si>
  <si>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</si>
  <si>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</si>
  <si>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</si>
  <si>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</si>
  <si>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</si>
  <si>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</si>
  <si>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</si>
  <si>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</si>
  <si>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</si>
  <si>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</si>
  <si>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</si>
  <si>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</si>
  <si>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</si>
  <si>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</si>
  <si>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</si>
  <si>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</si>
  <si>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</si>
  <si>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</si>
  <si>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</si>
  <si>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</si>
  <si>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</si>
  <si>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</si>
  <si>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</si>
  <si>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</si>
  <si>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</si>
  <si>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</si>
  <si>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</si>
  <si>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</si>
  <si>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</si>
  <si>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</si>
  <si>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</si>
  <si>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</si>
  <si>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</si>
  <si>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</si>
  <si>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</si>
  <si>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</si>
  <si>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</si>
  <si>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</si>
  <si>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</si>
  <si>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</si>
  <si>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</si>
  <si>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</si>
  <si>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</si>
  <si>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</si>
  <si>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</si>
  <si>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</si>
  <si>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</si>
  <si>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</si>
  <si>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</si>
  <si>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</si>
  <si>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</si>
  <si>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</si>
  <si>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</si>
  <si>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</si>
  <si>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</si>
  <si>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</si>
  <si>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</si>
  <si>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</si>
  <si>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</si>
  <si>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</si>
  <si>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</si>
  <si>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</si>
  <si>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</si>
  <si>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</si>
  <si>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</si>
  <si>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</si>
  <si>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</si>
  <si>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</si>
  <si>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</si>
  <si>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</si>
  <si>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</si>
  <si>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</si>
  <si>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</si>
  <si>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</si>
  <si>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</si>
  <si>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</si>
  <si>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</si>
  <si>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</si>
  <si>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</si>
  <si>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</si>
  <si>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</si>
  <si>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</si>
  <si>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</si>
  <si>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</si>
  <si>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</si>
  <si>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</si>
  <si>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</si>
  <si>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</si>
  <si>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</si>
  <si>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</si>
  <si>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</si>
  <si>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</si>
  <si>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</si>
  <si>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</si>
  <si>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</si>
  <si>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</si>
  <si>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</si>
  <si>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</si>
  <si>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</si>
  <si>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</si>
  <si>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</si>
  <si>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</si>
  <si>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</si>
  <si>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</si>
  <si>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</si>
  <si>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</si>
  <si>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</si>
  <si>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</si>
  <si>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</si>
  <si>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</si>
  <si>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</si>
  <si>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</si>
  <si>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</si>
  <si>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</si>
  <si>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</si>
  <si>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</si>
  <si>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</si>
  <si>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</si>
  <si>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</si>
  <si>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</si>
  <si>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</si>
  <si>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</si>
  <si>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</si>
  <si>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</si>
  <si>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</si>
  <si>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</si>
  <si>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</si>
  <si>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</si>
  <si>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</si>
  <si>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</si>
  <si>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</si>
  <si>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</si>
  <si>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</si>
  <si>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</si>
  <si>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</si>
  <si>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</si>
  <si>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</si>
  <si>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</si>
  <si>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</si>
  <si>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</si>
  <si>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</si>
  <si>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</si>
  <si>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</si>
  <si>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</si>
  <si>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</si>
  <si>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</si>
  <si>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</si>
  <si>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</si>
  <si>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</si>
  <si>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</si>
  <si>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</si>
  <si>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</si>
  <si>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</si>
  <si>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</si>
  <si>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</si>
  <si>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</si>
  <si>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</si>
  <si>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</si>
  <si>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</si>
  <si>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</si>
  <si>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</si>
  <si>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</si>
  <si>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</si>
  <si>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</si>
  <si>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</si>
  <si>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</si>
  <si>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</si>
  <si>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</si>
  <si>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</si>
  <si>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</si>
  <si>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</si>
  <si>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</si>
  <si>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</si>
  <si>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</si>
  <si>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</si>
  <si>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</si>
  <si>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</si>
  <si>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</si>
  <si>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</si>
  <si>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</si>
  <si>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</si>
  <si>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</si>
  <si>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</si>
  <si>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</si>
  <si>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</si>
  <si>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</si>
  <si>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</si>
  <si>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</si>
  <si>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</si>
  <si>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</si>
  <si>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</si>
  <si>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</si>
  <si>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</si>
  <si>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</si>
  <si>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</si>
  <si>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</si>
  <si>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</si>
  <si>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</si>
  <si>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</si>
  <si>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</si>
  <si>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</si>
  <si>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</si>
  <si>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</si>
  <si>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</si>
  <si>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</si>
  <si>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</si>
  <si>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</si>
  <si>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</si>
  <si>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</si>
  <si>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</si>
  <si>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</si>
  <si>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</si>
  <si>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</si>
  <si>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</si>
  <si>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</si>
  <si>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</si>
  <si>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</si>
  <si>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</si>
  <si>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</si>
  <si>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</si>
  <si>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</si>
  <si>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</si>
  <si>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</si>
  <si>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</si>
  <si>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</si>
  <si>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</si>
  <si>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</si>
  <si>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</si>
  <si>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</si>
  <si>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</si>
  <si>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</si>
  <si>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</si>
  <si>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</si>
  <si>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</si>
  <si>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</si>
  <si>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</si>
  <si>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</si>
  <si>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</si>
  <si>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</si>
  <si>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</si>
  <si>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</si>
  <si>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</si>
  <si>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</si>
  <si>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</si>
  <si>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</si>
  <si>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</si>
  <si>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</si>
  <si>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</si>
  <si>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</si>
  <si>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</si>
  <si>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</si>
  <si>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</si>
  <si>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</si>
  <si>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</si>
  <si>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</si>
  <si>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</si>
  <si>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</si>
  <si>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</si>
  <si>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</si>
  <si>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</si>
  <si>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</si>
  <si>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</si>
  <si>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</si>
  <si>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</si>
  <si>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</si>
  <si>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</si>
  <si>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</si>
  <si>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</si>
  <si>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</si>
  <si>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</si>
  <si>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</si>
  <si>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</si>
  <si>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</si>
  <si>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</si>
  <si>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</si>
  <si>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</si>
  <si>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</si>
  <si>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</si>
  <si>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</si>
  <si>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</si>
  <si>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</si>
  <si>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</si>
  <si>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</si>
  <si>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</si>
  <si>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</si>
  <si>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</si>
  <si>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</si>
  <si>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</si>
  <si>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</si>
  <si>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</si>
  <si>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</si>
  <si>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</si>
  <si>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</si>
  <si>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</si>
  <si>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</si>
  <si>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</si>
  <si>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</si>
  <si>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</si>
  <si>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</si>
  <si>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</si>
  <si>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</si>
  <si>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</si>
  <si>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</si>
  <si>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</si>
  <si>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</si>
  <si>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</si>
  <si>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</si>
  <si>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</si>
  <si>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</si>
  <si>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</si>
  <si>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</si>
  <si>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</si>
  <si>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</si>
  <si>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</si>
  <si>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</si>
  <si>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</si>
  <si>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</si>
  <si>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</si>
  <si>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</si>
  <si>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</si>
  <si>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</si>
  <si>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</si>
  <si>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</si>
  <si>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</si>
  <si>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</si>
  <si>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</si>
  <si>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</si>
  <si>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</si>
  <si>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</si>
  <si>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</si>
  <si>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</si>
  <si>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</si>
  <si>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</si>
  <si>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</si>
  <si>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</si>
  <si>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</si>
  <si>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</si>
  <si>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</si>
  <si>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</si>
  <si>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</si>
  <si>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</si>
  <si>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</si>
  <si>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</si>
  <si>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</si>
  <si>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</si>
  <si>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</si>
  <si>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</si>
  <si>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</si>
  <si>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</si>
  <si>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</si>
  <si>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</si>
  <si>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</si>
  <si>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</si>
  <si>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</si>
  <si>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</si>
  <si>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</si>
  <si>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</si>
  <si>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</si>
  <si>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</si>
  <si>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</si>
  <si>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</si>
  <si>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</si>
  <si>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</si>
  <si>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</si>
  <si>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</si>
  <si>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</si>
  <si>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</si>
  <si>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</si>
  <si>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</si>
  <si>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</si>
  <si>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</si>
  <si>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</si>
  <si>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</si>
  <si>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</si>
  <si>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</si>
  <si>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</si>
  <si>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</si>
  <si>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</si>
  <si>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</si>
  <si>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</si>
  <si>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</si>
  <si>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</si>
  <si>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</si>
  <si>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</si>
  <si>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</si>
  <si>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</si>
  <si>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</si>
  <si>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</si>
  <si>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</si>
  <si>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</si>
  <si>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</si>
  <si>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</si>
  <si>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</si>
  <si>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</si>
  <si>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</si>
  <si>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</si>
  <si>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</si>
  <si>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</si>
  <si>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</si>
  <si>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</si>
  <si>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</si>
  <si>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</si>
  <si>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</si>
  <si>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</si>
  <si>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</si>
  <si>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</si>
  <si>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</si>
  <si>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</si>
  <si>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</si>
  <si>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</si>
  <si>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</si>
  <si>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</si>
  <si>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</si>
  <si>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</si>
  <si>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</si>
  <si>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</si>
  <si>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</si>
  <si>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</si>
  <si>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</si>
  <si>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</si>
  <si>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</si>
  <si>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</si>
  <si>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</si>
  <si>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</si>
  <si>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</si>
  <si>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</si>
  <si>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</si>
  <si>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</si>
  <si>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</si>
  <si>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</si>
  <si>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</si>
  <si>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</si>
  <si>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</si>
  <si>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</si>
  <si>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</si>
  <si>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</si>
  <si>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</si>
  <si>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</si>
  <si>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</si>
  <si>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</si>
  <si>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</si>
  <si>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</si>
  <si>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</si>
  <si>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</si>
  <si>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</si>
  <si>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</si>
  <si>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</si>
  <si>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</si>
  <si>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</si>
  <si>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</si>
  <si>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</si>
  <si>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</si>
  <si>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</si>
  <si>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</si>
  <si>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</si>
  <si>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</si>
  <si>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</si>
  <si>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</si>
  <si>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</si>
  <si>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</si>
  <si>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</si>
  <si>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</si>
  <si>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</si>
  <si>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</si>
  <si>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</si>
  <si>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</si>
  <si>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</si>
  <si>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</si>
  <si>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</si>
  <si>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</si>
  <si>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</si>
  <si>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</si>
  <si>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</si>
  <si>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</si>
  <si>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</si>
  <si>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</si>
  <si>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</si>
  <si>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</si>
  <si>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</si>
  <si>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</si>
  <si>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</si>
  <si>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</si>
  <si>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</si>
  <si>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</si>
  <si>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</si>
  <si>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</si>
  <si>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</si>
  <si>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</si>
  <si>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</si>
  <si>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</si>
  <si>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</si>
  <si>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</si>
  <si>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</si>
  <si>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</si>
  <si>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</si>
  <si>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</si>
  <si>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</si>
  <si>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</si>
  <si>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</si>
  <si>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</si>
  <si>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</si>
  <si>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</si>
  <si>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</si>
  <si>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</si>
  <si>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</si>
  <si>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</si>
  <si>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</si>
  <si>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</si>
  <si>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</si>
  <si>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</si>
  <si>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</si>
  <si>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</si>
  <si>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</si>
  <si>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</si>
  <si>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</si>
  <si>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</si>
  <si>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</si>
  <si>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</si>
  <si>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</si>
  <si>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Нет доступных обновлений для отчёта с кодом FAS.JKH.OPEN.INFO.PRICE.HVS!</t>
  </si>
  <si>
    <t>25.12.2018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</si>
  <si>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</si>
  <si>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</si>
  <si>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</si>
  <si>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</si>
  <si>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</si>
  <si>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</si>
  <si>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</si>
  <si>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</si>
  <si>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</si>
  <si>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</si>
  <si>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</si>
  <si>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</si>
  <si>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</si>
  <si>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</si>
  <si>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</si>
  <si>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</si>
  <si>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</si>
  <si>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</si>
  <si>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</si>
  <si>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</si>
  <si>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</si>
  <si>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</si>
  <si>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</si>
  <si>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</si>
  <si>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</si>
  <si>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</si>
  <si>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</si>
  <si>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</si>
  <si>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</si>
  <si>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</si>
  <si>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</si>
  <si>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</si>
  <si>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</si>
  <si>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</si>
  <si>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</si>
  <si>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</si>
  <si>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</si>
  <si>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</si>
  <si>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</si>
  <si>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</si>
  <si>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</si>
  <si>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</si>
  <si>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</si>
  <si>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</si>
  <si>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</si>
  <si>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</si>
  <si>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</si>
  <si>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</si>
  <si>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</si>
  <si>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</si>
  <si>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Биянское</t>
  </si>
  <si>
    <t>75609411</t>
  </si>
  <si>
    <t>Город Аша</t>
  </si>
  <si>
    <t>75609101</t>
  </si>
  <si>
    <t>Город Миньяр</t>
  </si>
  <si>
    <t>75609103</t>
  </si>
  <si>
    <t>Город Сим</t>
  </si>
  <si>
    <t>75609105</t>
  </si>
  <si>
    <t>Еральское</t>
  </si>
  <si>
    <t>75609422</t>
  </si>
  <si>
    <t>Илекское</t>
  </si>
  <si>
    <t>75609433</t>
  </si>
  <si>
    <t>Поселок Кропачево</t>
  </si>
  <si>
    <t>75609153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</si>
  <si>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</si>
  <si>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</si>
  <si>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</si>
  <si>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</si>
  <si>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</si>
  <si>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</si>
  <si>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</si>
  <si>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</si>
  <si>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</si>
  <si>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</si>
  <si>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</si>
  <si>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</si>
  <si>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</si>
  <si>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</si>
  <si>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</si>
  <si>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</si>
  <si>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</si>
  <si>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</si>
  <si>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</si>
  <si>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</si>
  <si>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</si>
  <si>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</si>
  <si>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</si>
  <si>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</si>
  <si>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</si>
  <si>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</si>
  <si>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</si>
  <si>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</si>
  <si>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</si>
  <si>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</si>
  <si>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</si>
  <si>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</si>
  <si>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</si>
  <si>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</si>
  <si>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</si>
  <si>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</si>
  <si>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</si>
  <si>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</si>
  <si>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</si>
  <si>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</si>
  <si>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</si>
  <si>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</si>
  <si>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</si>
  <si>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</si>
  <si>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</si>
  <si>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</si>
  <si>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</si>
  <si>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</si>
  <si>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</si>
  <si>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</si>
  <si>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</si>
  <si>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</si>
  <si>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</si>
  <si>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</si>
  <si>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</si>
  <si>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</si>
  <si>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</si>
  <si>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</si>
  <si>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</si>
  <si>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</si>
  <si>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</si>
  <si>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</si>
  <si>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</si>
  <si>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</si>
  <si>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</si>
  <si>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</si>
  <si>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</si>
  <si>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</si>
  <si>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</si>
  <si>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</si>
  <si>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</si>
  <si>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</si>
  <si>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</si>
  <si>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</si>
  <si>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</si>
  <si>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</si>
  <si>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</si>
  <si>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</si>
  <si>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</si>
  <si>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</si>
  <si>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</si>
  <si>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</si>
  <si>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</si>
  <si>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</si>
  <si>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</si>
  <si>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</si>
  <si>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</si>
  <si>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</si>
  <si>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</si>
  <si>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</si>
  <si>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</si>
  <si>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</si>
  <si>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</si>
  <si>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</si>
  <si>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</si>
  <si>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</si>
  <si>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</si>
  <si>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</si>
  <si>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</si>
  <si>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</si>
  <si>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</si>
  <si>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</si>
  <si>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</si>
  <si>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</si>
  <si>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Челябинск</t>
  </si>
  <si>
    <t>75701000</t>
  </si>
  <si>
    <t>Калининский</t>
  </si>
  <si>
    <t>75701310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</si>
  <si>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</si>
  <si>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</si>
  <si>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</si>
  <si>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</si>
  <si>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</si>
  <si>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</si>
  <si>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</si>
  <si>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</si>
  <si>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</si>
  <si>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</si>
  <si>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</si>
  <si>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</si>
  <si>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Город Южноуральск</t>
  </si>
  <si>
    <t>75764000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</si>
  <si>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</si>
  <si>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</si>
  <si>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</si>
  <si>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</si>
  <si>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</si>
  <si>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</si>
  <si>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</si>
  <si>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</si>
  <si>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</si>
  <si>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</si>
  <si>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</si>
  <si>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</si>
  <si>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</si>
  <si>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</si>
  <si>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</si>
  <si>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</si>
  <si>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</si>
  <si>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</si>
  <si>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</si>
  <si>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</si>
  <si>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</si>
  <si>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</si>
  <si>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</si>
  <si>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</si>
  <si>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</si>
  <si>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</si>
  <si>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</si>
  <si>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</si>
  <si>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</si>
  <si>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</si>
  <si>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</si>
  <si>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</si>
  <si>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</si>
  <si>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</si>
  <si>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</si>
  <si>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</si>
  <si>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</si>
  <si>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</si>
  <si>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</si>
  <si>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</si>
  <si>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</si>
  <si>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</si>
  <si>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</si>
  <si>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</si>
  <si>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</si>
  <si>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</si>
  <si>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</si>
  <si>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</si>
  <si>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</si>
  <si>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</si>
  <si>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</si>
  <si>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</si>
  <si>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</si>
  <si>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</si>
  <si>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</si>
  <si>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</si>
  <si>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</si>
  <si>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</si>
  <si>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</si>
  <si>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</si>
  <si>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</si>
  <si>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</si>
  <si>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</si>
  <si>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</si>
  <si>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</si>
  <si>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</si>
  <si>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</si>
  <si>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</si>
  <si>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</si>
  <si>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</si>
  <si>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</si>
  <si>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</si>
  <si>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</si>
  <si>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</si>
  <si>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</si>
  <si>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</si>
  <si>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</si>
  <si>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</si>
  <si>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</si>
  <si>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</si>
  <si>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</si>
  <si>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</si>
  <si>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</si>
  <si>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</si>
  <si>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</si>
  <si>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</si>
  <si>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</si>
  <si>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</si>
  <si>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</si>
  <si>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</si>
  <si>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</si>
  <si>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</si>
  <si>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</si>
  <si>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</si>
  <si>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</si>
  <si>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</si>
  <si>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</si>
  <si>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</si>
  <si>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</si>
  <si>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</si>
  <si>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</si>
  <si>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</si>
  <si>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</si>
  <si>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</si>
  <si>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</si>
  <si>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</si>
  <si>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</si>
  <si>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</si>
  <si>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</si>
  <si>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</si>
  <si>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</si>
  <si>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</si>
  <si>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</si>
  <si>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</si>
  <si>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</si>
  <si>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</si>
  <si>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</si>
  <si>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</si>
  <si>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</si>
  <si>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</si>
  <si>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</si>
  <si>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</si>
  <si>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</si>
  <si>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</si>
  <si>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</si>
  <si>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</si>
  <si>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</si>
  <si>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</si>
  <si>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</si>
  <si>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</si>
  <si>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</si>
  <si>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</si>
  <si>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</si>
  <si>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</si>
  <si>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</si>
  <si>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</si>
  <si>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</si>
  <si>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</si>
  <si>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</si>
  <si>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</si>
  <si>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</si>
  <si>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</si>
  <si>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</si>
  <si>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</si>
  <si>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</si>
  <si>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</si>
  <si>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</si>
  <si>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</si>
  <si>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</si>
  <si>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</si>
  <si>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</si>
  <si>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</si>
  <si>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</si>
  <si>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</si>
  <si>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</si>
  <si>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</si>
  <si>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</si>
  <si>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</si>
  <si>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</si>
  <si>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</si>
  <si>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</si>
  <si>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</si>
  <si>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</si>
  <si>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</si>
  <si>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</si>
  <si>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</si>
  <si>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</si>
  <si>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</si>
  <si>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</si>
  <si>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</si>
  <si>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</si>
  <si>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</si>
  <si>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</si>
  <si>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</si>
  <si>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</si>
  <si>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</si>
  <si>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</si>
  <si>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</si>
  <si>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</si>
  <si>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</si>
  <si>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</si>
  <si>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</si>
  <si>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</si>
  <si>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</si>
  <si>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</si>
  <si>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</si>
  <si>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</si>
  <si>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</si>
  <si>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</si>
  <si>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</si>
  <si>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</si>
  <si>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</si>
  <si>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</si>
  <si>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</si>
  <si>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</si>
  <si>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</si>
  <si>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</si>
  <si>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</si>
  <si>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</si>
  <si>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</si>
  <si>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</si>
  <si>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</si>
  <si>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</si>
  <si>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</si>
  <si>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</si>
  <si>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</si>
  <si>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</si>
  <si>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</si>
  <si>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</si>
  <si>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</si>
  <si>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</si>
  <si>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</si>
  <si>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</si>
  <si>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</si>
  <si>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</si>
  <si>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</si>
  <si>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</si>
  <si>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</si>
  <si>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</si>
  <si>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</si>
  <si>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</si>
  <si>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</si>
  <si>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</si>
  <si>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</si>
  <si>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</si>
  <si>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</si>
  <si>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</si>
  <si>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</si>
  <si>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</si>
  <si>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</si>
  <si>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</si>
  <si>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</si>
  <si>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</si>
  <si>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</si>
  <si>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</si>
  <si>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</si>
  <si>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</si>
  <si>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</si>
  <si>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</si>
  <si>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</si>
  <si>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</si>
  <si>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</si>
  <si>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</si>
  <si>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</si>
  <si>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</si>
  <si>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</si>
  <si>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</si>
  <si>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</si>
  <si>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</si>
  <si>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</si>
  <si>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</si>
  <si>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</si>
  <si>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</si>
  <si>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</si>
  <si>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</si>
  <si>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</si>
  <si>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</si>
  <si>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</si>
  <si>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</si>
  <si>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</si>
  <si>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</si>
  <si>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</si>
  <si>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</si>
  <si>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</si>
  <si>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</si>
  <si>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</si>
  <si>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</si>
  <si>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</si>
  <si>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</si>
  <si>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</si>
  <si>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</si>
  <si>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</si>
  <si>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</si>
  <si>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</si>
  <si>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</si>
  <si>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</si>
  <si>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</si>
  <si>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</si>
  <si>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</si>
  <si>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</si>
  <si>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</si>
  <si>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</si>
  <si>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</si>
  <si>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</si>
  <si>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</si>
  <si>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</si>
  <si>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</si>
  <si>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</si>
  <si>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</si>
  <si>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</si>
  <si>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</si>
  <si>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</si>
  <si>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</si>
  <si>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</si>
  <si>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</si>
  <si>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</si>
  <si>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</si>
  <si>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</si>
  <si>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</si>
  <si>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</si>
  <si>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</si>
  <si>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</si>
  <si>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</si>
  <si>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</si>
  <si>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</si>
  <si>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</si>
  <si>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</si>
  <si>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</si>
  <si>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</si>
  <si>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</si>
  <si>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</si>
  <si>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</si>
  <si>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</si>
  <si>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</si>
  <si>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</si>
  <si>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</si>
  <si>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</si>
  <si>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</si>
  <si>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</si>
  <si>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</si>
  <si>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</si>
  <si>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</si>
  <si>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</si>
  <si>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</si>
  <si>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</si>
  <si>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</si>
  <si>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</si>
  <si>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</si>
  <si>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</si>
  <si>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</si>
  <si>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</si>
  <si>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</si>
  <si>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</si>
  <si>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</si>
  <si>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</si>
  <si>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</si>
  <si>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</si>
  <si>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</si>
  <si>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</si>
  <si>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</si>
  <si>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</si>
  <si>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</si>
  <si>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</si>
  <si>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</si>
  <si>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</si>
  <si>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</si>
  <si>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</si>
  <si>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</si>
  <si>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</si>
  <si>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</si>
  <si>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</si>
  <si>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</si>
  <si>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</si>
  <si>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</si>
  <si>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</si>
  <si>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</si>
  <si>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</si>
  <si>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</si>
  <si>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</si>
  <si>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</si>
  <si>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</si>
  <si>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</si>
  <si>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</si>
  <si>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</si>
  <si>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</si>
  <si>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</si>
  <si>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</si>
  <si>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</si>
  <si>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</si>
  <si>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</si>
  <si>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</si>
  <si>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</si>
  <si>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</si>
  <si>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</si>
  <si>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</si>
  <si>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</si>
  <si>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</si>
  <si>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</si>
  <si>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</si>
  <si>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</si>
  <si>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</si>
  <si>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</si>
  <si>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</si>
  <si>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</si>
  <si>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</si>
  <si>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</si>
  <si>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</si>
  <si>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</si>
  <si>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</si>
  <si>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</si>
  <si>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</si>
  <si>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</si>
  <si>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</si>
  <si>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</si>
  <si>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</si>
  <si>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</si>
  <si>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</si>
  <si>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</si>
  <si>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</si>
  <si>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</si>
  <si>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</si>
  <si>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</si>
  <si>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</si>
  <si>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</si>
  <si>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</si>
  <si>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</si>
  <si>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</si>
  <si>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</si>
  <si>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</si>
  <si>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</si>
  <si>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</si>
  <si>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</si>
  <si>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</si>
  <si>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</si>
  <si>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</si>
  <si>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</si>
  <si>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</si>
  <si>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</si>
  <si>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</si>
  <si>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</si>
  <si>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</si>
  <si>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</si>
  <si>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</si>
  <si>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</si>
  <si>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</si>
  <si>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</si>
  <si>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</si>
  <si>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</si>
  <si>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</si>
  <si>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</si>
  <si>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</si>
  <si>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</si>
  <si>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</si>
  <si>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</si>
  <si>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</si>
  <si>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</si>
  <si>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</si>
  <si>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</si>
  <si>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</si>
  <si>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</si>
  <si>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</si>
  <si>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</si>
  <si>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</si>
  <si>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</si>
  <si>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</si>
  <si>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</si>
  <si>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</si>
  <si>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</si>
  <si>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</si>
  <si>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</si>
  <si>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</si>
  <si>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</si>
  <si>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</si>
  <si>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</si>
  <si>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</si>
  <si>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</si>
  <si>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</si>
  <si>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</si>
  <si>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</si>
  <si>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</si>
  <si>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</si>
  <si>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31.12.2019</t>
  </si>
  <si>
    <t>745701001</t>
  </si>
  <si>
    <t>МУП "Многоотраслевое производственное объединение энергосетей"</t>
  </si>
  <si>
    <t>7405000450</t>
  </si>
  <si>
    <t>Министерство тарифного регулирования и энергетики Челябинской области</t>
  </si>
  <si>
    <t>29.11.2018</t>
  </si>
  <si>
    <t>77/54</t>
  </si>
  <si>
    <t>456080, Челябинская обл.,г.Трехгорный, а/я 157</t>
  </si>
  <si>
    <t>Спичко Сергей Николаевич</t>
  </si>
  <si>
    <t>главный экономист</t>
  </si>
  <si>
    <t>Часнойтъ Татьяна Владимировна</t>
  </si>
  <si>
    <t>8(35191) 6-53-71</t>
  </si>
  <si>
    <t>energo@atlint.ru</t>
  </si>
  <si>
    <t>О</t>
  </si>
  <si>
    <t>Город Трехгорный (ЗАТО), Город Трехгорный (ЗАТО) (75707000);</t>
  </si>
  <si>
    <t>1.1.2</t>
  </si>
  <si>
    <t xml:space="preserve">Типовой договор о подключении (технологическом присоединении) к централизованной системе холодного водоснабжения
</t>
  </si>
  <si>
    <t>Договор на холодное водоснабжение и водоотведение (для юридических лиц)</t>
  </si>
  <si>
    <t>Договор на предоставление коммунальных услуг по холодному водоснабжению и водоотведению собственникам (нанимателям) жилых помещений в многоквартирных домах (для населения)</t>
  </si>
  <si>
    <t>https://portal.eias.ru/Portal/DownloadPage.aspx?type=12&amp;guid=76a43580-b6c5-4fd8-9cb1-565709a23773</t>
  </si>
  <si>
    <t>https://portal.eias.ru/Portal/DownloadPage.aspx?type=12&amp;guid=52a32c44-b117-4438-bc47-dedf503dab4f</t>
  </si>
  <si>
    <t>https://portal.eias.ru/Portal/DownloadPage.aspx?type=12&amp;guid=06e04335-5550-429a-8117-32da2637a5e6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</si>
  <si>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</si>
  <si>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</si>
  <si>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</si>
  <si>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</si>
  <si>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</si>
  <si>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</si>
  <si>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</si>
  <si>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</si>
  <si>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2646</t>
  </si>
  <si>
    <t>27828729</t>
  </si>
  <si>
    <t>"УКВЗ им.С.М. Кирова" - филиал АО "ГКНПЦ им. М.В. Хруничева"</t>
  </si>
  <si>
    <t>7730052050</t>
  </si>
  <si>
    <t>740143001</t>
  </si>
  <si>
    <t>28-02-1994 00:00:00</t>
  </si>
  <si>
    <t>31076344</t>
  </si>
  <si>
    <t>7730239877</t>
  </si>
  <si>
    <t>745743001</t>
  </si>
  <si>
    <t>17-11-2017 00:00:00</t>
  </si>
  <si>
    <t>26489517</t>
  </si>
  <si>
    <t>АО "ГРЦ Макеева"</t>
  </si>
  <si>
    <t>7415061109</t>
  </si>
  <si>
    <t>741501001</t>
  </si>
  <si>
    <t>10-02-2010 00:00:00</t>
  </si>
  <si>
    <t>30335229</t>
  </si>
  <si>
    <t>АО "ГУ ЖКХ"</t>
  </si>
  <si>
    <t>5116000922</t>
  </si>
  <si>
    <t>770401001</t>
  </si>
  <si>
    <t>26492685</t>
  </si>
  <si>
    <t>АО "Златмаш"</t>
  </si>
  <si>
    <t>7404052938</t>
  </si>
  <si>
    <t>740401001</t>
  </si>
  <si>
    <t>03-03-2010 00:00:00</t>
  </si>
  <si>
    <t>30941672</t>
  </si>
  <si>
    <t>АО "Международный аэропорт Магнитогорск"</t>
  </si>
  <si>
    <t>7456037289</t>
  </si>
  <si>
    <t>745601001</t>
  </si>
  <si>
    <t>31084688</t>
  </si>
  <si>
    <t>АО "Михеевский ГОК"</t>
  </si>
  <si>
    <t>7428007317</t>
  </si>
  <si>
    <t>745801001</t>
  </si>
  <si>
    <t>01-10-2015 00:00:00</t>
  </si>
  <si>
    <t>26360574</t>
  </si>
  <si>
    <t>АО "Сигнал"</t>
  </si>
  <si>
    <t>7449105883</t>
  </si>
  <si>
    <t>744901001</t>
  </si>
  <si>
    <t>26-02-1992 00:00:00</t>
  </si>
  <si>
    <t>26503102</t>
  </si>
  <si>
    <t>АО "Трансэнерго"</t>
  </si>
  <si>
    <t>7423023178</t>
  </si>
  <si>
    <t>745901001</t>
  </si>
  <si>
    <t>15-12-2008 00:00:00</t>
  </si>
  <si>
    <t>31225867</t>
  </si>
  <si>
    <t>АО "ЦАР"</t>
  </si>
  <si>
    <t>7203435296</t>
  </si>
  <si>
    <t>720301001</t>
  </si>
  <si>
    <t>23-07-2018 00:00:00</t>
  </si>
  <si>
    <t>26360793</t>
  </si>
  <si>
    <t>АО "Челябинское авиапредприятие"</t>
  </si>
  <si>
    <t>7450003519</t>
  </si>
  <si>
    <t>745001001</t>
  </si>
  <si>
    <t>26842389</t>
  </si>
  <si>
    <t>АО "ЭСК ЧТПЗ"</t>
  </si>
  <si>
    <t>7449045730</t>
  </si>
  <si>
    <t>04-04-2011 00:00:00</t>
  </si>
  <si>
    <t>26768533</t>
  </si>
  <si>
    <t>АО "ЭнСер"</t>
  </si>
  <si>
    <t>7415036215</t>
  </si>
  <si>
    <t>18-01-2011 00:00:00</t>
  </si>
  <si>
    <t>26360640</t>
  </si>
  <si>
    <t>АО "Энергосистемы"</t>
  </si>
  <si>
    <t>7417011223</t>
  </si>
  <si>
    <t>26-12-2003 00:00:00</t>
  </si>
  <si>
    <t>26360591</t>
  </si>
  <si>
    <t>АО Завод Пластмасс</t>
  </si>
  <si>
    <t>7411009901</t>
  </si>
  <si>
    <t>743001001</t>
  </si>
  <si>
    <t>18-08-2011 00:00:00</t>
  </si>
  <si>
    <t>26322790</t>
  </si>
  <si>
    <t>Акционерное общество "ТРАНСНЕФТЬ-УРАЛ"</t>
  </si>
  <si>
    <t>0278039018</t>
  </si>
  <si>
    <t>745143002</t>
  </si>
  <si>
    <t>17-10-2002 00:00:00</t>
  </si>
  <si>
    <t>26489330</t>
  </si>
  <si>
    <t>Аргаяшское МУП ВКХ</t>
  </si>
  <si>
    <t>7426005900</t>
  </si>
  <si>
    <t>742601001</t>
  </si>
  <si>
    <t>27794758</t>
  </si>
  <si>
    <t>ВМУП "Коммунжилсервис"</t>
  </si>
  <si>
    <t>7428007130</t>
  </si>
  <si>
    <t>742801001</t>
  </si>
  <si>
    <t>08-01-2002 00:00:00</t>
  </si>
  <si>
    <t>27593644</t>
  </si>
  <si>
    <t>ГБОУ СПО (ССУЗ) "Аргаяшский аграрный техникум"</t>
  </si>
  <si>
    <t>7426002017</t>
  </si>
  <si>
    <t>08-06-2013 00:00:00</t>
  </si>
  <si>
    <t>26360654</t>
  </si>
  <si>
    <t>ГУП Санаторий "Сосновая горка"</t>
  </si>
  <si>
    <t>7420005163</t>
  </si>
  <si>
    <t>742001001</t>
  </si>
  <si>
    <t>29-04-2003 00:00:00</t>
  </si>
  <si>
    <t>26489530</t>
  </si>
  <si>
    <t>ГУП Челябинской области Пансионат с лечением "Карагайский бор"</t>
  </si>
  <si>
    <t>7429000441</t>
  </si>
  <si>
    <t>742901001</t>
  </si>
  <si>
    <t>26785750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</si>
  <si>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</si>
  <si>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</si>
  <si>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741701001</t>
  </si>
  <si>
    <t>26-05-2011 00:00:00</t>
  </si>
  <si>
    <t>26785756</t>
  </si>
  <si>
    <t>Государственное стационарное учреждение социального обслуживания системы социальной защиты населения "Черкаскульский психоневрологический интернат"</t>
  </si>
  <si>
    <t>7409000919</t>
  </si>
  <si>
    <t>740901001</t>
  </si>
  <si>
    <t>28139901</t>
  </si>
  <si>
    <t>Гохран России (филиал  "Объект "Урал")</t>
  </si>
  <si>
    <t>7730087409</t>
  </si>
  <si>
    <t>741543001</t>
  </si>
  <si>
    <t>30-12-1996 00:00:00</t>
  </si>
  <si>
    <t>27182594</t>
  </si>
  <si>
    <t>Д/И "Синегорье"</t>
  </si>
  <si>
    <t>7417005188</t>
  </si>
  <si>
    <t>11-12-2008 00:00:00</t>
  </si>
  <si>
    <t>30386695</t>
  </si>
  <si>
    <t>ДОАО "Спецгазавтотранс" ОАО "Газпром"</t>
  </si>
  <si>
    <t>1834100050</t>
  </si>
  <si>
    <t>183650001</t>
  </si>
  <si>
    <t>30-09-1993 00:00:00</t>
  </si>
  <si>
    <t>27595426</t>
  </si>
  <si>
    <t>ЗАО "КМЭЗ"</t>
  </si>
  <si>
    <t>7413000630</t>
  </si>
  <si>
    <t>741301001</t>
  </si>
  <si>
    <t>18-10-1993 00:00:00</t>
  </si>
  <si>
    <t>26360543</t>
  </si>
  <si>
    <t>ЗАО "Карабашмедь"</t>
  </si>
  <si>
    <t>7406002523</t>
  </si>
  <si>
    <t>740001001</t>
  </si>
  <si>
    <t>04-09-2002 00:00:00</t>
  </si>
  <si>
    <t>26360589</t>
  </si>
  <si>
    <t>ЗАО "Катавский цемент"</t>
  </si>
  <si>
    <t>7410005573</t>
  </si>
  <si>
    <t>741001001</t>
  </si>
  <si>
    <t>22-06-2001 00:00:00</t>
  </si>
  <si>
    <t>28056634</t>
  </si>
  <si>
    <t>ЗАО "МВК"</t>
  </si>
  <si>
    <t>4502025694</t>
  </si>
  <si>
    <t>667101001</t>
  </si>
  <si>
    <t>28-08-2014 00:00:00</t>
  </si>
  <si>
    <t>26578693</t>
  </si>
  <si>
    <t>ЗАО "УК "ГВК"</t>
  </si>
  <si>
    <t>7411020327</t>
  </si>
  <si>
    <t>741101001</t>
  </si>
  <si>
    <t>30-11-2005 00:00:00</t>
  </si>
  <si>
    <t>26489493</t>
  </si>
  <si>
    <t>ЗАО "Уралбройлер"</t>
  </si>
  <si>
    <t>7453048356</t>
  </si>
  <si>
    <t>26493465</t>
  </si>
  <si>
    <t>ЗАО "Чебаркульский рыбозавод"</t>
  </si>
  <si>
    <t>7420005950</t>
  </si>
  <si>
    <t>05-03-2010 00:00:00</t>
  </si>
  <si>
    <t>26360759</t>
  </si>
  <si>
    <t>ЗАО КХП "Злак"</t>
  </si>
  <si>
    <t>7440000090</t>
  </si>
  <si>
    <t>744001001</t>
  </si>
  <si>
    <t>11-07-1996 00:00:00</t>
  </si>
  <si>
    <t>28160248</t>
  </si>
  <si>
    <t>МБУ "ЦПУ"</t>
  </si>
  <si>
    <t>7460002994</t>
  </si>
  <si>
    <t>746001001</t>
  </si>
  <si>
    <t>11-07-2012 00:00:00</t>
  </si>
  <si>
    <t>26360672</t>
  </si>
  <si>
    <t>МКП "Энергетик"</t>
  </si>
  <si>
    <t>7423000075</t>
  </si>
  <si>
    <t>742301001</t>
  </si>
  <si>
    <t>08-12-2009 00:00:00</t>
  </si>
  <si>
    <t>26785734</t>
  </si>
  <si>
    <t>ММПКХ</t>
  </si>
  <si>
    <t>7422000570</t>
  </si>
  <si>
    <t>742201001</t>
  </si>
  <si>
    <t>30-12-1999 00:00:00</t>
  </si>
  <si>
    <t>26489240</t>
  </si>
  <si>
    <t>ММУП ЖКХ пос. Новогорный</t>
  </si>
  <si>
    <t>7422015336</t>
  </si>
  <si>
    <t>27865531</t>
  </si>
  <si>
    <t>МП "УК ЖКХ"</t>
  </si>
  <si>
    <t>7412013548</t>
  </si>
  <si>
    <t>741201001</t>
  </si>
  <si>
    <t>27-05-2009 00:00:00</t>
  </si>
  <si>
    <t>30925715</t>
  </si>
  <si>
    <t>МП ЖКХ "Агаповское"</t>
  </si>
  <si>
    <t>7425004572</t>
  </si>
  <si>
    <t>745501001</t>
  </si>
  <si>
    <t>26360690</t>
  </si>
  <si>
    <t>МП ЖКХ "Желтинское"</t>
  </si>
  <si>
    <t>7425007936</t>
  </si>
  <si>
    <t>742501001</t>
  </si>
  <si>
    <t>15-12-2010 00:00:00</t>
  </si>
  <si>
    <t>26489447</t>
  </si>
  <si>
    <t>МП трест "Водоканал" МО г.Магнитогорск</t>
  </si>
  <si>
    <t>7414000495</t>
  </si>
  <si>
    <t>26360702</t>
  </si>
  <si>
    <t>МУ "Управление Акбашевского ЖКХ"</t>
  </si>
  <si>
    <t>7426007336</t>
  </si>
  <si>
    <t>04-11-2003 00:00:00</t>
  </si>
  <si>
    <t>26360703</t>
  </si>
  <si>
    <t>МУ "Управление Аязгуловского ЖКХ"</t>
  </si>
  <si>
    <t>7426007417</t>
  </si>
  <si>
    <t>08-12-2003 00:00:00</t>
  </si>
  <si>
    <t>26360701</t>
  </si>
  <si>
    <t>МУ "Управление Байрамгуловского ЖКХ"</t>
  </si>
  <si>
    <t>7426007287</t>
  </si>
  <si>
    <t>17-09-2003 00:00:00</t>
  </si>
  <si>
    <t>26360705</t>
  </si>
  <si>
    <t>МУ "Управление Дербишевского ЖКХ"</t>
  </si>
  <si>
    <t>7426007488</t>
  </si>
  <si>
    <t>29-01-2004 00:00:00</t>
  </si>
  <si>
    <t>26360700</t>
  </si>
  <si>
    <t>МУ "Управление Ишалинского ЖКХ"</t>
  </si>
  <si>
    <t>7426007248</t>
  </si>
  <si>
    <t>06-08-2003 00:00:00</t>
  </si>
  <si>
    <t>26489511</t>
  </si>
  <si>
    <t>МУ "Управление Камышевского ЖКХ"</t>
  </si>
  <si>
    <t>7426007449</t>
  </si>
  <si>
    <t>26360704</t>
  </si>
  <si>
    <t>МУ "Управление Норкинского ЖКХ"</t>
  </si>
  <si>
    <t>7426007456</t>
  </si>
  <si>
    <t>26360699</t>
  </si>
  <si>
    <t>МУ "Управление Худайбердинского ЖКХ"</t>
  </si>
  <si>
    <t>7426007230</t>
  </si>
  <si>
    <t>16-07-2003 00:00:00</t>
  </si>
  <si>
    <t>26489952</t>
  </si>
  <si>
    <t>МУ "Управление Яраткуловского ЖКХ"</t>
  </si>
  <si>
    <t>7426007431</t>
  </si>
  <si>
    <t>11-02-2010 00:00:00</t>
  </si>
  <si>
    <t>29647782</t>
  </si>
  <si>
    <t>МУНИЦИПАЛЬНОЕ ПРЕДПРИЯТИЕ КОРКИНСКОГО ГОРОДСКОГО ПОСЕЛЕНИЯ "КОРКИНСКОЕ УПРАВЛЕНИЕ ВОДОСНАБЖЕНИЯ И ВОДООТВЕДЕНИЯ"</t>
  </si>
  <si>
    <t>7430023323</t>
  </si>
  <si>
    <t>28-05-2015 00:00:00</t>
  </si>
  <si>
    <t>26360583</t>
  </si>
  <si>
    <t>МУП  "ЖКХ" Еленинского сельского поселения</t>
  </si>
  <si>
    <t>7407007972</t>
  </si>
  <si>
    <t>740701001</t>
  </si>
  <si>
    <t>21-09-2005 00:00:00</t>
  </si>
  <si>
    <t>28273402</t>
  </si>
  <si>
    <t>МУП  "Спецстрой"</t>
  </si>
  <si>
    <t>7458000527</t>
  </si>
  <si>
    <t>30-01-2013 00:00:00</t>
  </si>
  <si>
    <t>26360735</t>
  </si>
  <si>
    <t>МУП "Арсинское ЖКХ"</t>
  </si>
  <si>
    <t>7435008424</t>
  </si>
  <si>
    <t>26497729</t>
  </si>
  <si>
    <t>МУП "Ашинское коммунальное хозяйство"</t>
  </si>
  <si>
    <t>7401008105</t>
  </si>
  <si>
    <t>10-12-2001 00:00:00</t>
  </si>
  <si>
    <t>28819072</t>
  </si>
  <si>
    <t>МУП "БЖЭК"</t>
  </si>
  <si>
    <t>7402010530</t>
  </si>
  <si>
    <t>740201001</t>
  </si>
  <si>
    <t>28-05-2008 00:00:00</t>
  </si>
  <si>
    <t>30921171</t>
  </si>
  <si>
    <t>МУП "Благоустройство"</t>
  </si>
  <si>
    <t>7425759157</t>
  </si>
  <si>
    <t>26-06-2010 00:00:00</t>
  </si>
  <si>
    <t>26360559</t>
  </si>
  <si>
    <t>МУП "Булзинский ЭУЖКХ"</t>
  </si>
  <si>
    <t>7402009630</t>
  </si>
  <si>
    <t>06-09-2007 00:00:00</t>
  </si>
  <si>
    <t>30909446</t>
  </si>
  <si>
    <t>МУП "Варненское ЖКО"</t>
  </si>
  <si>
    <t>7458002919</t>
  </si>
  <si>
    <t>26-04-2017 00:00:00</t>
  </si>
  <si>
    <t>26489574</t>
  </si>
  <si>
    <t>МУП "Водоканал"</t>
  </si>
  <si>
    <t>7402008355</t>
  </si>
  <si>
    <t>31006124</t>
  </si>
  <si>
    <t>МУП "Водоканал-Сервис"</t>
  </si>
  <si>
    <t>7457008315</t>
  </si>
  <si>
    <t>21-09-2017 00:00:00</t>
  </si>
  <si>
    <t>27594943</t>
  </si>
  <si>
    <t>МУП "Водоснабжение ЗГО"</t>
  </si>
  <si>
    <t>7404058457</t>
  </si>
  <si>
    <t>02-12-2011 00:00:00</t>
  </si>
  <si>
    <t>29648278</t>
  </si>
  <si>
    <t>МУП "ГОРОДСКАЯ КОММУНАЛЬНАЯ СЛУЖБА"</t>
  </si>
  <si>
    <t>7458001993</t>
  </si>
  <si>
    <t>25-03-2015 00:00:00</t>
  </si>
  <si>
    <t>27883700</t>
  </si>
  <si>
    <t>МУП "Гарант"</t>
  </si>
  <si>
    <t>7430012459</t>
  </si>
  <si>
    <t>03-09-2009 00:00:00</t>
  </si>
  <si>
    <t>27872112</t>
  </si>
  <si>
    <t>МУП "Горводоканал-Копейск"</t>
  </si>
  <si>
    <t>7411023462</t>
  </si>
  <si>
    <t>31-07-2012 00:00:00</t>
  </si>
  <si>
    <t>30399888</t>
  </si>
  <si>
    <t>МУП "ЖКХ Козыревское"</t>
  </si>
  <si>
    <t>7430008974</t>
  </si>
  <si>
    <t>10-11-2015 00:00:00</t>
  </si>
  <si>
    <t>27883634</t>
  </si>
  <si>
    <t>МУП "ЖКХ Посейдон"</t>
  </si>
  <si>
    <t>7458000260</t>
  </si>
  <si>
    <t>01-08-2012 00:00:00</t>
  </si>
  <si>
    <t>26360650</t>
  </si>
  <si>
    <t>МУП "ЖКХ п. Ясные Поляны"</t>
  </si>
  <si>
    <t>7418016383</t>
  </si>
  <si>
    <t>741801001</t>
  </si>
  <si>
    <t>12-08-2010 00:00:00</t>
  </si>
  <si>
    <t>26489991</t>
  </si>
  <si>
    <t>МУП "ЖКХ с. Фершампенуаз"</t>
  </si>
  <si>
    <t>7443007110</t>
  </si>
  <si>
    <t>744301001</t>
  </si>
  <si>
    <t>27637438</t>
  </si>
  <si>
    <t>МУП "ЖКХ" Великопетровского сельского поселения</t>
  </si>
  <si>
    <t>7407007901</t>
  </si>
  <si>
    <t>28868744</t>
  </si>
  <si>
    <t>МУП "ЖКХ" Локомотивного городского округа</t>
  </si>
  <si>
    <t>7458000453</t>
  </si>
  <si>
    <t>27-12-2012 00:00:00</t>
  </si>
  <si>
    <t>26360581</t>
  </si>
  <si>
    <t>МУП "ЖКХ" Мичуринского сельского поселения</t>
  </si>
  <si>
    <t>7407007940</t>
  </si>
  <si>
    <t>26489552</t>
  </si>
  <si>
    <t>МУП "ЖКХ" Неплюевского сельского поселения</t>
  </si>
  <si>
    <t>7407007891</t>
  </si>
  <si>
    <t>26489572</t>
  </si>
  <si>
    <t>МУП "ЖКХ" Новоуральского сельского поселения</t>
  </si>
  <si>
    <t>7443006928</t>
  </si>
  <si>
    <t>26360582</t>
  </si>
  <si>
    <t>МУП "ЖКХ" Полтавского сельского поселения</t>
  </si>
  <si>
    <t>7407007958</t>
  </si>
  <si>
    <t>26489924</t>
  </si>
  <si>
    <t>МУП "ЖКХ" Сухореченского сельского поселения</t>
  </si>
  <si>
    <t>7407007919</t>
  </si>
  <si>
    <t>26489636</t>
  </si>
  <si>
    <t>МУП "ЖКХ" п.Жукатау</t>
  </si>
  <si>
    <t>7417013527</t>
  </si>
  <si>
    <t>28265533</t>
  </si>
  <si>
    <t>МУП "ЖКХ-Сервис"</t>
  </si>
  <si>
    <t>7455009842</t>
  </si>
  <si>
    <t>21-09-2012 00:00:00</t>
  </si>
  <si>
    <t>30855512</t>
  </si>
  <si>
    <t>МУП "Жилищно-коммунальное хозяйство Уйское"</t>
  </si>
  <si>
    <t>7415094087</t>
  </si>
  <si>
    <t>19-04-2016 00:00:00</t>
  </si>
  <si>
    <t>26360771</t>
  </si>
  <si>
    <t>МУП "Жилищно-коммунальное хозяйство п. Балканы"</t>
  </si>
  <si>
    <t>7443007128</t>
  </si>
  <si>
    <t>27685440</t>
  </si>
  <si>
    <t>МУП "Жилищно-коммунальный трест"</t>
  </si>
  <si>
    <t>7402007866</t>
  </si>
  <si>
    <t>02-04-2006 00:00:00</t>
  </si>
  <si>
    <t>31054677</t>
  </si>
  <si>
    <t>МУП "Исток"</t>
  </si>
  <si>
    <t>7402010178</t>
  </si>
  <si>
    <t>22-02-2018 00:00:00</t>
  </si>
  <si>
    <t>28982281</t>
  </si>
  <si>
    <t>МУП "Карабашское коммунальное предприятие"</t>
  </si>
  <si>
    <t>7413015280</t>
  </si>
  <si>
    <t>27080730</t>
  </si>
  <si>
    <t>МУП "Каракульский Жилкомсервис"</t>
  </si>
  <si>
    <t>7430013220</t>
  </si>
  <si>
    <t>16-11-2010 00:00:00</t>
  </si>
  <si>
    <t>26360734</t>
  </si>
  <si>
    <t>МУП "Кассельское ЖКХ"</t>
  </si>
  <si>
    <t>7435008400</t>
  </si>
  <si>
    <t>743501001</t>
  </si>
  <si>
    <t>12-02-2004 00:00:00</t>
  </si>
  <si>
    <t>26646142</t>
  </si>
  <si>
    <t>МУП "Кичигинское ЖКХ"</t>
  </si>
  <si>
    <t>7424025883</t>
  </si>
  <si>
    <t>742401001</t>
  </si>
  <si>
    <t>03-06-2008 00:00:00</t>
  </si>
  <si>
    <t>26489977</t>
  </si>
  <si>
    <t>МУП "Коммунальные услуги"</t>
  </si>
  <si>
    <t>7424024135</t>
  </si>
  <si>
    <t>30386546</t>
  </si>
  <si>
    <t>МУП "Комритсервис" СМР</t>
  </si>
  <si>
    <t>7417014866</t>
  </si>
  <si>
    <t>24-08-2006 00:00:00</t>
  </si>
  <si>
    <t>26360726</t>
  </si>
  <si>
    <t>МУП "Кочердыкское ЖКХ"</t>
  </si>
  <si>
    <t>7430009985</t>
  </si>
  <si>
    <t>28464227</t>
  </si>
  <si>
    <t>МУП "Красносельское ЖКХ"</t>
  </si>
  <si>
    <t>7424024248</t>
  </si>
  <si>
    <t>15-05-2007 00:00:00</t>
  </si>
  <si>
    <t>26360747</t>
  </si>
  <si>
    <t>МУП "Кременкульские коммунальные системы" п. Кременкуль, п. Садовый</t>
  </si>
  <si>
    <t>7438022709</t>
  </si>
  <si>
    <t>743801001</t>
  </si>
  <si>
    <t>07-05-2007 00:00:00</t>
  </si>
  <si>
    <t>26489857</t>
  </si>
  <si>
    <t>МУП "Кулуевское ЖКХ"</t>
  </si>
  <si>
    <t>7426006942</t>
  </si>
  <si>
    <t>27-06-2003 00:00:00</t>
  </si>
  <si>
    <t>26489873</t>
  </si>
  <si>
    <t>МУП "Кунашак Сервис"</t>
  </si>
  <si>
    <t>7438018710</t>
  </si>
  <si>
    <t>29648104</t>
  </si>
  <si>
    <t>МУП "МПО" Водоканал</t>
  </si>
  <si>
    <t>7402013531</t>
  </si>
  <si>
    <t>09-09-2011 00:00:00</t>
  </si>
  <si>
    <t>26489471</t>
  </si>
  <si>
    <t>МУП "Маякское ЖКХ"</t>
  </si>
  <si>
    <t>7437004979</t>
  </si>
  <si>
    <t>743701001</t>
  </si>
  <si>
    <t>26360568</t>
  </si>
  <si>
    <t>29-11-2002 00:00:00</t>
  </si>
  <si>
    <t>30983839</t>
  </si>
  <si>
    <t>МУП "Октябрьский групповой водопровод"</t>
  </si>
  <si>
    <t>7430026243</t>
  </si>
  <si>
    <t>19-07-2016 00:00:00</t>
  </si>
  <si>
    <t>26645275</t>
  </si>
  <si>
    <t>МУП "Октябрьский жилкомцентр"</t>
  </si>
  <si>
    <t>7430012963</t>
  </si>
  <si>
    <t>09-06-2010 00:00:00</t>
  </si>
  <si>
    <t>26489586</t>
  </si>
  <si>
    <t>МУП "Остроленское ЖКХ"</t>
  </si>
  <si>
    <t>7435008375</t>
  </si>
  <si>
    <t>31163447</t>
  </si>
  <si>
    <t>МУП "Петропавловское"</t>
  </si>
  <si>
    <t>7455012411</t>
  </si>
  <si>
    <t>07-07-2018 00:00:00</t>
  </si>
  <si>
    <t>26489779</t>
  </si>
  <si>
    <t>МУП "Подовинное ЖКХ"</t>
  </si>
  <si>
    <t>7430012900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</si>
  <si>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</si>
  <si>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</si>
  <si>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</si>
  <si>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</si>
  <si>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19-12-2002 00:00:00</t>
  </si>
  <si>
    <t>31044384</t>
  </si>
  <si>
    <t>МУП "Ресурс-Н"</t>
  </si>
  <si>
    <t>7459005743</t>
  </si>
  <si>
    <t>11-09-2017 00:00:00</t>
  </si>
  <si>
    <t>30850777</t>
  </si>
  <si>
    <t>МУП "Родник"</t>
  </si>
  <si>
    <t>7455025379</t>
  </si>
  <si>
    <t>26623913</t>
  </si>
  <si>
    <t>МУП "ТеплоЭнерго"</t>
  </si>
  <si>
    <t>7401011034</t>
  </si>
  <si>
    <t>740101001</t>
  </si>
  <si>
    <t>22-05-2006 00:00:00</t>
  </si>
  <si>
    <t>30803367</t>
  </si>
  <si>
    <t>МУП "УК ЖКХ"</t>
  </si>
  <si>
    <t>7458002556</t>
  </si>
  <si>
    <t>24-03-2016 00:00:00</t>
  </si>
  <si>
    <t>30365719</t>
  </si>
  <si>
    <t>МУП "Управление Губернского ЖКХ Кузнецкого сельскогго поселения"</t>
  </si>
  <si>
    <t>7460024204</t>
  </si>
  <si>
    <t>19-10-2015 00:00:00</t>
  </si>
  <si>
    <t>26489847</t>
  </si>
  <si>
    <t>МУП "Управление Кузнецкого ЖКХ"</t>
  </si>
  <si>
    <t>7426007424</t>
  </si>
  <si>
    <t>28454663</t>
  </si>
  <si>
    <t>МУП "Черниговское ЖКХ"</t>
  </si>
  <si>
    <t>7455015028</t>
  </si>
  <si>
    <t>17-10-2013 00:00:00</t>
  </si>
  <si>
    <t>30841093</t>
  </si>
  <si>
    <t>МУП ЖКХ "Лазурненское"</t>
  </si>
  <si>
    <t>7430026042</t>
  </si>
  <si>
    <t>10-06-2016 00:00:00</t>
  </si>
  <si>
    <t>26614957</t>
  </si>
  <si>
    <t>МУП ЖКХ "Шабурово"</t>
  </si>
  <si>
    <t>7402012538</t>
  </si>
  <si>
    <t>12-06-2010 00:00:00</t>
  </si>
  <si>
    <t>28009202</t>
  </si>
  <si>
    <t>МУП ЖКХ "Шумовское"</t>
  </si>
  <si>
    <t>7430010772</t>
  </si>
  <si>
    <t>20-03-2008 00:00:00</t>
  </si>
  <si>
    <t>28869014</t>
  </si>
  <si>
    <t>МУП ЖКХ с. Коелга</t>
  </si>
  <si>
    <t>7430001023</t>
  </si>
  <si>
    <t>19-09-2007 00:00:00</t>
  </si>
  <si>
    <t>27830873</t>
  </si>
  <si>
    <t>МУП КГО "Кыштымводоканал"</t>
  </si>
  <si>
    <t>7413016118</t>
  </si>
  <si>
    <t>27-06-2012 00:00:00</t>
  </si>
  <si>
    <t>26996710</t>
  </si>
  <si>
    <t>МУП Скалистское ЖКХ "Троицко-совхозное сельское поселение"</t>
  </si>
  <si>
    <t>7418019930</t>
  </si>
  <si>
    <t>19-04-2010 00:00:00</t>
  </si>
  <si>
    <t>30924110</t>
  </si>
  <si>
    <t>МУП Спасского сельского поселения "КомуналСервис"</t>
  </si>
  <si>
    <t>7455010453</t>
  </si>
  <si>
    <t>09-10-2012 00:00:00</t>
  </si>
  <si>
    <t>28876245</t>
  </si>
  <si>
    <t>МХО - ООО "КОММУНАЛЬЩИК"</t>
  </si>
  <si>
    <t>7458001055</t>
  </si>
  <si>
    <t>30-08-2013 00:00:00</t>
  </si>
  <si>
    <t>29648084</t>
  </si>
  <si>
    <t>Муниципальное унитарное предприятие "ВОДОКАНАЛ КАСЛИНСКОГО ГОРОДСКОГО ПОСЕЛЕНИЯ"</t>
  </si>
  <si>
    <t>7459003560</t>
  </si>
  <si>
    <t>11-02-2015 00:00:00</t>
  </si>
  <si>
    <t>28869044</t>
  </si>
  <si>
    <t>Муниципальное унитарное предприятие "Водоканал Роза"</t>
  </si>
  <si>
    <t>7430021460</t>
  </si>
  <si>
    <t>13-01-2014 00:00:00</t>
  </si>
  <si>
    <t>28828629</t>
  </si>
  <si>
    <t>Муниципальное унитарное предприятие Куликовского сельского поселения "Куликовское жилищно-коммунальное хозяйство"</t>
  </si>
  <si>
    <t>7458001129</t>
  </si>
  <si>
    <t>08-10-2013 00:00:00</t>
  </si>
  <si>
    <t>28822642</t>
  </si>
  <si>
    <t>Муниципальное унитарное предприятие жилищно-коммунального хозяйства "Гранитное" Гранитного сельского поселения</t>
  </si>
  <si>
    <t>7455016790</t>
  </si>
  <si>
    <t>19-03-2014 00:00:00</t>
  </si>
  <si>
    <t>26489513</t>
  </si>
  <si>
    <t>НП "Пансионат Тургояк"</t>
  </si>
  <si>
    <t>7415027429</t>
  </si>
  <si>
    <t>27592590</t>
  </si>
  <si>
    <t>ОАО "Гогинская Хлебная база"</t>
  </si>
  <si>
    <t>7427000990</t>
  </si>
  <si>
    <t>742701001</t>
  </si>
  <si>
    <t>26360738</t>
  </si>
  <si>
    <t>ОАО "Есаульское ремонтно-техническое предприятие"</t>
  </si>
  <si>
    <t>7438001674</t>
  </si>
  <si>
    <t>23-09-2002 00:00:00</t>
  </si>
  <si>
    <t>26360636</t>
  </si>
  <si>
    <t>ОАО "Комбинат "Магнезит"</t>
  </si>
  <si>
    <t>7417001747</t>
  </si>
  <si>
    <t>26489505</t>
  </si>
  <si>
    <t>ОАО "Миассводоканал"</t>
  </si>
  <si>
    <t>7415060560</t>
  </si>
  <si>
    <t>27581967</t>
  </si>
  <si>
    <t>ОАО "РЖД" (Куйбышевская железная дорога)</t>
  </si>
  <si>
    <t>7708503727</t>
  </si>
  <si>
    <t>631102001</t>
  </si>
  <si>
    <t>28255748</t>
  </si>
  <si>
    <t>ОАО "РЖД" Дирекция социальной сферы ЮУЖД - филиал ОАО "РЖД"</t>
  </si>
  <si>
    <t>745131028</t>
  </si>
  <si>
    <t>05-10-2006 00:00:00</t>
  </si>
  <si>
    <t>26490001</t>
  </si>
  <si>
    <t>ОАО "Санаторий Урал"</t>
  </si>
  <si>
    <t>7440001262</t>
  </si>
  <si>
    <t>27588374</t>
  </si>
  <si>
    <t>ОАО "УРАЛКУЗ"</t>
  </si>
  <si>
    <t>7420000133</t>
  </si>
  <si>
    <t>26322756</t>
  </si>
  <si>
    <t>ОАО "Электромашина"</t>
  </si>
  <si>
    <t>7449016055</t>
  </si>
  <si>
    <t>21-08-2002 00:00:00</t>
  </si>
  <si>
    <t>26322813</t>
  </si>
  <si>
    <t>ОАО "Энергопром-Челябинский Электродный завод"</t>
  </si>
  <si>
    <t>7450005001</t>
  </si>
  <si>
    <t>01-10-2008 00:00:00</t>
  </si>
  <si>
    <t>28009297</t>
  </si>
  <si>
    <t>ООО  "Луговское"</t>
  </si>
  <si>
    <t>7430014382</t>
  </si>
  <si>
    <t>30-10-2012 00:00:00</t>
  </si>
  <si>
    <t>27592578</t>
  </si>
  <si>
    <t>ООО "АКВА ЖКХ"</t>
  </si>
  <si>
    <t>7407009793</t>
  </si>
  <si>
    <t>28015383</t>
  </si>
  <si>
    <t>ООО "Агрострой-М"</t>
  </si>
  <si>
    <t>7432010513</t>
  </si>
  <si>
    <t>743201001</t>
  </si>
  <si>
    <t>04-08-2000 00:00:00</t>
  </si>
  <si>
    <t>28056999</t>
  </si>
  <si>
    <t>ООО "Аква"</t>
  </si>
  <si>
    <t>7418021601</t>
  </si>
  <si>
    <t>29-10-2012 00:00:00</t>
  </si>
  <si>
    <t>26489642</t>
  </si>
  <si>
    <t>ООО "Атлант"</t>
  </si>
  <si>
    <t>7443007840</t>
  </si>
  <si>
    <t>26646016</t>
  </si>
  <si>
    <t>ООО "Белозерское ЖКХ № 2"</t>
  </si>
  <si>
    <t>7418019000</t>
  </si>
  <si>
    <t>27230890</t>
  </si>
  <si>
    <t>ООО "БредыАгроСервис"</t>
  </si>
  <si>
    <t>7407010090</t>
  </si>
  <si>
    <t>20-03-2009 00:00:00</t>
  </si>
  <si>
    <t>28009243</t>
  </si>
  <si>
    <t>ООО "Бродокалмакское ЖКХ"</t>
  </si>
  <si>
    <t>7430014431</t>
  </si>
  <si>
    <t>22-11-2012 00:00:00</t>
  </si>
  <si>
    <t>30803342</t>
  </si>
  <si>
    <t>ООО "ВОДОСНАБЖЕНИЕ ПЛЮС"</t>
  </si>
  <si>
    <t>7424004330</t>
  </si>
  <si>
    <t>30-12-2015 00:00:00</t>
  </si>
  <si>
    <t>28464802</t>
  </si>
  <si>
    <t>ООО "ВОДОСНАБЖЕНИЕ"</t>
  </si>
  <si>
    <t>7424030001</t>
  </si>
  <si>
    <t>21-12-2012 00:00:00</t>
  </si>
  <si>
    <t>27226485</t>
  </si>
  <si>
    <t>ООО "Вега"</t>
  </si>
  <si>
    <t>7412014580</t>
  </si>
  <si>
    <t>28512271</t>
  </si>
  <si>
    <t>ООО "Вертикаль"</t>
  </si>
  <si>
    <t>7455012098</t>
  </si>
  <si>
    <t>22-03-2013 00:00:00</t>
  </si>
  <si>
    <t>28464719</t>
  </si>
  <si>
    <t>ООО "Веста"</t>
  </si>
  <si>
    <t>7455013060</t>
  </si>
  <si>
    <t>10-06-2013 00:00:00</t>
  </si>
  <si>
    <t>31209482</t>
  </si>
  <si>
    <t>ООО "Вишневогорские коммунальные сети"</t>
  </si>
  <si>
    <t>7447279718</t>
  </si>
  <si>
    <t>744701001</t>
  </si>
  <si>
    <t>19-10-2018 00:00:00</t>
  </si>
  <si>
    <t>30946371</t>
  </si>
  <si>
    <t>ООО "ВодТрансСервис"</t>
  </si>
  <si>
    <t>7460027942</t>
  </si>
  <si>
    <t>07-02-2017 00:00:00</t>
  </si>
  <si>
    <t>26489863</t>
  </si>
  <si>
    <t>ООО "Вода"</t>
  </si>
  <si>
    <t>7420009440</t>
  </si>
  <si>
    <t>30909730</t>
  </si>
  <si>
    <t>ООО "Водопроводная компания"</t>
  </si>
  <si>
    <t>7448199092</t>
  </si>
  <si>
    <t>744801001</t>
  </si>
  <si>
    <t>19-12-2016 00:00:00</t>
  </si>
  <si>
    <t>26489406</t>
  </si>
  <si>
    <t>ООО "Водоснаб"</t>
  </si>
  <si>
    <t>7420010910</t>
  </si>
  <si>
    <t>28265555</t>
  </si>
  <si>
    <t>ООО "Водоснабжение"</t>
  </si>
  <si>
    <t>7415080430</t>
  </si>
  <si>
    <t>22-04-2013 00:00:00</t>
  </si>
  <si>
    <t>26490040</t>
  </si>
  <si>
    <t>7424027305</t>
  </si>
  <si>
    <t>28058389</t>
  </si>
  <si>
    <t>7457002095</t>
  </si>
  <si>
    <t>18-04-2013 00:00:00</t>
  </si>
  <si>
    <t>30396506</t>
  </si>
  <si>
    <t>ООО "Вознесенское ЖКХ"</t>
  </si>
  <si>
    <t>7448107817</t>
  </si>
  <si>
    <t>01-01-2016 00:00:00</t>
  </si>
  <si>
    <t>31006144</t>
  </si>
  <si>
    <t>ООО "Горводоканал"</t>
  </si>
  <si>
    <t>7417019582</t>
  </si>
  <si>
    <t>12-02-2010 00:00:00</t>
  </si>
  <si>
    <t>26489600</t>
  </si>
  <si>
    <t>ООО "Гумбейское ЖКХ"</t>
  </si>
  <si>
    <t>7443006460</t>
  </si>
  <si>
    <t>28009222</t>
  </si>
  <si>
    <t>ООО "Дом-Сервис"</t>
  </si>
  <si>
    <t>7430014390</t>
  </si>
  <si>
    <t>12-11-2012 00:00:00</t>
  </si>
  <si>
    <t>27565812</t>
  </si>
  <si>
    <t>ООО "Дорводсервис"</t>
  </si>
  <si>
    <t>7402013027</t>
  </si>
  <si>
    <t>28142600</t>
  </si>
  <si>
    <t>ООО "Е Р В"</t>
  </si>
  <si>
    <t>7430014840</t>
  </si>
  <si>
    <t>28503517</t>
  </si>
  <si>
    <t>ООО "ЕвроДвор"</t>
  </si>
  <si>
    <t>7447145055</t>
  </si>
  <si>
    <t>03-12-2008 00:00:00</t>
  </si>
  <si>
    <t>26579233</t>
  </si>
  <si>
    <t>ООО "Еткульсервис ЖКХ"</t>
  </si>
  <si>
    <t>7430012642</t>
  </si>
  <si>
    <t>14-12-2009 00:00:00</t>
  </si>
  <si>
    <t>27721008</t>
  </si>
  <si>
    <t>ООО "ЖКХ "Гарант плюс"</t>
  </si>
  <si>
    <t>7407010975</t>
  </si>
  <si>
    <t>15-06-2011 00:00:00</t>
  </si>
  <si>
    <t>26614826</t>
  </si>
  <si>
    <t>ООО "ЖКХ "Партнер"</t>
  </si>
  <si>
    <t>7407009810</t>
  </si>
  <si>
    <t>25-07-2008 00:00:00</t>
  </si>
  <si>
    <t>26491622</t>
  </si>
  <si>
    <t>ООО "ЖКХ Агаповское"</t>
  </si>
  <si>
    <t>7425756580</t>
  </si>
  <si>
    <t>09-01-2008 00:00:00</t>
  </si>
  <si>
    <t>26497686</t>
  </si>
  <si>
    <t>ООО "ЖКХ" п. Сулея</t>
  </si>
  <si>
    <t>7417018620</t>
  </si>
  <si>
    <t>01-04-2010 00:00:00</t>
  </si>
  <si>
    <t>28464858</t>
  </si>
  <si>
    <t>ООО "ЖЭК"</t>
  </si>
  <si>
    <t>7460004085</t>
  </si>
  <si>
    <t>19-09-2012 00:00:00</t>
  </si>
  <si>
    <t>26489536</t>
  </si>
  <si>
    <t>ООО "Жил-Сервис"</t>
  </si>
  <si>
    <t>7438022723</t>
  </si>
  <si>
    <t>26360642</t>
  </si>
  <si>
    <t>ООО "ЖилКоммунСервис" с. Айлино</t>
  </si>
  <si>
    <t>7417020620</t>
  </si>
  <si>
    <t>30-12-2008 00:00:00</t>
  </si>
  <si>
    <t>26492405</t>
  </si>
  <si>
    <t>ООО "Жилищный сервис"</t>
  </si>
  <si>
    <t>7420002363</t>
  </si>
  <si>
    <t>02-03-2010 00:00:00</t>
  </si>
  <si>
    <t>28087337</t>
  </si>
  <si>
    <t>ООО "Жилком"</t>
  </si>
  <si>
    <t>7443008925</t>
  </si>
  <si>
    <t>25-05-2011 00:00:00</t>
  </si>
  <si>
    <t>26489522</t>
  </si>
  <si>
    <t>ООО "Жилтехсервис"</t>
  </si>
  <si>
    <t>7425757400</t>
  </si>
  <si>
    <t>26489940</t>
  </si>
  <si>
    <t>ООО "Здоровый дух"</t>
  </si>
  <si>
    <t>7438017297</t>
  </si>
  <si>
    <t>26489995</t>
  </si>
  <si>
    <t>ООО "Златоустовский "ВОДОКАНАЛ"</t>
  </si>
  <si>
    <t>7404040139</t>
  </si>
  <si>
    <t>22-12-2004 00:00:00</t>
  </si>
  <si>
    <t>27717641</t>
  </si>
  <si>
    <t>ООО "Золотой пляж"</t>
  </si>
  <si>
    <t>7415078310</t>
  </si>
  <si>
    <t>28-01-1994 00:00:00</t>
  </si>
  <si>
    <t>27595584</t>
  </si>
  <si>
    <t>ООО "ИБК"</t>
  </si>
  <si>
    <t>7453129206</t>
  </si>
  <si>
    <t>03-07-2006 00:00:00</t>
  </si>
  <si>
    <t>30893788</t>
  </si>
  <si>
    <t>ООО "Индустрия"</t>
  </si>
  <si>
    <t>7418018655</t>
  </si>
  <si>
    <t>29-12-2012 00:00:00</t>
  </si>
  <si>
    <t>28009270</t>
  </si>
  <si>
    <t>7453172184</t>
  </si>
  <si>
    <t>24-01-2007 00:00:00</t>
  </si>
  <si>
    <t>27831171</t>
  </si>
  <si>
    <t>ООО "Источник"</t>
  </si>
  <si>
    <t>7407011129</t>
  </si>
  <si>
    <t>16-01-2012 00:00:00</t>
  </si>
  <si>
    <t>27767323</t>
  </si>
  <si>
    <t>ООО "КЛЗ"</t>
  </si>
  <si>
    <t>7401016314</t>
  </si>
  <si>
    <t>01-06-2012 00:00:00</t>
  </si>
  <si>
    <t>26489487</t>
  </si>
  <si>
    <t>ООО "КОНИС-1"</t>
  </si>
  <si>
    <t>7417014383</t>
  </si>
  <si>
    <t>30384905</t>
  </si>
  <si>
    <t>ООО "КУНДРАВЫКОМ"</t>
  </si>
  <si>
    <t>7415092202</t>
  </si>
  <si>
    <t>26816040</t>
  </si>
  <si>
    <t>ООО "Каменское ЖКХ"</t>
  </si>
  <si>
    <t>7424028436</t>
  </si>
  <si>
    <t>15-03-2011 00:00:00</t>
  </si>
  <si>
    <t>26497694</t>
  </si>
  <si>
    <t>ООО "Кропачевский жилищно-коммунальный сервис"</t>
  </si>
  <si>
    <t>7401013680</t>
  </si>
  <si>
    <t>02-04-2010 00:00:00</t>
  </si>
  <si>
    <t>26824427</t>
  </si>
  <si>
    <t>ООО "Кундравы"</t>
  </si>
  <si>
    <t>7415081828</t>
  </si>
  <si>
    <t>07-08-2013 00:00:00</t>
  </si>
  <si>
    <t>27876941</t>
  </si>
  <si>
    <t>ООО "ЛЕЙСАН"</t>
  </si>
  <si>
    <t>7418021376</t>
  </si>
  <si>
    <t>07-06-2012 00:00:00</t>
  </si>
  <si>
    <t>30335576</t>
  </si>
  <si>
    <t>ООО "МАКС"</t>
  </si>
  <si>
    <t>7424032538</t>
  </si>
  <si>
    <t>09-09-2014 00:00:00</t>
  </si>
  <si>
    <t>28150101</t>
  </si>
  <si>
    <t>ООО "МУЖКП Тимирязевское"</t>
  </si>
  <si>
    <t>7420012361</t>
  </si>
  <si>
    <t>03-12-2007 00:00:00</t>
  </si>
  <si>
    <t>30386705</t>
  </si>
  <si>
    <t>ООО "Магнитогорская Сетевая Компания"</t>
  </si>
  <si>
    <t>7444059016</t>
  </si>
  <si>
    <t>03-09-2008 00:00:00</t>
  </si>
  <si>
    <t>26489902</t>
  </si>
  <si>
    <t>ООО "Мирненское ЖЭУ"</t>
  </si>
  <si>
    <t>7441008278</t>
  </si>
  <si>
    <t>744101001</t>
  </si>
  <si>
    <t>13-10-2009 00:00:00</t>
  </si>
  <si>
    <t>26816025</t>
  </si>
  <si>
    <t>ООО "Мордвиновское ЖКХ"</t>
  </si>
  <si>
    <t>7424028450</t>
  </si>
  <si>
    <t>26489548</t>
  </si>
  <si>
    <t>ООО "Наследницкое ЖКХ"</t>
  </si>
  <si>
    <t>7427007032</t>
  </si>
  <si>
    <t>28464914</t>
  </si>
  <si>
    <t>ООО "Новые Технологии"</t>
  </si>
  <si>
    <t>7404063270</t>
  </si>
  <si>
    <t>10-09-2012 00:00:00</t>
  </si>
  <si>
    <t>26360646</t>
  </si>
  <si>
    <t>ООО "Новые коммунальные системы - Троицк"</t>
  </si>
  <si>
    <t>7418013142</t>
  </si>
  <si>
    <t>15-07-2004 00:00:00</t>
  </si>
  <si>
    <t>28954154</t>
  </si>
  <si>
    <t>ООО "Нургуш"</t>
  </si>
  <si>
    <t>7417018860</t>
  </si>
  <si>
    <t>07-09-2009 00:00:00</t>
  </si>
  <si>
    <t>28009310</t>
  </si>
  <si>
    <t>ООО "Октябрьское"</t>
  </si>
  <si>
    <t>7430014375</t>
  </si>
  <si>
    <t>30913072</t>
  </si>
  <si>
    <t>ООО "Парижское ЖКХ"</t>
  </si>
  <si>
    <t>7458002997</t>
  </si>
  <si>
    <t>16-02-2017 00:00:00</t>
  </si>
  <si>
    <t>30350760</t>
  </si>
  <si>
    <t>ООО "Перспектива плюс"</t>
  </si>
  <si>
    <t>7415088252</t>
  </si>
  <si>
    <t>13-10-2015 00:00:00</t>
  </si>
  <si>
    <t>26816068</t>
  </si>
  <si>
    <t>ООО "Петровское ЖКХ"</t>
  </si>
  <si>
    <t>7424028404</t>
  </si>
  <si>
    <t>28467396</t>
  </si>
  <si>
    <t>ООО "Петропавловск-ЖКХ"</t>
  </si>
  <si>
    <t>7455012404</t>
  </si>
  <si>
    <t>11-04-2013 00:00:00</t>
  </si>
  <si>
    <t>28046579</t>
  </si>
  <si>
    <t>ООО "Петрострой"</t>
  </si>
  <si>
    <t>7430014368</t>
  </si>
  <si>
    <t>22-10-2012 00:00:00</t>
  </si>
  <si>
    <t>26815932</t>
  </si>
  <si>
    <t>ООО "Половинское ЖКХ"</t>
  </si>
  <si>
    <t>7424028443</t>
  </si>
  <si>
    <t>30359565</t>
  </si>
  <si>
    <t>ООО "Приморский водоканал"</t>
  </si>
  <si>
    <t>7451394329</t>
  </si>
  <si>
    <t>745101001</t>
  </si>
  <si>
    <t>29-07-2015 00:00:00</t>
  </si>
  <si>
    <t>26815962</t>
  </si>
  <si>
    <t>ООО "Пром-тепло"</t>
  </si>
  <si>
    <t>7424028429</t>
  </si>
  <si>
    <t>26489564</t>
  </si>
  <si>
    <t>ООО "Равис-птицефабрика Сосновская"</t>
  </si>
  <si>
    <t>7438016550</t>
  </si>
  <si>
    <t>30840294</t>
  </si>
  <si>
    <t>ООО "Районные Тепловые Сети"</t>
  </si>
  <si>
    <t>7424007193</t>
  </si>
  <si>
    <t>26491626</t>
  </si>
  <si>
    <t>ООО "Родник"</t>
  </si>
  <si>
    <t>7425757488</t>
  </si>
  <si>
    <t>26-02-2010 00:00:00</t>
  </si>
  <si>
    <t>26489501</t>
  </si>
  <si>
    <t>7427006952</t>
  </si>
  <si>
    <t>26360758</t>
  </si>
  <si>
    <t>ООО "Родниковское ЖКХ"</t>
  </si>
  <si>
    <t>7418018430</t>
  </si>
  <si>
    <t>28-01-2009 00:00:00</t>
  </si>
  <si>
    <t>26816077</t>
  </si>
  <si>
    <t>ООО "Рождественское ЖКХ"</t>
  </si>
  <si>
    <t>7424028468</t>
  </si>
  <si>
    <t>30851073</t>
  </si>
  <si>
    <t>ООО "Рощинская Водоканализационная Компания"</t>
  </si>
  <si>
    <t>7460029227</t>
  </si>
  <si>
    <t>01-09-2016 00:00:00</t>
  </si>
  <si>
    <t>28009257</t>
  </si>
  <si>
    <t>ООО "Русско-Теченское"</t>
  </si>
  <si>
    <t>7430014424</t>
  </si>
  <si>
    <t>20-11-2012 00:00:00</t>
  </si>
  <si>
    <t>27767335</t>
  </si>
  <si>
    <t>ООО "СИТИ-ПАРК Энерго"</t>
  </si>
  <si>
    <t>7452091609</t>
  </si>
  <si>
    <t>745201001</t>
  </si>
  <si>
    <t>04-03-2011 00:00:00</t>
  </si>
  <si>
    <t>26489592</t>
  </si>
  <si>
    <t>ООО "Садко"</t>
  </si>
  <si>
    <t>7407009360</t>
  </si>
  <si>
    <t>26646274</t>
  </si>
  <si>
    <t>ООО "Санаторий "Кисегач"</t>
  </si>
  <si>
    <t>7420007450</t>
  </si>
  <si>
    <t>02-08-2002 00:00:00</t>
  </si>
  <si>
    <t>28869295</t>
  </si>
  <si>
    <t>ООО "Сервисный Центр"</t>
  </si>
  <si>
    <t>7422043686</t>
  </si>
  <si>
    <t>26489892</t>
  </si>
  <si>
    <t>ООО "Симский водоканал"</t>
  </si>
  <si>
    <t>7401016138</t>
  </si>
  <si>
    <t>14-06-2011 00:00:00</t>
  </si>
  <si>
    <t>30883408</t>
  </si>
  <si>
    <t>ООО "Сосновская Водопроводная Компания"</t>
  </si>
  <si>
    <t>7460029386</t>
  </si>
  <si>
    <t>30426137</t>
  </si>
  <si>
    <t>ООО "Сосновский водоканал"</t>
  </si>
  <si>
    <t>7460023923</t>
  </si>
  <si>
    <t>26489346</t>
  </si>
  <si>
    <t>ООО "Спасск-ЖКО"</t>
  </si>
  <si>
    <t>7455005260</t>
  </si>
  <si>
    <t>26776779</t>
  </si>
  <si>
    <t>ООО "Стандарт"</t>
  </si>
  <si>
    <t>7425758812</t>
  </si>
  <si>
    <t>26492291</t>
  </si>
  <si>
    <t>ООО "Станица"</t>
  </si>
  <si>
    <t>7425758114</t>
  </si>
  <si>
    <t>28424564</t>
  </si>
  <si>
    <t>7455012877</t>
  </si>
  <si>
    <t>29-05-2013 00:00:00</t>
  </si>
  <si>
    <t>28156660</t>
  </si>
  <si>
    <t>ООО "СтокСервис"</t>
  </si>
  <si>
    <t>7457000549</t>
  </si>
  <si>
    <t>28-05-2012 00:00:00</t>
  </si>
  <si>
    <t>26643210</t>
  </si>
  <si>
    <t>ООО "Стрела"</t>
  </si>
  <si>
    <t>7438022321</t>
  </si>
  <si>
    <t>14-03-2007 00:00:00</t>
  </si>
  <si>
    <t>26884872</t>
  </si>
  <si>
    <t>ООО "СтройЛес"</t>
  </si>
  <si>
    <t>7450069830</t>
  </si>
  <si>
    <t>27876845</t>
  </si>
  <si>
    <t>ООО "СтройТеплоСервис"</t>
  </si>
  <si>
    <t>7458000132</t>
  </si>
  <si>
    <t>24-04-2012 00:00:00</t>
  </si>
  <si>
    <t>27598423</t>
  </si>
  <si>
    <t>ООО "Сфера"</t>
  </si>
  <si>
    <t>7407010407</t>
  </si>
  <si>
    <t>28450949</t>
  </si>
  <si>
    <t>7430017320</t>
  </si>
  <si>
    <t>04-09-2013 00:00:00</t>
  </si>
  <si>
    <t>26600611</t>
  </si>
  <si>
    <t>ООО "Тайгинский горно-обогатительный комбинат"</t>
  </si>
  <si>
    <t>7447171376</t>
  </si>
  <si>
    <t>13-05-2010 00:00:00</t>
  </si>
  <si>
    <t>26360741</t>
  </si>
  <si>
    <t>ООО "ТеплоЭнергоМастер"</t>
  </si>
  <si>
    <t>7438020109</t>
  </si>
  <si>
    <t>04-04-2006 00:00:00</t>
  </si>
  <si>
    <t>28275140</t>
  </si>
  <si>
    <t>ООО "ТеплоЭнергоРесурс"</t>
  </si>
  <si>
    <t>7415079025</t>
  </si>
  <si>
    <t>21-01-2013 00:00:00</t>
  </si>
  <si>
    <t>28464471</t>
  </si>
  <si>
    <t>ООО "ТеплоЭнергоСервис"</t>
  </si>
  <si>
    <t>7420012682</t>
  </si>
  <si>
    <t>26489250</t>
  </si>
  <si>
    <t>ООО "Тепловые сети"</t>
  </si>
  <si>
    <t>7417015891</t>
  </si>
  <si>
    <t>27181825</t>
  </si>
  <si>
    <t>ООО "Теплоэнергетика"</t>
  </si>
  <si>
    <t>7457001060</t>
  </si>
  <si>
    <t>15-10-2012 00:00:00</t>
  </si>
  <si>
    <t>26646922</t>
  </si>
  <si>
    <t>ООО "Теплоэнергосбыт"</t>
  </si>
  <si>
    <t>7453174382</t>
  </si>
  <si>
    <t>745301001</t>
  </si>
  <si>
    <t>27-02-2007 00:00:00</t>
  </si>
  <si>
    <t>26360746</t>
  </si>
  <si>
    <t>ООО "Теченское ЖКХ"</t>
  </si>
  <si>
    <t>7438022681</t>
  </si>
  <si>
    <t>03-05-2007 00:00:00</t>
  </si>
  <si>
    <t>28421389</t>
  </si>
  <si>
    <t>ООО "Товарищ"</t>
  </si>
  <si>
    <t>7415079723</t>
  </si>
  <si>
    <t>04-03-2013 00:00:00</t>
  </si>
  <si>
    <t>26769859</t>
  </si>
  <si>
    <t>ООО "Транстепло"</t>
  </si>
  <si>
    <t>7417019254</t>
  </si>
  <si>
    <t>30840161</t>
  </si>
  <si>
    <t>ООО "Троицкий Водоканал водоснабжение"</t>
  </si>
  <si>
    <t>7424007588</t>
  </si>
  <si>
    <t>09-08-2016 00:00:00</t>
  </si>
  <si>
    <t>26489318</t>
  </si>
  <si>
    <t>ООО "Управляющая компания "Андреевская-Жилищно-коммунальная система"</t>
  </si>
  <si>
    <t>7407009722</t>
  </si>
  <si>
    <t>30850756</t>
  </si>
  <si>
    <t>ООО "Управляющая компания"</t>
  </si>
  <si>
    <t>7449059330</t>
  </si>
  <si>
    <t>10-12-2015 00:00:00</t>
  </si>
  <si>
    <t>27717821</t>
  </si>
  <si>
    <t>ООО "Управляющая компания" "Начало"</t>
  </si>
  <si>
    <t>7446059276</t>
  </si>
  <si>
    <t>26815973</t>
  </si>
  <si>
    <t>ООО "Факел"</t>
  </si>
  <si>
    <t>7424028394</t>
  </si>
  <si>
    <t>28005400</t>
  </si>
  <si>
    <t>ООО "Филимоново"</t>
  </si>
  <si>
    <t>7420016461</t>
  </si>
  <si>
    <t>28-11-2012 00:00:00</t>
  </si>
  <si>
    <t>26815949</t>
  </si>
  <si>
    <t>ООО "Хуторское ЖКХ"</t>
  </si>
  <si>
    <t>7424028482</t>
  </si>
  <si>
    <t>26360645</t>
  </si>
  <si>
    <t>ООО "Целинное ЖКХ"</t>
  </si>
  <si>
    <t>7418018422</t>
  </si>
  <si>
    <t>26490011</t>
  </si>
  <si>
    <t>ООО "Чебаркульгорводоканал"</t>
  </si>
  <si>
    <t>7420015323</t>
  </si>
  <si>
    <t>21-11-2002 00:00:00</t>
  </si>
  <si>
    <t>30803245</t>
  </si>
  <si>
    <t>ООО "Чебаркульское предприятие водоснабжения"</t>
  </si>
  <si>
    <t>7415094182</t>
  </si>
  <si>
    <t>29-04-2016 00:00:00</t>
  </si>
  <si>
    <t>27598419</t>
  </si>
  <si>
    <t>ООО "Чистый родник"</t>
  </si>
  <si>
    <t>7407010630</t>
  </si>
  <si>
    <t>26824485</t>
  </si>
  <si>
    <t>ООО "ЭСКО"</t>
  </si>
  <si>
    <t>7430013090</t>
  </si>
  <si>
    <t>16-12-2010 00:00:00</t>
  </si>
  <si>
    <t>26489791</t>
  </si>
  <si>
    <t>ООО "ЭкоМастер"</t>
  </si>
  <si>
    <t>7438020282</t>
  </si>
  <si>
    <t>26489985</t>
  </si>
  <si>
    <t>ООО "Энергомонтажсервис"</t>
  </si>
  <si>
    <t>7402007633</t>
  </si>
  <si>
    <t>27565830</t>
  </si>
  <si>
    <t>ООО "Энергосервис"</t>
  </si>
  <si>
    <t>7402013034</t>
  </si>
  <si>
    <t>26360590</t>
  </si>
  <si>
    <t>7410006344</t>
  </si>
  <si>
    <t>28451042</t>
  </si>
  <si>
    <t>ООО "Эра Технологий"</t>
  </si>
  <si>
    <t>7420007918</t>
  </si>
  <si>
    <t>28501628</t>
  </si>
  <si>
    <t>ООО "ЮЖУРАЛВОДОКАНАЛ"</t>
  </si>
  <si>
    <t>7453192705</t>
  </si>
  <si>
    <t>13-02-2014 00:00:00</t>
  </si>
  <si>
    <t>26997101</t>
  </si>
  <si>
    <t>ООО ЖКХ "Кизильское"</t>
  </si>
  <si>
    <t>7425759100</t>
  </si>
  <si>
    <t>26774353</t>
  </si>
  <si>
    <t>ООО ЖКХ "Шанс"</t>
  </si>
  <si>
    <t>7425759037</t>
  </si>
  <si>
    <t>07-04-2010 00:00:00</t>
  </si>
  <si>
    <t>26489354</t>
  </si>
  <si>
    <t>ООО ЖРСП "Старт"</t>
  </si>
  <si>
    <t>7402008612</t>
  </si>
  <si>
    <t>03-10-2006 00:00:00</t>
  </si>
  <si>
    <t>28136610</t>
  </si>
  <si>
    <t>ООО МЦМиР "Курорт Увильды"</t>
  </si>
  <si>
    <t>7460004663</t>
  </si>
  <si>
    <t>30358304</t>
  </si>
  <si>
    <t>ООО МетМашУфалей</t>
  </si>
  <si>
    <t>7459004027</t>
  </si>
  <si>
    <t>31090991</t>
  </si>
  <si>
    <t>ООО СК "Модуль-М"</t>
  </si>
  <si>
    <t>7447234562</t>
  </si>
  <si>
    <t>07-03-2018 00:00:00</t>
  </si>
  <si>
    <t>27989515</t>
  </si>
  <si>
    <t>ООО УК "АККТиВ"</t>
  </si>
  <si>
    <t>7460003733</t>
  </si>
  <si>
    <t>28-08-2012 00:00:00</t>
  </si>
  <si>
    <t>28176204</t>
  </si>
  <si>
    <t>ООО УК "Вертикаль+"</t>
  </si>
  <si>
    <t>7412017609</t>
  </si>
  <si>
    <t>27229578</t>
  </si>
  <si>
    <t>ООО УК "КвадроИнвест"</t>
  </si>
  <si>
    <t>7420010808</t>
  </si>
  <si>
    <t>28798156</t>
  </si>
  <si>
    <t>ООО УК "Солнечный"</t>
  </si>
  <si>
    <t>7460015390</t>
  </si>
  <si>
    <t>30-05-2014 00:00:00</t>
  </si>
  <si>
    <t>28056412</t>
  </si>
  <si>
    <t>ООО УК "Стройгарант"</t>
  </si>
  <si>
    <t>7447211117</t>
  </si>
  <si>
    <t>30983822</t>
  </si>
  <si>
    <t>ООО УК "Управляющая компания"</t>
  </si>
  <si>
    <t>7412013435</t>
  </si>
  <si>
    <t>28977283</t>
  </si>
  <si>
    <t>Общество с ограниченной ответственностью "АРТ-СЕРВИС"</t>
  </si>
  <si>
    <t>7415084770</t>
  </si>
  <si>
    <t>07-03-2014 00:00:00</t>
  </si>
  <si>
    <t>28977292</t>
  </si>
  <si>
    <t>Общество с ограниченной ответственностью "ВЕКТОР"</t>
  </si>
  <si>
    <t>7458001094</t>
  </si>
  <si>
    <t>27-09-2013 00:00:00</t>
  </si>
  <si>
    <t>28812531</t>
  </si>
  <si>
    <t>Общество с ограниченной ответственностью "ВОДОКАНАЛ"</t>
  </si>
  <si>
    <t>7413018877</t>
  </si>
  <si>
    <t>06-02-2014 00:00:00</t>
  </si>
  <si>
    <t>30877566</t>
  </si>
  <si>
    <t>Общество с ограниченной ответственностью "Вега"</t>
  </si>
  <si>
    <t>7402013355</t>
  </si>
  <si>
    <t>01-02-2012 00:00:00</t>
  </si>
  <si>
    <t>30386520</t>
  </si>
  <si>
    <t>Общество с ограниченной ответственностью "Водоканал-Транзит"</t>
  </si>
  <si>
    <t>7451398429</t>
  </si>
  <si>
    <t>22-10-2015 00:00:00</t>
  </si>
  <si>
    <t>30386167</t>
  </si>
  <si>
    <t>Общество с ограниченной ответственностью "Водоснабжение и водоотведение"</t>
  </si>
  <si>
    <t>7424001000</t>
  </si>
  <si>
    <t>22-01-2015 00:00:00</t>
  </si>
  <si>
    <t>28960017</t>
  </si>
  <si>
    <t>Общество с ограниченной ответственностью "ЖКХ Горный"</t>
  </si>
  <si>
    <t>7455018928</t>
  </si>
  <si>
    <t>16-04-2014 00:00:00</t>
  </si>
  <si>
    <t>30344957</t>
  </si>
  <si>
    <t>Общество с ограниченной ответственностью "КОМФОРТ"</t>
  </si>
  <si>
    <t>7447248300</t>
  </si>
  <si>
    <t>06-05-2015 00:00:00</t>
  </si>
  <si>
    <t>28424556</t>
  </si>
  <si>
    <t>Общество с ограниченной ответственностью "Квартирный вопрос"</t>
  </si>
  <si>
    <t>7455014063</t>
  </si>
  <si>
    <t>23-08-2013 00:00:00</t>
  </si>
  <si>
    <t>28955261</t>
  </si>
  <si>
    <t>Общество с ограниченной ответственностью "МИНЬЯРВОДОКАНАЛ-СЕРВИС"</t>
  </si>
  <si>
    <t>7457004737</t>
  </si>
  <si>
    <t>18-11-2014 00:00:00</t>
  </si>
  <si>
    <t>30386552</t>
  </si>
  <si>
    <t>Общество с ограниченной ответственностью "Национальный парк спорта и туризма "Тургояк"</t>
  </si>
  <si>
    <t>7415088118</t>
  </si>
  <si>
    <t>28872578</t>
  </si>
  <si>
    <t>Общество с ограниченной ответственностью "ПОСЕЙДОН"</t>
  </si>
  <si>
    <t>7458001577</t>
  </si>
  <si>
    <t>16-06-2014 00:00:00</t>
  </si>
  <si>
    <t>28422113</t>
  </si>
  <si>
    <t>Общество с ограниченной ответственностью "Родник"</t>
  </si>
  <si>
    <t>7458000887</t>
  </si>
  <si>
    <t>03-07-2013 00:00:00</t>
  </si>
  <si>
    <t>28977307</t>
  </si>
  <si>
    <t>Общество с ограниченной ответственностью "УРАЛЭНЕРГОГРУПП"</t>
  </si>
  <si>
    <t>7457005226</t>
  </si>
  <si>
    <t>03-03-2015 00:00:00</t>
  </si>
  <si>
    <t>28950952</t>
  </si>
  <si>
    <t>Общество с ограниченной ответственностью "Уральская водоснабжающая компания-2"</t>
  </si>
  <si>
    <t>7460017334</t>
  </si>
  <si>
    <t>19-09-2014 00:00:00</t>
  </si>
  <si>
    <t>28871500</t>
  </si>
  <si>
    <t>Общество с ограниченной ответственностью "ЧЕСМЕНСКОЕ УПРАВЛЕНИЕ КОММУНАЛЬНОГО ХОЗЯЙСТВА"</t>
  </si>
  <si>
    <t>7458001560</t>
  </si>
  <si>
    <t>11-06-2014 00:00:00</t>
  </si>
  <si>
    <t>29647774</t>
  </si>
  <si>
    <t>Общество с ограниченной ответственностю Индустриальный Парк "Станкомаш"</t>
  </si>
  <si>
    <t>7449059203</t>
  </si>
  <si>
    <t>05-02-2015 00:00:00</t>
  </si>
  <si>
    <t>26489469</t>
  </si>
  <si>
    <t>Октябрьский филиал ФГУ "Управление мелиорации земель и сельскохозяйственного водоснабжения по Челябинской области"</t>
  </si>
  <si>
    <t>7451048181</t>
  </si>
  <si>
    <t>743702001</t>
  </si>
  <si>
    <t>26322744</t>
  </si>
  <si>
    <t>ПАО "Магнитогорский металлургический комбинат"</t>
  </si>
  <si>
    <t>7414003633</t>
  </si>
  <si>
    <t>997550001</t>
  </si>
  <si>
    <t>17-10-1992 00:00:00</t>
  </si>
  <si>
    <t>27392204</t>
  </si>
  <si>
    <t>ПАО "Уралавтоприцеп"</t>
  </si>
  <si>
    <t>7450003445</t>
  </si>
  <si>
    <t>745450001</t>
  </si>
  <si>
    <t>24-03-1999 00:00:00</t>
  </si>
  <si>
    <t>26551662</t>
  </si>
  <si>
    <t>ПАО "Фортум"</t>
  </si>
  <si>
    <t>7203162698</t>
  </si>
  <si>
    <t>997150001</t>
  </si>
  <si>
    <t>01-12-2006 00:00:00</t>
  </si>
  <si>
    <t>26489290</t>
  </si>
  <si>
    <t>ПАО "ЧМК"</t>
  </si>
  <si>
    <t>7450001007</t>
  </si>
  <si>
    <t>26360714</t>
  </si>
  <si>
    <t>Публичное акционерное общество "ПТИЦЕФАБРИКА ЧЕЛЯБИНСКАЯ"</t>
  </si>
  <si>
    <t>7430008205</t>
  </si>
  <si>
    <t>12-11-2003 00:00:00</t>
  </si>
  <si>
    <t>27872086</t>
  </si>
  <si>
    <t>СПК "Коелгинское" им. Шундеева И.Н.</t>
  </si>
  <si>
    <t>7430009128</t>
  </si>
  <si>
    <t>16-01-2006 00:00:00</t>
  </si>
  <si>
    <t>26490024</t>
  </si>
  <si>
    <t>СПК колхоз Чудиновский</t>
  </si>
  <si>
    <t>7437000621</t>
  </si>
  <si>
    <t>27716809</t>
  </si>
  <si>
    <t>СХПК "Черноборский"</t>
  </si>
  <si>
    <t>7443005473</t>
  </si>
  <si>
    <t>26-07-2002 00:00:00</t>
  </si>
  <si>
    <t>28869316</t>
  </si>
  <si>
    <t>ТОС "Новоандреевское"</t>
  </si>
  <si>
    <t>7415990140</t>
  </si>
  <si>
    <t>05-05-2012 00:00:00</t>
  </si>
  <si>
    <t>26847230</t>
  </si>
  <si>
    <t>ТСЖ "Кумысное"</t>
  </si>
  <si>
    <t>7418017203</t>
  </si>
  <si>
    <t>20-12-2010 00:00:00</t>
  </si>
  <si>
    <t>26489950</t>
  </si>
  <si>
    <t>Троицкая ГРЭС филиал ПАО "ОГК-2"</t>
  </si>
  <si>
    <t>2607018122</t>
  </si>
  <si>
    <t>742402001</t>
  </si>
  <si>
    <t>26360707</t>
  </si>
  <si>
    <t>УМП "Малахит"</t>
  </si>
  <si>
    <t>7429010070</t>
  </si>
  <si>
    <t>26360753</t>
  </si>
  <si>
    <t>ФГКУ Комбинат "Уральский" Росрезерва</t>
  </si>
  <si>
    <t>7439004653</t>
  </si>
  <si>
    <t>743901001</t>
  </si>
  <si>
    <t>21-10-2002 00:00:00</t>
  </si>
  <si>
    <t>26360567</t>
  </si>
  <si>
    <t>ФГУП  "Приборостроительный завод"</t>
  </si>
  <si>
    <t>7405000428</t>
  </si>
  <si>
    <t>15-06-1994 00:00:00</t>
  </si>
  <si>
    <t>26360669</t>
  </si>
  <si>
    <t>ФГУП "ПО "Маяк"</t>
  </si>
  <si>
    <t>7422000795</t>
  </si>
  <si>
    <t>01-07-2002 00:00:00</t>
  </si>
  <si>
    <t>26489467</t>
  </si>
  <si>
    <t>ФКУ Т ГУФСИН России по Челябинской области</t>
  </si>
  <si>
    <t>7429010986</t>
  </si>
  <si>
    <t>26360608</t>
  </si>
  <si>
    <t>ФКУЗ "Санаторий "Лесное озеро" МВД России" (переименован из ГУ "Санаторий "Лесное озеро" МВД России)</t>
  </si>
  <si>
    <t>7413003260</t>
  </si>
  <si>
    <t>18-10-2002 00:00:00</t>
  </si>
  <si>
    <t>26575851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</si>
  <si>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</si>
  <si>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</si>
  <si>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30914574</t>
  </si>
  <si>
    <t>Филиал ФГБУ "ЦЖКУ" МИНОБОРОНЫ РОССИИ (по ЦВО)</t>
  </si>
  <si>
    <t>7729314745</t>
  </si>
  <si>
    <t>667043001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</si>
  <si>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</si>
  <si>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</si>
  <si>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</si>
  <si>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23-09-2003 00:00:00</t>
  </si>
  <si>
    <t>VS</t>
  </si>
  <si>
    <t>Сайт Министерства тарифного регулирования и энергетики Челябинской области, tarif74.ru</t>
  </si>
  <si>
    <t>14.11.2014</t>
  </si>
  <si>
    <t>http://energo.trekhgorny.ru/node/393</t>
  </si>
  <si>
    <t>http://energo.trekhgorny.ru/node/516</t>
  </si>
  <si>
    <t>Федеральный закон от 7 декабря 2011 года № 416-ФЗ «О водоснабжении и водоотведении»</t>
  </si>
  <si>
    <t>4.2</t>
  </si>
  <si>
    <t>4.3</t>
  </si>
  <si>
    <t>4.4</t>
  </si>
  <si>
    <t>4.5</t>
  </si>
  <si>
    <t>4.6</t>
  </si>
  <si>
    <t>4.7</t>
  </si>
  <si>
    <t>Постановление Правительства РФ от 13 мая 2013 года № 406 «О государственном регулировании тарифов в сфере водоснабжения и водоотведения»</t>
  </si>
  <si>
    <t>Постановление Правительства РФ от 29 июля 2013 года № 644 «Об утверждении правил холодного водоснабжения и водоотведения»</t>
  </si>
  <si>
    <t>Приказ ФСТ России от 27 декабря 2013 года № 1746-э «Об утверждении Методических указаний по расчету регулируемых тарифов в сфере водоснабжения и водоотведения»</t>
  </si>
  <si>
    <t>Постановление Правительства РФ от 13 февраля 2006 №83 (ред. от 19.06.2017)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обеспечения»</t>
  </si>
  <si>
    <t>Постановление Правительства Российской Федерации от 29 июня 2017 года № 778 «О внесении изменений в некоторые акты Правительства Российской Федерации в части оптимизации порядка подключения объектов капитального строительства к системам горячего, холодного водоснабжения и водоотведения»</t>
  </si>
  <si>
    <t>Постановление Правительства Российской Федерации от 29 июля 2013 года № 645 «Об утверждении типовых договоров в области холодного водоснабжения и водоотведения»</t>
  </si>
  <si>
    <t>8 (351-91) 6-23-41</t>
  </si>
  <si>
    <t>456080, Челябинская область, г.Трехгорный, ул.Маршала Жукова, дом 1а</t>
  </si>
  <si>
    <t>c 08:00 до 17:00</t>
  </si>
  <si>
    <t>http://energo.trekhgorny.ru/node/1049</t>
  </si>
  <si>
    <t>https://portal.eias.ru/Portal/DownloadPage.aspx?type=12&amp;guid=c1873351-cc5e-4026-a868-b5a7e7b09293</t>
  </si>
  <si>
    <t>https://portal.eias.ru/Portal/DownloadPage.aspx?type=12&amp;guid=2cf75fe6-1836-4d52-a927-c4b02186b907</t>
  </si>
  <si>
    <t>https://portal.eias.ru/Portal/DownloadPage.aspx?type=12&amp;guid=5205ca70-3613-4cc6-b2a2-5d8c12427cd7</t>
  </si>
  <si>
    <t>https://portal.eias.ru/Portal/DownloadPage.aspx?type=12&amp;guid=b3a382ac-37b2-4504-ab54-3f3d69f420c9</t>
  </si>
  <si>
    <t>30.06.2019</t>
  </si>
  <si>
    <t>01.07.2019</t>
  </si>
  <si>
    <t>31237309</t>
  </si>
  <si>
    <t>7452111894</t>
  </si>
  <si>
    <t>26-07-2018 00:00:00</t>
  </si>
  <si>
    <t>04.01.2019 13:19:06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</si>
</sst>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5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>
      <alignment vertical="top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6" fillId="9" borderId="54" xfId="3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49" fontId="0" fillId="12" borderId="55" xfId="0" applyFont="1" applyFill="1" applyBorder="1" applyAlignment="1">
      <alignment horizontal="center" vertical="center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11744325" y="41433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1170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4" t="s">
        <v>682</v>
      </c>
      <c r="M5" s="765"/>
      <c r="N5" s="765"/>
      <c r="O5" s="765"/>
      <c r="P5" s="765"/>
      <c r="Q5" s="765"/>
      <c r="R5" s="765"/>
      <c r="S5" s="765"/>
      <c r="T5" s="765"/>
      <c r="U5" s="766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80" t="str">
        <f>IF(NameOrPr_ch="",IF(NameOrPr="","",NameOrPr),NameOrPr_ch)</f>
        <v>Министерство тарифного регулирования и энергетики Челябинской области</v>
      </c>
      <c r="P7" s="780"/>
      <c r="Q7" s="780"/>
      <c r="R7" s="780"/>
      <c r="S7" s="780"/>
      <c r="T7" s="780"/>
      <c r="U7" s="780"/>
      <c r="V7" s="780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80" t="str">
        <f>IF(datePr_ch="",IF(datePr="","",datePr),datePr_ch)</f>
        <v>29.11.2018</v>
      </c>
      <c r="P8" s="780"/>
      <c r="Q8" s="780"/>
      <c r="R8" s="780"/>
      <c r="S8" s="780"/>
      <c r="T8" s="780"/>
      <c r="U8" s="780"/>
      <c r="V8" s="780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80" t="str">
        <f>IF(numberPr_ch="",IF(numberPr="","",numberPr),numberPr_ch)</f>
        <v>77/54</v>
      </c>
      <c r="P9" s="780"/>
      <c r="Q9" s="780"/>
      <c r="R9" s="780"/>
      <c r="S9" s="780"/>
      <c r="T9" s="780"/>
      <c r="U9" s="780"/>
      <c r="V9" s="780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657"/>
      <c r="O10" s="780" t="str">
        <f>IF(IstPub_ch="",IF(IstPub="","",IstPub),IstPub_ch)</f>
        <v>Сайт Министерства тарифного регулирования и энергетики Челябинской области, tarif74.ru</v>
      </c>
      <c r="P10" s="780"/>
      <c r="Q10" s="780"/>
      <c r="R10" s="780"/>
      <c r="S10" s="780"/>
      <c r="T10" s="780"/>
      <c r="U10" s="780"/>
      <c r="V10" s="780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2"/>
      <c r="M11" s="74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0"/>
      <c r="P12" s="770"/>
      <c r="Q12" s="770"/>
      <c r="R12" s="770"/>
      <c r="S12" s="770"/>
      <c r="T12" s="770"/>
      <c r="U12" s="770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30" t="s">
        <v>510</v>
      </c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 t="s">
        <v>511</v>
      </c>
    </row>
    <row r="14" spans="7:34" ht="15" customHeight="1">
      <c r="J14" s="86"/>
      <c r="K14" s="86"/>
      <c r="L14" s="730" t="s">
        <v>95</v>
      </c>
      <c r="M14" s="730" t="s">
        <v>425</v>
      </c>
      <c r="N14" s="730"/>
      <c r="O14" s="785" t="s">
        <v>534</v>
      </c>
      <c r="P14" s="785"/>
      <c r="Q14" s="785"/>
      <c r="R14" s="785"/>
      <c r="S14" s="785"/>
      <c r="T14" s="785"/>
      <c r="U14" s="730" t="s">
        <v>344</v>
      </c>
      <c r="V14" s="784" t="s">
        <v>278</v>
      </c>
      <c r="W14" s="730"/>
    </row>
    <row r="15" spans="7:34" ht="14.25" customHeight="1">
      <c r="J15" s="86"/>
      <c r="K15" s="86"/>
      <c r="L15" s="730"/>
      <c r="M15" s="730"/>
      <c r="N15" s="730"/>
      <c r="O15" s="251" t="s">
        <v>535</v>
      </c>
      <c r="P15" s="771" t="s">
        <v>274</v>
      </c>
      <c r="Q15" s="771"/>
      <c r="R15" s="739" t="s">
        <v>536</v>
      </c>
      <c r="S15" s="739"/>
      <c r="T15" s="739"/>
      <c r="U15" s="730"/>
      <c r="V15" s="784"/>
      <c r="W15" s="730"/>
    </row>
    <row r="16" spans="7:34" ht="33.75" customHeight="1">
      <c r="J16" s="86"/>
      <c r="K16" s="86"/>
      <c r="L16" s="730"/>
      <c r="M16" s="730"/>
      <c r="N16" s="730"/>
      <c r="O16" s="435" t="s">
        <v>537</v>
      </c>
      <c r="P16" s="436" t="s">
        <v>538</v>
      </c>
      <c r="Q16" s="436" t="s">
        <v>405</v>
      </c>
      <c r="R16" s="437" t="s">
        <v>277</v>
      </c>
      <c r="S16" s="778" t="s">
        <v>276</v>
      </c>
      <c r="T16" s="778"/>
      <c r="U16" s="730"/>
      <c r="V16" s="784"/>
      <c r="W16" s="730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9">
        <f ca="1">OFFSET(S17,0,-1)+1</f>
        <v>7</v>
      </c>
      <c r="T17" s="779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7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3"/>
      <c r="P18" s="753"/>
      <c r="Q18" s="753"/>
      <c r="R18" s="753"/>
      <c r="S18" s="753"/>
      <c r="T18" s="753"/>
      <c r="U18" s="753"/>
      <c r="V18" s="753"/>
      <c r="W18" s="600" t="s">
        <v>544</v>
      </c>
    </row>
    <row r="19" spans="1:35" ht="22.5">
      <c r="A19" s="777"/>
      <c r="B19" s="777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2"/>
      <c r="P19" s="772"/>
      <c r="Q19" s="772"/>
      <c r="R19" s="772"/>
      <c r="S19" s="772"/>
      <c r="T19" s="772"/>
      <c r="U19" s="772"/>
      <c r="V19" s="772"/>
      <c r="W19" s="286" t="s">
        <v>545</v>
      </c>
    </row>
    <row r="20" spans="1:35" ht="45">
      <c r="A20" s="777"/>
      <c r="B20" s="777"/>
      <c r="C20" s="777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2"/>
      <c r="P20" s="772"/>
      <c r="Q20" s="772"/>
      <c r="R20" s="772"/>
      <c r="S20" s="772"/>
      <c r="T20" s="772"/>
      <c r="U20" s="772"/>
      <c r="V20" s="772"/>
      <c r="W20" s="286" t="s">
        <v>683</v>
      </c>
      <c r="AA20" s="317"/>
    </row>
    <row r="21" spans="1:35" ht="33.75">
      <c r="A21" s="777"/>
      <c r="B21" s="777"/>
      <c r="C21" s="777"/>
      <c r="D21" s="777">
        <v>1</v>
      </c>
      <c r="E21" s="410"/>
      <c r="F21" s="410"/>
      <c r="G21" s="410"/>
      <c r="H21" s="410"/>
      <c r="I21" s="77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7"/>
      <c r="P21" s="787"/>
      <c r="Q21" s="787"/>
      <c r="R21" s="787"/>
      <c r="S21" s="787"/>
      <c r="T21" s="787"/>
      <c r="U21" s="787"/>
      <c r="V21" s="787"/>
      <c r="W21" s="286" t="s">
        <v>684</v>
      </c>
      <c r="AA21" s="317"/>
    </row>
    <row r="22" spans="1:35" ht="33.75">
      <c r="A22" s="777"/>
      <c r="B22" s="777"/>
      <c r="C22" s="777"/>
      <c r="D22" s="777"/>
      <c r="E22" s="777">
        <v>1</v>
      </c>
      <c r="F22" s="410"/>
      <c r="G22" s="410"/>
      <c r="H22" s="410"/>
      <c r="I22" s="770"/>
      <c r="J22" s="77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6"/>
      <c r="P22" s="786"/>
      <c r="Q22" s="786"/>
      <c r="R22" s="786"/>
      <c r="S22" s="786"/>
      <c r="T22" s="786"/>
      <c r="U22" s="786"/>
      <c r="V22" s="786"/>
      <c r="W22" s="286" t="s">
        <v>546</v>
      </c>
      <c r="Y22" s="317" t="str">
        <f>strCheckUnique(Z22:Z25)</f>
        <v/>
      </c>
      <c r="AA22" s="317"/>
    </row>
    <row r="23" spans="1:35" ht="66" customHeight="1">
      <c r="A23" s="777"/>
      <c r="B23" s="777"/>
      <c r="C23" s="777"/>
      <c r="D23" s="777"/>
      <c r="E23" s="777"/>
      <c r="F23" s="340">
        <v>1</v>
      </c>
      <c r="G23" s="340"/>
      <c r="H23" s="340"/>
      <c r="I23" s="770"/>
      <c r="J23" s="77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4"/>
      <c r="O23" s="192"/>
      <c r="P23" s="192"/>
      <c r="Q23" s="192"/>
      <c r="R23" s="775"/>
      <c r="S23" s="773" t="s">
        <v>87</v>
      </c>
      <c r="T23" s="775"/>
      <c r="U23" s="773" t="s">
        <v>88</v>
      </c>
      <c r="V23" s="282"/>
      <c r="W23" s="781" t="s">
        <v>547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7"/>
      <c r="B24" s="777"/>
      <c r="C24" s="777"/>
      <c r="D24" s="777"/>
      <c r="E24" s="777"/>
      <c r="F24" s="340"/>
      <c r="G24" s="340"/>
      <c r="H24" s="340"/>
      <c r="I24" s="770"/>
      <c r="J24" s="770"/>
      <c r="K24" s="344"/>
      <c r="L24" s="171"/>
      <c r="M24" s="205"/>
      <c r="N24" s="774"/>
      <c r="O24" s="299"/>
      <c r="P24" s="296"/>
      <c r="Q24" s="297" t="str">
        <f>R23 &amp; "-" &amp; T23</f>
        <v>-</v>
      </c>
      <c r="R24" s="775"/>
      <c r="S24" s="773"/>
      <c r="T24" s="776"/>
      <c r="U24" s="773"/>
      <c r="V24" s="282"/>
      <c r="W24" s="782"/>
      <c r="AA24" s="317"/>
    </row>
    <row r="25" spans="1:35" customFormat="1" ht="15" customHeight="1">
      <c r="A25" s="777"/>
      <c r="B25" s="777"/>
      <c r="C25" s="777"/>
      <c r="D25" s="777"/>
      <c r="E25" s="777"/>
      <c r="F25" s="340"/>
      <c r="G25" s="340"/>
      <c r="H25" s="340"/>
      <c r="I25" s="770"/>
      <c r="J25" s="770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3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7"/>
      <c r="B26" s="777"/>
      <c r="C26" s="777"/>
      <c r="D26" s="777"/>
      <c r="E26" s="340"/>
      <c r="F26" s="410"/>
      <c r="G26" s="410"/>
      <c r="H26" s="410"/>
      <c r="I26" s="77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7"/>
      <c r="B27" s="777"/>
      <c r="C27" s="777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7"/>
      <c r="B28" s="777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7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3" t="s">
        <v>707</v>
      </c>
      <c r="N32" s="763"/>
      <c r="O32" s="763"/>
      <c r="P32" s="763"/>
      <c r="Q32" s="763"/>
      <c r="R32" s="763"/>
      <c r="S32" s="763"/>
      <c r="T32" s="763"/>
      <c r="U32" s="763"/>
      <c r="V32" s="763"/>
    </row>
  </sheetData>
  <sheetProtection password="FA9C" sheet="1" objects="1" scenarios="1" formatColumns="0" formatRows="0"/>
  <dataConsolidate leftLabels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0" t="s">
        <v>510</v>
      </c>
      <c r="G4" s="730"/>
      <c r="H4" s="730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25.12.2018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Челябинская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8"/>
      <c r="B13" s="768"/>
      <c r="C13" s="768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9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8"/>
      <c r="B14" s="768"/>
      <c r="C14" s="768"/>
      <c r="D14" s="479"/>
      <c r="F14" s="473"/>
      <c r="G14" s="163" t="s">
        <v>4</v>
      </c>
      <c r="H14" s="478"/>
      <c r="I14" s="769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8"/>
      <c r="B15" s="768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8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3" t="s">
        <v>680</v>
      </c>
      <c r="H19" s="763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4" t="s">
        <v>682</v>
      </c>
      <c r="M5" s="765"/>
      <c r="N5" s="765"/>
      <c r="O5" s="765"/>
      <c r="P5" s="765"/>
      <c r="Q5" s="765"/>
      <c r="R5" s="765"/>
      <c r="S5" s="765"/>
      <c r="T5" s="765"/>
      <c r="U5" s="766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80" t="str">
        <f>IF(NameOrPr_ch="",IF(NameOrPr="","",NameOrPr),NameOrPr_ch)</f>
        <v>Министерство тарифного регулирования и энергетики Челябинской области</v>
      </c>
      <c r="P7" s="780"/>
      <c r="Q7" s="780"/>
      <c r="R7" s="780"/>
      <c r="S7" s="780"/>
      <c r="T7" s="780"/>
      <c r="U7" s="780"/>
      <c r="V7" s="780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80" t="str">
        <f>IF(datePr_ch="",IF(datePr="","",datePr),datePr_ch)</f>
        <v>29.11.2018</v>
      </c>
      <c r="P8" s="780"/>
      <c r="Q8" s="780"/>
      <c r="R8" s="780"/>
      <c r="S8" s="780"/>
      <c r="T8" s="780"/>
      <c r="U8" s="780"/>
      <c r="V8" s="780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80" t="str">
        <f>IF(numberPr_ch="",IF(numberPr="","",numberPr),numberPr_ch)</f>
        <v>77/54</v>
      </c>
      <c r="P9" s="780"/>
      <c r="Q9" s="780"/>
      <c r="R9" s="780"/>
      <c r="S9" s="780"/>
      <c r="T9" s="780"/>
      <c r="U9" s="780"/>
      <c r="V9" s="780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657"/>
      <c r="O10" s="780" t="str">
        <f>IF(IstPub_ch="",IF(IstPub="","",IstPub),IstPub_ch)</f>
        <v>Сайт Министерства тарифного регулирования и энергетики Челябинской области, tarif74.ru</v>
      </c>
      <c r="P10" s="780"/>
      <c r="Q10" s="780"/>
      <c r="R10" s="780"/>
      <c r="S10" s="780"/>
      <c r="T10" s="780"/>
      <c r="U10" s="780"/>
      <c r="V10" s="780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2"/>
      <c r="M11" s="74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0"/>
      <c r="P12" s="770"/>
      <c r="Q12" s="770"/>
      <c r="R12" s="770"/>
      <c r="S12" s="770"/>
      <c r="T12" s="770"/>
      <c r="U12" s="770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30" t="s">
        <v>510</v>
      </c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 t="s">
        <v>511</v>
      </c>
    </row>
    <row r="14" spans="7:34" ht="15" customHeight="1">
      <c r="J14" s="86"/>
      <c r="K14" s="86"/>
      <c r="L14" s="730" t="s">
        <v>95</v>
      </c>
      <c r="M14" s="730" t="s">
        <v>425</v>
      </c>
      <c r="N14" s="730"/>
      <c r="O14" s="785" t="s">
        <v>534</v>
      </c>
      <c r="P14" s="785"/>
      <c r="Q14" s="785"/>
      <c r="R14" s="785"/>
      <c r="S14" s="785"/>
      <c r="T14" s="785"/>
      <c r="U14" s="730" t="s">
        <v>344</v>
      </c>
      <c r="V14" s="784" t="s">
        <v>278</v>
      </c>
      <c r="W14" s="730"/>
    </row>
    <row r="15" spans="7:34" ht="14.25" customHeight="1">
      <c r="J15" s="86"/>
      <c r="K15" s="86"/>
      <c r="L15" s="730"/>
      <c r="M15" s="730"/>
      <c r="N15" s="730"/>
      <c r="O15" s="251" t="s">
        <v>535</v>
      </c>
      <c r="P15" s="771" t="s">
        <v>274</v>
      </c>
      <c r="Q15" s="771"/>
      <c r="R15" s="739" t="s">
        <v>536</v>
      </c>
      <c r="S15" s="739"/>
      <c r="T15" s="739"/>
      <c r="U15" s="730"/>
      <c r="V15" s="784"/>
      <c r="W15" s="730"/>
    </row>
    <row r="16" spans="7:34" ht="33.75" customHeight="1">
      <c r="J16" s="86"/>
      <c r="K16" s="86"/>
      <c r="L16" s="730"/>
      <c r="M16" s="730"/>
      <c r="N16" s="730"/>
      <c r="O16" s="435" t="s">
        <v>537</v>
      </c>
      <c r="P16" s="436" t="s">
        <v>538</v>
      </c>
      <c r="Q16" s="436" t="s">
        <v>405</v>
      </c>
      <c r="R16" s="437" t="s">
        <v>277</v>
      </c>
      <c r="S16" s="778" t="s">
        <v>276</v>
      </c>
      <c r="T16" s="778"/>
      <c r="U16" s="730"/>
      <c r="V16" s="784"/>
      <c r="W16" s="730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9">
        <f ca="1">OFFSET(S17,0,-1)+1</f>
        <v>7</v>
      </c>
      <c r="T17" s="779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7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3"/>
      <c r="P18" s="753"/>
      <c r="Q18" s="753"/>
      <c r="R18" s="753"/>
      <c r="S18" s="753"/>
      <c r="T18" s="753"/>
      <c r="U18" s="753"/>
      <c r="V18" s="753"/>
      <c r="W18" s="600" t="s">
        <v>544</v>
      </c>
    </row>
    <row r="19" spans="1:35" ht="22.5">
      <c r="A19" s="777"/>
      <c r="B19" s="777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2"/>
      <c r="P19" s="772"/>
      <c r="Q19" s="772"/>
      <c r="R19" s="772"/>
      <c r="S19" s="772"/>
      <c r="T19" s="772"/>
      <c r="U19" s="772"/>
      <c r="V19" s="772"/>
      <c r="W19" s="286" t="s">
        <v>545</v>
      </c>
    </row>
    <row r="20" spans="1:35" ht="45">
      <c r="A20" s="777"/>
      <c r="B20" s="777"/>
      <c r="C20" s="777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2"/>
      <c r="P20" s="772"/>
      <c r="Q20" s="772"/>
      <c r="R20" s="772"/>
      <c r="S20" s="772"/>
      <c r="T20" s="772"/>
      <c r="U20" s="772"/>
      <c r="V20" s="772"/>
      <c r="W20" s="286" t="s">
        <v>683</v>
      </c>
      <c r="AA20" s="317"/>
    </row>
    <row r="21" spans="1:35" ht="33.75">
      <c r="A21" s="777"/>
      <c r="B21" s="777"/>
      <c r="C21" s="777"/>
      <c r="D21" s="777">
        <v>1</v>
      </c>
      <c r="E21" s="410"/>
      <c r="F21" s="410"/>
      <c r="G21" s="410"/>
      <c r="H21" s="410"/>
      <c r="I21" s="77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7"/>
      <c r="P21" s="787"/>
      <c r="Q21" s="787"/>
      <c r="R21" s="787"/>
      <c r="S21" s="787"/>
      <c r="T21" s="787"/>
      <c r="U21" s="787"/>
      <c r="V21" s="787"/>
      <c r="W21" s="286" t="s">
        <v>684</v>
      </c>
      <c r="AA21" s="317"/>
    </row>
    <row r="22" spans="1:35" ht="33.75">
      <c r="A22" s="777"/>
      <c r="B22" s="777"/>
      <c r="C22" s="777"/>
      <c r="D22" s="777"/>
      <c r="E22" s="777">
        <v>1</v>
      </c>
      <c r="F22" s="410"/>
      <c r="G22" s="410"/>
      <c r="H22" s="410"/>
      <c r="I22" s="770"/>
      <c r="J22" s="77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6"/>
      <c r="P22" s="786"/>
      <c r="Q22" s="786"/>
      <c r="R22" s="786"/>
      <c r="S22" s="786"/>
      <c r="T22" s="786"/>
      <c r="U22" s="786"/>
      <c r="V22" s="786"/>
      <c r="W22" s="286" t="s">
        <v>546</v>
      </c>
      <c r="Y22" s="317" t="str">
        <f>strCheckUnique(Z22:Z25)</f>
        <v/>
      </c>
      <c r="AA22" s="317"/>
    </row>
    <row r="23" spans="1:35" ht="66" customHeight="1">
      <c r="A23" s="777"/>
      <c r="B23" s="777"/>
      <c r="C23" s="777"/>
      <c r="D23" s="777"/>
      <c r="E23" s="777"/>
      <c r="F23" s="340">
        <v>1</v>
      </c>
      <c r="G23" s="340"/>
      <c r="H23" s="340"/>
      <c r="I23" s="770"/>
      <c r="J23" s="77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4"/>
      <c r="O23" s="192"/>
      <c r="P23" s="192"/>
      <c r="Q23" s="192"/>
      <c r="R23" s="775"/>
      <c r="S23" s="773" t="s">
        <v>87</v>
      </c>
      <c r="T23" s="775"/>
      <c r="U23" s="773" t="s">
        <v>88</v>
      </c>
      <c r="V23" s="282"/>
      <c r="W23" s="781" t="s">
        <v>547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7"/>
      <c r="B24" s="777"/>
      <c r="C24" s="777"/>
      <c r="D24" s="777"/>
      <c r="E24" s="777"/>
      <c r="F24" s="340"/>
      <c r="G24" s="340"/>
      <c r="H24" s="340"/>
      <c r="I24" s="770"/>
      <c r="J24" s="770"/>
      <c r="K24" s="344"/>
      <c r="L24" s="171"/>
      <c r="M24" s="205"/>
      <c r="N24" s="774"/>
      <c r="O24" s="299"/>
      <c r="P24" s="296"/>
      <c r="Q24" s="297" t="str">
        <f>R23 &amp; "-" &amp; T23</f>
        <v>-</v>
      </c>
      <c r="R24" s="775"/>
      <c r="S24" s="773"/>
      <c r="T24" s="776"/>
      <c r="U24" s="773"/>
      <c r="V24" s="282"/>
      <c r="W24" s="782"/>
      <c r="AA24" s="317"/>
    </row>
    <row r="25" spans="1:35" customFormat="1" ht="15" customHeight="1">
      <c r="A25" s="777"/>
      <c r="B25" s="777"/>
      <c r="C25" s="777"/>
      <c r="D25" s="777"/>
      <c r="E25" s="777"/>
      <c r="F25" s="340"/>
      <c r="G25" s="340"/>
      <c r="H25" s="340"/>
      <c r="I25" s="770"/>
      <c r="J25" s="770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3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77"/>
      <c r="B26" s="777"/>
      <c r="C26" s="777"/>
      <c r="D26" s="777"/>
      <c r="E26" s="340"/>
      <c r="F26" s="410"/>
      <c r="G26" s="410"/>
      <c r="H26" s="410"/>
      <c r="I26" s="77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77"/>
      <c r="B27" s="777"/>
      <c r="C27" s="777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77"/>
      <c r="B28" s="777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77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3" t="s">
        <v>707</v>
      </c>
      <c r="N32" s="763"/>
      <c r="O32" s="763"/>
      <c r="P32" s="763"/>
      <c r="Q32" s="763"/>
      <c r="R32" s="763"/>
      <c r="S32" s="763"/>
      <c r="T32" s="763"/>
      <c r="U32" s="763"/>
      <c r="V32" s="763"/>
    </row>
  </sheetData>
  <sheetProtection password="FA9C" sheet="1" objects="1" scenarios="1" formatColumns="0" formatRows="0"/>
  <dataConsolidate leftLabels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9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0" t="s">
        <v>510</v>
      </c>
      <c r="G4" s="730"/>
      <c r="H4" s="730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25.12.2018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Челябинская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 t="str">
        <f>IF(Территории!H13="","","" &amp; Территории!H13 &amp; "")</f>
        <v>Город Трехгорный (ЗАТО)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8"/>
      <c r="B13" s="768"/>
      <c r="C13" s="768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 t="str">
        <f>IF(Территории!R14="","","" &amp; Территории!R14 &amp; "")</f>
        <v>Город Трехгорный (ЗАТО) (75707000)</v>
      </c>
      <c r="I13" s="685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80"/>
      <c r="G14" s="481"/>
      <c r="H14" s="482"/>
      <c r="I14" s="48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3" t="s">
        <v>680</v>
      </c>
      <c r="H15" s="763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P29"/>
  <sheetViews>
    <sheetView showGridLines="0" topLeftCell="I7" zoomScaleNormal="100" workbookViewId="0">
      <selection activeCell="V25" sqref="V25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hidden="1" customWidth="1"/>
    <col min="29" max="29" width="4.7109375" style="35" customWidth="1"/>
    <col min="30" max="30" width="115.7109375" style="35" customWidth="1"/>
    <col min="31" max="42" width="10.5703125" style="298"/>
    <col min="43" max="16384" width="10.5703125" style="35"/>
  </cols>
  <sheetData>
    <row r="1" spans="7:42" ht="14.25" hidden="1" customHeight="1">
      <c r="Q1" s="295"/>
      <c r="R1" s="295"/>
      <c r="X1" s="295"/>
      <c r="Y1" s="295"/>
    </row>
    <row r="2" spans="7:42" ht="14.25" hidden="1" customHeight="1">
      <c r="U2" s="295"/>
      <c r="AB2" s="295"/>
    </row>
    <row r="3" spans="7:42" ht="14.25" hidden="1" customHeight="1"/>
    <row r="4" spans="7:42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2" ht="24.95" customHeight="1">
      <c r="J5" s="86"/>
      <c r="K5" s="86"/>
      <c r="L5" s="764" t="s">
        <v>682</v>
      </c>
      <c r="M5" s="765"/>
      <c r="N5" s="765"/>
      <c r="O5" s="765"/>
      <c r="P5" s="765"/>
      <c r="Q5" s="765"/>
      <c r="R5" s="765"/>
      <c r="S5" s="765"/>
      <c r="T5" s="765"/>
      <c r="U5" s="766"/>
      <c r="V5" s="696"/>
      <c r="W5" s="696"/>
      <c r="X5" s="696"/>
      <c r="Y5" s="696"/>
      <c r="Z5" s="696"/>
      <c r="AA5" s="696"/>
      <c r="AB5" s="696"/>
      <c r="AP5" s="35"/>
    </row>
    <row r="6" spans="7:42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P6" s="35"/>
    </row>
    <row r="7" spans="7:42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80" t="str">
        <f>IF(NameOrPr_ch="",IF(NameOrPr="","",NameOrPr),NameOrPr_ch)</f>
        <v>Министерство тарифного регулирования и энергетики Челябинской области</v>
      </c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6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</row>
    <row r="8" spans="7:42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80" t="str">
        <f>IF(datePr_ch="",IF(datePr="","",datePr),datePr_ch)</f>
        <v>29.11.2018</v>
      </c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665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465"/>
    </row>
    <row r="9" spans="7:42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80" t="str">
        <f>IF(numberPr_ch="",IF(numberPr="","",numberPr),numberPr_ch)</f>
        <v>77/54</v>
      </c>
      <c r="P9" s="780"/>
      <c r="Q9" s="780"/>
      <c r="R9" s="780"/>
      <c r="S9" s="780"/>
      <c r="T9" s="780"/>
      <c r="U9" s="780"/>
      <c r="V9" s="780"/>
      <c r="W9" s="780"/>
      <c r="X9" s="780"/>
      <c r="Y9" s="780"/>
      <c r="Z9" s="780"/>
      <c r="AA9" s="780"/>
      <c r="AB9" s="780"/>
      <c r="AC9" s="780"/>
      <c r="AD9" s="6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</row>
    <row r="10" spans="7:42" s="463" customFormat="1" ht="18.75">
      <c r="G10" s="464"/>
      <c r="H10" s="464"/>
      <c r="L10" s="462"/>
      <c r="M10" s="656" t="s">
        <v>577</v>
      </c>
      <c r="N10" s="657"/>
      <c r="O10" s="780" t="str">
        <f>IF(IstPub_ch="",IF(IstPub="","",IstPub),IstPub_ch)</f>
        <v>Сайт Министерства тарифного регулирования и энергетики Челябинской области, tarif74.ru</v>
      </c>
      <c r="P10" s="780"/>
      <c r="Q10" s="780"/>
      <c r="R10" s="780"/>
      <c r="S10" s="780"/>
      <c r="T10" s="780"/>
      <c r="U10" s="780"/>
      <c r="V10" s="780"/>
      <c r="W10" s="780"/>
      <c r="X10" s="780"/>
      <c r="Y10" s="780"/>
      <c r="Z10" s="780"/>
      <c r="AA10" s="780"/>
      <c r="AB10" s="780"/>
      <c r="AC10" s="780"/>
      <c r="AD10" s="6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</row>
    <row r="11" spans="7:42" s="255" customFormat="1" ht="11.25" hidden="1" customHeight="1">
      <c r="G11" s="254"/>
      <c r="H11" s="254"/>
      <c r="L11" s="742"/>
      <c r="M11" s="742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</row>
    <row r="12" spans="7:42" s="255" customFormat="1">
      <c r="G12" s="254"/>
      <c r="H12" s="254"/>
      <c r="L12" s="211"/>
      <c r="M12" s="211"/>
      <c r="N12" s="211"/>
      <c r="O12" s="770"/>
      <c r="P12" s="770"/>
      <c r="Q12" s="770"/>
      <c r="R12" s="770"/>
      <c r="S12" s="770"/>
      <c r="T12" s="770"/>
      <c r="U12" s="770"/>
      <c r="V12" s="770" t="s">
        <v>1372</v>
      </c>
      <c r="W12" s="770"/>
      <c r="X12" s="770"/>
      <c r="Y12" s="770"/>
      <c r="Z12" s="770"/>
      <c r="AA12" s="770"/>
      <c r="AB12" s="770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</row>
    <row r="13" spans="7:42" ht="15" customHeight="1">
      <c r="J13" s="86"/>
      <c r="K13" s="86"/>
      <c r="L13" s="730" t="s">
        <v>510</v>
      </c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 t="s">
        <v>511</v>
      </c>
      <c r="AP13" s="35"/>
    </row>
    <row r="14" spans="7:42" ht="15" customHeight="1">
      <c r="J14" s="86"/>
      <c r="K14" s="86"/>
      <c r="L14" s="730" t="s">
        <v>95</v>
      </c>
      <c r="M14" s="730" t="s">
        <v>425</v>
      </c>
      <c r="N14" s="730"/>
      <c r="O14" s="785" t="s">
        <v>534</v>
      </c>
      <c r="P14" s="785"/>
      <c r="Q14" s="785"/>
      <c r="R14" s="785"/>
      <c r="S14" s="785"/>
      <c r="T14" s="785"/>
      <c r="U14" s="730" t="s">
        <v>344</v>
      </c>
      <c r="V14" s="785" t="s">
        <v>534</v>
      </c>
      <c r="W14" s="785"/>
      <c r="X14" s="785"/>
      <c r="Y14" s="785"/>
      <c r="Z14" s="785"/>
      <c r="AA14" s="785"/>
      <c r="AB14" s="730" t="s">
        <v>344</v>
      </c>
      <c r="AC14" s="784" t="s">
        <v>278</v>
      </c>
      <c r="AD14" s="730"/>
      <c r="AP14" s="35"/>
    </row>
    <row r="15" spans="7:42" ht="14.25" customHeight="1">
      <c r="J15" s="86"/>
      <c r="K15" s="86"/>
      <c r="L15" s="730"/>
      <c r="M15" s="730"/>
      <c r="N15" s="730"/>
      <c r="O15" s="251" t="s">
        <v>535</v>
      </c>
      <c r="P15" s="771" t="s">
        <v>274</v>
      </c>
      <c r="Q15" s="771"/>
      <c r="R15" s="739" t="s">
        <v>536</v>
      </c>
      <c r="S15" s="739"/>
      <c r="T15" s="739"/>
      <c r="U15" s="730"/>
      <c r="V15" s="682" t="s">
        <v>535</v>
      </c>
      <c r="W15" s="771" t="s">
        <v>274</v>
      </c>
      <c r="X15" s="771"/>
      <c r="Y15" s="739" t="s">
        <v>536</v>
      </c>
      <c r="Z15" s="739"/>
      <c r="AA15" s="739"/>
      <c r="AB15" s="730"/>
      <c r="AC15" s="784"/>
      <c r="AD15" s="730"/>
      <c r="AP15" s="35"/>
    </row>
    <row r="16" spans="7:42" ht="33.75" customHeight="1">
      <c r="J16" s="86"/>
      <c r="K16" s="86"/>
      <c r="L16" s="730"/>
      <c r="M16" s="730"/>
      <c r="N16" s="730"/>
      <c r="O16" s="435" t="s">
        <v>537</v>
      </c>
      <c r="P16" s="436" t="s">
        <v>538</v>
      </c>
      <c r="Q16" s="436" t="s">
        <v>405</v>
      </c>
      <c r="R16" s="437" t="s">
        <v>277</v>
      </c>
      <c r="S16" s="778" t="s">
        <v>276</v>
      </c>
      <c r="T16" s="778"/>
      <c r="U16" s="730"/>
      <c r="V16" s="686" t="s">
        <v>537</v>
      </c>
      <c r="W16" s="436" t="s">
        <v>538</v>
      </c>
      <c r="X16" s="436" t="s">
        <v>405</v>
      </c>
      <c r="Y16" s="688" t="s">
        <v>277</v>
      </c>
      <c r="Z16" s="778" t="s">
        <v>276</v>
      </c>
      <c r="AA16" s="778"/>
      <c r="AB16" s="730"/>
      <c r="AC16" s="784"/>
      <c r="AD16" s="730"/>
      <c r="AP16" s="35"/>
    </row>
    <row r="17" spans="1:42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9">
        <f ca="1">OFFSET(S17,0,-1)+1</f>
        <v>7</v>
      </c>
      <c r="T17" s="779"/>
      <c r="U17" s="580">
        <f ca="1">OFFSET(U17,0,-2)+1</f>
        <v>8</v>
      </c>
      <c r="V17" s="689">
        <f ca="1">OFFSET(V17,0,-1)+1</f>
        <v>9</v>
      </c>
      <c r="W17" s="689">
        <f ca="1">OFFSET(W17,0,-1)+1</f>
        <v>10</v>
      </c>
      <c r="X17" s="689">
        <f ca="1">OFFSET(X17,0,-1)+1</f>
        <v>11</v>
      </c>
      <c r="Y17" s="689">
        <f ca="1">OFFSET(Y17,0,-1)+1</f>
        <v>12</v>
      </c>
      <c r="Z17" s="779">
        <f ca="1">OFFSET(Z17,0,-1)+1</f>
        <v>13</v>
      </c>
      <c r="AA17" s="779"/>
      <c r="AB17" s="689">
        <f ca="1">OFFSET(AB17,0,-2)+1</f>
        <v>14</v>
      </c>
      <c r="AC17" s="586">
        <f ca="1">OFFSET(AC17,0,-1)</f>
        <v>14</v>
      </c>
      <c r="AD17" s="580">
        <f ca="1">OFFSET(AD17,0,-1)+1</f>
        <v>15</v>
      </c>
    </row>
    <row r="18" spans="1:42" ht="22.5">
      <c r="A18" s="777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3" t="str">
        <f>IF('Перечень тарифов'!J21="","","" &amp; 'Перечень тарифов'!J21 &amp; "")</f>
        <v>Тариф на холодную воду питьевую</v>
      </c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600" t="s">
        <v>544</v>
      </c>
    </row>
    <row r="19" spans="1:42" ht="22.5">
      <c r="A19" s="777"/>
      <c r="B19" s="777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2" t="str">
        <f>IF('Перечень тарифов'!N21="","","" &amp; 'Перечень тарифов'!N21 &amp; "")</f>
        <v>Город Трехгорный (ЗАТО), Город Трехгорный (ЗАТО) (75707000);</v>
      </c>
      <c r="P19" s="772"/>
      <c r="Q19" s="772"/>
      <c r="R19" s="772"/>
      <c r="S19" s="772"/>
      <c r="T19" s="772"/>
      <c r="U19" s="772"/>
      <c r="V19" s="772"/>
      <c r="W19" s="772"/>
      <c r="X19" s="772"/>
      <c r="Y19" s="772"/>
      <c r="Z19" s="772"/>
      <c r="AA19" s="772"/>
      <c r="AB19" s="772"/>
      <c r="AC19" s="772"/>
      <c r="AD19" s="286" t="s">
        <v>545</v>
      </c>
    </row>
    <row r="20" spans="1:42" hidden="1">
      <c r="A20" s="777"/>
      <c r="B20" s="777"/>
      <c r="C20" s="777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72"/>
      <c r="P20" s="772"/>
      <c r="Q20" s="772"/>
      <c r="R20" s="772"/>
      <c r="S20" s="772"/>
      <c r="T20" s="772"/>
      <c r="U20" s="772"/>
      <c r="V20" s="772"/>
      <c r="W20" s="772"/>
      <c r="X20" s="772"/>
      <c r="Y20" s="772"/>
      <c r="Z20" s="772"/>
      <c r="AA20" s="772"/>
      <c r="AB20" s="772"/>
      <c r="AC20" s="772"/>
      <c r="AD20" s="286"/>
    </row>
    <row r="21" spans="1:42" ht="33.75">
      <c r="A21" s="777"/>
      <c r="B21" s="777"/>
      <c r="C21" s="777"/>
      <c r="D21" s="777">
        <v>1</v>
      </c>
      <c r="E21" s="342"/>
      <c r="F21" s="342"/>
      <c r="G21" s="342"/>
      <c r="H21" s="342"/>
      <c r="I21" s="77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7" t="s">
        <v>3</v>
      </c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87"/>
      <c r="AC21" s="787"/>
      <c r="AD21" s="286" t="s">
        <v>684</v>
      </c>
    </row>
    <row r="22" spans="1:42" ht="33.75">
      <c r="A22" s="777"/>
      <c r="B22" s="777"/>
      <c r="C22" s="777"/>
      <c r="D22" s="777"/>
      <c r="E22" s="777">
        <v>1</v>
      </c>
      <c r="F22" s="342"/>
      <c r="G22" s="342"/>
      <c r="H22" s="342"/>
      <c r="I22" s="770"/>
      <c r="J22" s="77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6" t="s">
        <v>3</v>
      </c>
      <c r="P22" s="786"/>
      <c r="Q22" s="786"/>
      <c r="R22" s="786"/>
      <c r="S22" s="786"/>
      <c r="T22" s="786"/>
      <c r="U22" s="786"/>
      <c r="V22" s="786"/>
      <c r="W22" s="786"/>
      <c r="X22" s="786"/>
      <c r="Y22" s="786"/>
      <c r="Z22" s="786"/>
      <c r="AA22" s="786"/>
      <c r="AB22" s="786"/>
      <c r="AC22" s="786"/>
      <c r="AD22" s="286" t="s">
        <v>546</v>
      </c>
      <c r="AF22" s="317" t="str">
        <f>strCheckUnique(AG22:AG25)</f>
        <v/>
      </c>
      <c r="AH22" s="317"/>
    </row>
    <row r="23" spans="1:42" ht="66" customHeight="1">
      <c r="A23" s="777"/>
      <c r="B23" s="777"/>
      <c r="C23" s="777"/>
      <c r="D23" s="777"/>
      <c r="E23" s="777"/>
      <c r="F23" s="340">
        <v>1</v>
      </c>
      <c r="G23" s="340"/>
      <c r="H23" s="340"/>
      <c r="I23" s="770"/>
      <c r="J23" s="77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 t="s">
        <v>3</v>
      </c>
      <c r="N23" s="299"/>
      <c r="O23" s="694">
        <v>26.51</v>
      </c>
      <c r="P23" s="192"/>
      <c r="Q23" s="192"/>
      <c r="R23" s="775" t="s">
        <v>1358</v>
      </c>
      <c r="S23" s="773" t="s">
        <v>87</v>
      </c>
      <c r="T23" s="775" t="s">
        <v>2590</v>
      </c>
      <c r="U23" s="773" t="s">
        <v>87</v>
      </c>
      <c r="V23" s="694">
        <v>28.71</v>
      </c>
      <c r="W23" s="192"/>
      <c r="X23" s="192"/>
      <c r="Y23" s="775" t="s">
        <v>2591</v>
      </c>
      <c r="Z23" s="773" t="s">
        <v>87</v>
      </c>
      <c r="AA23" s="775" t="s">
        <v>1359</v>
      </c>
      <c r="AB23" s="773" t="s">
        <v>88</v>
      </c>
      <c r="AC23" s="282"/>
      <c r="AD23" s="781" t="s">
        <v>547</v>
      </c>
      <c r="AE23" s="298" t="str">
        <f>strCheckDate(O24:AC24)</f>
        <v/>
      </c>
      <c r="AF23" s="317"/>
      <c r="AG23" s="317" t="str">
        <f>IF(M23="","",M23 )</f>
        <v>без дифференциации</v>
      </c>
      <c r="AH23" s="317"/>
      <c r="AI23" s="317"/>
      <c r="AJ23" s="317"/>
    </row>
    <row r="24" spans="1:42" ht="14.25" hidden="1" customHeight="1">
      <c r="A24" s="777"/>
      <c r="B24" s="777"/>
      <c r="C24" s="777"/>
      <c r="D24" s="777"/>
      <c r="E24" s="777"/>
      <c r="F24" s="340"/>
      <c r="G24" s="340"/>
      <c r="H24" s="340"/>
      <c r="I24" s="770"/>
      <c r="J24" s="770"/>
      <c r="K24" s="344"/>
      <c r="L24" s="171"/>
      <c r="M24" s="205"/>
      <c r="N24" s="299"/>
      <c r="O24" s="299"/>
      <c r="P24" s="296"/>
      <c r="Q24" s="297" t="str">
        <f>R23 &amp; "-" &amp; T23</f>
        <v>01.01.2019-30.06.2019</v>
      </c>
      <c r="R24" s="775"/>
      <c r="S24" s="773"/>
      <c r="T24" s="776"/>
      <c r="U24" s="773"/>
      <c r="V24" s="299"/>
      <c r="W24" s="296"/>
      <c r="X24" s="297" t="str">
        <f>Y23 &amp; "-" &amp; AA23</f>
        <v>01.07.2019-31.12.2019</v>
      </c>
      <c r="Y24" s="775"/>
      <c r="Z24" s="773"/>
      <c r="AA24" s="776"/>
      <c r="AB24" s="773"/>
      <c r="AC24" s="282"/>
      <c r="AD24" s="782"/>
      <c r="AF24" s="317"/>
      <c r="AG24" s="317"/>
      <c r="AH24" s="317"/>
      <c r="AI24" s="317"/>
      <c r="AJ24" s="317"/>
    </row>
    <row r="25" spans="1:42" customFormat="1" ht="15" customHeight="1">
      <c r="A25" s="777"/>
      <c r="B25" s="777"/>
      <c r="C25" s="777"/>
      <c r="D25" s="777"/>
      <c r="E25" s="777"/>
      <c r="F25" s="340"/>
      <c r="G25" s="340"/>
      <c r="H25" s="340"/>
      <c r="I25" s="770"/>
      <c r="J25" s="770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86"/>
      <c r="AD25" s="783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</row>
    <row r="26" spans="1:42" customFormat="1">
      <c r="A26" s="777"/>
      <c r="B26" s="777"/>
      <c r="C26" s="777"/>
      <c r="D26" s="777"/>
      <c r="E26" s="340"/>
      <c r="F26" s="342"/>
      <c r="G26" s="342"/>
      <c r="H26" s="342"/>
      <c r="I26" s="770"/>
      <c r="J26" s="85"/>
      <c r="K26" s="201"/>
      <c r="L26" s="112"/>
      <c r="M26" s="164" t="s">
        <v>13</v>
      </c>
      <c r="N26" s="163"/>
      <c r="O26" s="157"/>
      <c r="P26" s="157"/>
      <c r="Q26" s="157"/>
      <c r="R26" s="262"/>
      <c r="S26" s="198"/>
      <c r="T26" s="198"/>
      <c r="U26" s="197"/>
      <c r="V26" s="157"/>
      <c r="W26" s="157"/>
      <c r="X26" s="157"/>
      <c r="Y26" s="262"/>
      <c r="Z26" s="198"/>
      <c r="AA26" s="198"/>
      <c r="AB26" s="197"/>
      <c r="AC26" s="198"/>
      <c r="AD26" s="186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</row>
    <row r="27" spans="1:42" customFormat="1">
      <c r="A27" s="777"/>
      <c r="B27" s="777"/>
      <c r="C27" s="777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62"/>
      <c r="O27" s="157"/>
      <c r="P27" s="157"/>
      <c r="Q27" s="157"/>
      <c r="R27" s="262"/>
      <c r="S27" s="198"/>
      <c r="T27" s="198"/>
      <c r="U27" s="197"/>
      <c r="V27" s="157"/>
      <c r="W27" s="157"/>
      <c r="X27" s="157"/>
      <c r="Y27" s="262"/>
      <c r="Z27" s="198"/>
      <c r="AA27" s="198"/>
      <c r="AB27" s="197"/>
      <c r="AC27" s="198"/>
      <c r="AD27" s="186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</row>
    <row r="28" spans="1:42" ht="3" customHeight="1">
      <c r="AP28" s="35"/>
    </row>
    <row r="29" spans="1:42" ht="48.95" customHeight="1">
      <c r="M29" s="763" t="s">
        <v>707</v>
      </c>
      <c r="N29" s="763"/>
      <c r="O29" s="763"/>
      <c r="P29" s="763"/>
      <c r="Q29" s="763"/>
      <c r="R29" s="763"/>
      <c r="S29" s="763"/>
      <c r="T29" s="763"/>
      <c r="U29" s="763"/>
      <c r="V29" s="763"/>
      <c r="W29" s="763"/>
      <c r="X29" s="763"/>
      <c r="Y29" s="763"/>
      <c r="Z29" s="763"/>
      <c r="AA29" s="763"/>
      <c r="AB29" s="763"/>
      <c r="AC29" s="763"/>
      <c r="AP29" s="35"/>
    </row>
  </sheetData>
  <sheetProtection password="FA9C" sheet="1" objects="1" scenarios="1" formatColumns="0" formatRows="0"/>
  <dataConsolidate leftLabels="1"/>
  <mergeCells count="48">
    <mergeCell ref="O8:AC8"/>
    <mergeCell ref="O9:AC9"/>
    <mergeCell ref="O10:AC10"/>
    <mergeCell ref="J22:J25"/>
    <mergeCell ref="A18:A27"/>
    <mergeCell ref="B19:B27"/>
    <mergeCell ref="C20:C27"/>
    <mergeCell ref="D21:D26"/>
    <mergeCell ref="I21:I26"/>
    <mergeCell ref="O12:U12"/>
    <mergeCell ref="AC14:AC16"/>
    <mergeCell ref="O14:T14"/>
    <mergeCell ref="R15:T15"/>
    <mergeCell ref="O20:AC20"/>
    <mergeCell ref="V12:AB12"/>
    <mergeCell ref="AB23:AB24"/>
    <mergeCell ref="AD13:AD16"/>
    <mergeCell ref="O19:AC19"/>
    <mergeCell ref="E22:E25"/>
    <mergeCell ref="O18:AC18"/>
    <mergeCell ref="AD23:AD25"/>
    <mergeCell ref="R23:R24"/>
    <mergeCell ref="S23:S24"/>
    <mergeCell ref="V14:AA1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M29:AC29"/>
    <mergeCell ref="L5:U5"/>
    <mergeCell ref="L14:L16"/>
    <mergeCell ref="M14:M16"/>
    <mergeCell ref="L11:M11"/>
    <mergeCell ref="U14:U16"/>
    <mergeCell ref="O22:AC22"/>
    <mergeCell ref="L13:AC13"/>
    <mergeCell ref="N14:N16"/>
    <mergeCell ref="O7:AC7"/>
    <mergeCell ref="T23:T24"/>
    <mergeCell ref="U23:U24"/>
    <mergeCell ref="S16:T16"/>
    <mergeCell ref="O21:AC21"/>
    <mergeCell ref="S17:T17"/>
    <mergeCell ref="P15:Q15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">
      <formula1>900</formula1>
    </dataValidation>
    <dataValidation allowBlank="1" sqref="S25:S27 Z25:Z27"/>
    <dataValidation allowBlank="1" promptTitle="checkPeriodRange" sqref="Q24 X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 V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/>
    <dataValidation type="decimal" allowBlank="1" showErrorMessage="1" errorTitle="Ошибка" error="Допускается ввод только действительных чисел!" sqref="O23 V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0" t="s">
        <v>510</v>
      </c>
      <c r="G4" s="730"/>
      <c r="H4" s="730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25.12.2018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Челябинская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8"/>
      <c r="B13" s="768"/>
      <c r="C13" s="768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9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8"/>
      <c r="B14" s="768"/>
      <c r="C14" s="768"/>
      <c r="D14" s="479"/>
      <c r="F14" s="473"/>
      <c r="G14" s="163" t="s">
        <v>4</v>
      </c>
      <c r="H14" s="478"/>
      <c r="I14" s="769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8"/>
      <c r="B15" s="768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8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3" t="s">
        <v>680</v>
      </c>
      <c r="H19" s="763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88" t="s">
        <v>687</v>
      </c>
      <c r="M5" s="788"/>
      <c r="N5" s="788"/>
      <c r="O5" s="788"/>
      <c r="P5" s="788"/>
      <c r="Q5" s="788"/>
      <c r="R5" s="788"/>
      <c r="S5" s="788"/>
      <c r="T5" s="788"/>
      <c r="U5" s="788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80" t="str">
        <f>IF(NameOrPr_ch="",IF(NameOrPr="","",NameOrPr),NameOrPr_ch)</f>
        <v>Министерство тарифного регулирования и энергетики Челябинской области</v>
      </c>
      <c r="O7" s="780"/>
      <c r="P7" s="780"/>
      <c r="Q7" s="780"/>
      <c r="R7" s="780"/>
      <c r="S7" s="780"/>
      <c r="T7" s="780"/>
      <c r="U7" s="780"/>
      <c r="V7" s="665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80" t="str">
        <f>IF(datePr_ch="",IF(datePr="","",datePr),datePr_ch)</f>
        <v>29.11.2018</v>
      </c>
      <c r="O8" s="780"/>
      <c r="P8" s="780"/>
      <c r="Q8" s="780"/>
      <c r="R8" s="780"/>
      <c r="S8" s="780"/>
      <c r="T8" s="780"/>
      <c r="U8" s="780"/>
      <c r="V8" s="665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80" t="str">
        <f>IF(numberPr_ch="",IF(numberPr="","",numberPr),numberPr_ch)</f>
        <v>77/54</v>
      </c>
      <c r="O9" s="780"/>
      <c r="P9" s="780"/>
      <c r="Q9" s="780"/>
      <c r="R9" s="780"/>
      <c r="S9" s="780"/>
      <c r="T9" s="780"/>
      <c r="U9" s="780"/>
      <c r="V9" s="665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6" t="s">
        <v>577</v>
      </c>
      <c r="N10" s="780" t="str">
        <f>IF(IstPub_ch="",IF(IstPub="","",IstPub),IstPub_ch)</f>
        <v>Сайт Министерства тарифного регулирования и энергетики Челябинской области, tarif74.ru</v>
      </c>
      <c r="O10" s="780"/>
      <c r="P10" s="780"/>
      <c r="Q10" s="780"/>
      <c r="R10" s="780"/>
      <c r="S10" s="780"/>
      <c r="T10" s="780"/>
      <c r="U10" s="780"/>
      <c r="V10" s="665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805"/>
      <c r="M11" s="805"/>
      <c r="N11" s="338"/>
      <c r="O11" s="338"/>
      <c r="P11" s="338"/>
      <c r="Q11" s="338"/>
      <c r="R11" s="338"/>
      <c r="S11" s="806"/>
      <c r="T11" s="806"/>
      <c r="U11" s="806"/>
      <c r="V11" s="806"/>
      <c r="W11" s="806"/>
      <c r="X11" s="806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42"/>
      <c r="M12" s="742"/>
      <c r="N12" s="211"/>
      <c r="O12" s="211"/>
      <c r="P12" s="211"/>
      <c r="Q12" s="211"/>
      <c r="R12" s="211"/>
      <c r="S12" s="807"/>
      <c r="T12" s="807"/>
      <c r="U12" s="807"/>
      <c r="V12" s="807"/>
      <c r="W12" s="807"/>
      <c r="X12" s="807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808"/>
      <c r="T13" s="808"/>
      <c r="U13" s="808"/>
      <c r="V13" s="808"/>
      <c r="W13" s="808"/>
      <c r="X13" s="808"/>
      <c r="Y13" s="417"/>
      <c r="AD13" s="808"/>
      <c r="AE13" s="808"/>
      <c r="AF13" s="808"/>
      <c r="AG13" s="808"/>
      <c r="AH13" s="808"/>
      <c r="AI13" s="808"/>
      <c r="AJ13" s="808"/>
      <c r="AK13" s="808"/>
    </row>
    <row r="14" spans="7:50">
      <c r="J14" s="86"/>
      <c r="K14" s="86"/>
      <c r="L14" s="789" t="s">
        <v>510</v>
      </c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789"/>
      <c r="AJ14" s="789"/>
      <c r="AK14" s="789"/>
      <c r="AL14" s="789"/>
      <c r="AM14" s="730" t="s">
        <v>511</v>
      </c>
    </row>
    <row r="15" spans="7:50" ht="14.25" customHeight="1">
      <c r="J15" s="86"/>
      <c r="K15" s="86"/>
      <c r="L15" s="789" t="s">
        <v>95</v>
      </c>
      <c r="M15" s="789" t="s">
        <v>548</v>
      </c>
      <c r="N15" s="789" t="s">
        <v>434</v>
      </c>
      <c r="O15" s="789"/>
      <c r="P15" s="789"/>
      <c r="Q15" s="789"/>
      <c r="R15" s="809" t="s">
        <v>406</v>
      </c>
      <c r="S15" s="809"/>
      <c r="T15" s="809"/>
      <c r="U15" s="809"/>
      <c r="V15" s="809" t="s">
        <v>435</v>
      </c>
      <c r="W15" s="809"/>
      <c r="X15" s="809"/>
      <c r="Y15" s="809"/>
      <c r="Z15" s="809" t="s">
        <v>409</v>
      </c>
      <c r="AA15" s="809"/>
      <c r="AB15" s="809"/>
      <c r="AC15" s="809"/>
      <c r="AD15" s="809" t="s">
        <v>534</v>
      </c>
      <c r="AE15" s="809"/>
      <c r="AF15" s="809"/>
      <c r="AG15" s="809"/>
      <c r="AH15" s="809"/>
      <c r="AI15" s="809"/>
      <c r="AJ15" s="809"/>
      <c r="AK15" s="789" t="s">
        <v>344</v>
      </c>
      <c r="AL15" s="784" t="s">
        <v>278</v>
      </c>
      <c r="AM15" s="730"/>
    </row>
    <row r="16" spans="7:50" ht="26.25" customHeight="1">
      <c r="J16" s="86"/>
      <c r="K16" s="86"/>
      <c r="L16" s="789"/>
      <c r="M16" s="789"/>
      <c r="N16" s="789"/>
      <c r="O16" s="789"/>
      <c r="P16" s="789"/>
      <c r="Q16" s="789"/>
      <c r="R16" s="809"/>
      <c r="S16" s="809"/>
      <c r="T16" s="809"/>
      <c r="U16" s="809"/>
      <c r="V16" s="809"/>
      <c r="W16" s="809"/>
      <c r="X16" s="809"/>
      <c r="Y16" s="809"/>
      <c r="Z16" s="809"/>
      <c r="AA16" s="809"/>
      <c r="AB16" s="809"/>
      <c r="AC16" s="809"/>
      <c r="AD16" s="809" t="s">
        <v>436</v>
      </c>
      <c r="AE16" s="809"/>
      <c r="AF16" s="730" t="s">
        <v>437</v>
      </c>
      <c r="AG16" s="730"/>
      <c r="AH16" s="811" t="s">
        <v>536</v>
      </c>
      <c r="AI16" s="811"/>
      <c r="AJ16" s="811"/>
      <c r="AK16" s="789"/>
      <c r="AL16" s="784"/>
      <c r="AM16" s="730"/>
    </row>
    <row r="17" spans="1:53" ht="14.25" customHeight="1">
      <c r="J17" s="86"/>
      <c r="K17" s="86"/>
      <c r="L17" s="789"/>
      <c r="M17" s="789"/>
      <c r="N17" s="789"/>
      <c r="O17" s="789"/>
      <c r="P17" s="789"/>
      <c r="Q17" s="789"/>
      <c r="R17" s="809"/>
      <c r="S17" s="809"/>
      <c r="T17" s="809"/>
      <c r="U17" s="809"/>
      <c r="V17" s="809"/>
      <c r="W17" s="809"/>
      <c r="X17" s="809"/>
      <c r="Y17" s="809"/>
      <c r="Z17" s="809"/>
      <c r="AA17" s="809"/>
      <c r="AB17" s="809"/>
      <c r="AC17" s="809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810" t="s">
        <v>408</v>
      </c>
      <c r="AJ17" s="810"/>
      <c r="AK17" s="789"/>
      <c r="AL17" s="784"/>
      <c r="AM17" s="730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9">
        <f ca="1">OFFSET(N18,0,-1)+1</f>
        <v>3</v>
      </c>
      <c r="O18" s="779"/>
      <c r="P18" s="779"/>
      <c r="Q18" s="779"/>
      <c r="R18" s="779">
        <f ca="1">OFFSET(R18,0,-4)+1</f>
        <v>4</v>
      </c>
      <c r="S18" s="779"/>
      <c r="T18" s="779"/>
      <c r="U18" s="779"/>
      <c r="V18" s="779">
        <f ca="1">OFFSET(V18,0,-4)+1</f>
        <v>5</v>
      </c>
      <c r="W18" s="779"/>
      <c r="X18" s="779"/>
      <c r="Y18" s="779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798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>
        <f>mergeValue(A19)</f>
        <v>1</v>
      </c>
      <c r="M19" s="578" t="s">
        <v>23</v>
      </c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800"/>
      <c r="AI19" s="800"/>
      <c r="AJ19" s="800"/>
      <c r="AK19" s="800"/>
      <c r="AL19" s="800"/>
      <c r="AM19" s="591" t="s">
        <v>544</v>
      </c>
    </row>
    <row r="20" spans="1:53" ht="22.5">
      <c r="A20" s="798"/>
      <c r="B20" s="798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  <c r="AG20" s="799"/>
      <c r="AH20" s="799"/>
      <c r="AI20" s="799"/>
      <c r="AJ20" s="799"/>
      <c r="AK20" s="799"/>
      <c r="AL20" s="799"/>
      <c r="AM20" s="552" t="s">
        <v>545</v>
      </c>
    </row>
    <row r="21" spans="1:53" ht="45">
      <c r="A21" s="798"/>
      <c r="B21" s="798"/>
      <c r="C21" s="798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  <c r="AG21" s="799"/>
      <c r="AH21" s="799"/>
      <c r="AI21" s="799"/>
      <c r="AJ21" s="799"/>
      <c r="AK21" s="799"/>
      <c r="AL21" s="799"/>
      <c r="AM21" s="552" t="s">
        <v>683</v>
      </c>
    </row>
    <row r="22" spans="1:53" ht="20.100000000000001" customHeight="1">
      <c r="A22" s="798"/>
      <c r="B22" s="798"/>
      <c r="C22" s="798"/>
      <c r="D22" s="798">
        <v>1</v>
      </c>
      <c r="E22" s="298"/>
      <c r="F22" s="348"/>
      <c r="G22" s="349"/>
      <c r="H22" s="349"/>
      <c r="I22" s="801"/>
      <c r="J22" s="802"/>
      <c r="K22" s="770"/>
      <c r="L22" s="803" t="str">
        <f>mergeValue(A22) &amp;"."&amp; mergeValue(B22)&amp;"."&amp; mergeValue(C22)&amp;"."&amp; mergeValue(D22)</f>
        <v>1.1.1.1</v>
      </c>
      <c r="M22" s="804"/>
      <c r="N22" s="773" t="s">
        <v>87</v>
      </c>
      <c r="O22" s="790"/>
      <c r="P22" s="793" t="s">
        <v>96</v>
      </c>
      <c r="Q22" s="794"/>
      <c r="R22" s="773" t="s">
        <v>88</v>
      </c>
      <c r="S22" s="790"/>
      <c r="T22" s="791">
        <v>1</v>
      </c>
      <c r="U22" s="795"/>
      <c r="V22" s="773" t="s">
        <v>88</v>
      </c>
      <c r="W22" s="790"/>
      <c r="X22" s="791">
        <v>1</v>
      </c>
      <c r="Y22" s="792"/>
      <c r="Z22" s="773" t="s">
        <v>88</v>
      </c>
      <c r="AA22" s="191"/>
      <c r="AB22" s="113">
        <v>1</v>
      </c>
      <c r="AC22" s="420"/>
      <c r="AD22" s="660"/>
      <c r="AE22" s="660"/>
      <c r="AF22" s="660"/>
      <c r="AG22" s="660"/>
      <c r="AH22" s="662"/>
      <c r="AI22" s="572" t="s">
        <v>87</v>
      </c>
      <c r="AJ22" s="662"/>
      <c r="AK22" s="590" t="s">
        <v>88</v>
      </c>
      <c r="AL22" s="282"/>
      <c r="AM22" s="769" t="s">
        <v>549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98"/>
      <c r="B23" s="798"/>
      <c r="C23" s="798"/>
      <c r="D23" s="798"/>
      <c r="E23" s="298"/>
      <c r="F23" s="348"/>
      <c r="G23" s="349"/>
      <c r="H23" s="349"/>
      <c r="I23" s="801"/>
      <c r="J23" s="802"/>
      <c r="K23" s="770"/>
      <c r="L23" s="803"/>
      <c r="M23" s="804"/>
      <c r="N23" s="773"/>
      <c r="O23" s="790"/>
      <c r="P23" s="793"/>
      <c r="Q23" s="794"/>
      <c r="R23" s="773"/>
      <c r="S23" s="790"/>
      <c r="T23" s="791"/>
      <c r="U23" s="796"/>
      <c r="V23" s="773"/>
      <c r="W23" s="790"/>
      <c r="X23" s="791"/>
      <c r="Y23" s="792"/>
      <c r="Z23" s="773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69"/>
      <c r="AO23" s="317"/>
      <c r="AP23" s="317"/>
      <c r="AQ23" s="317"/>
      <c r="AR23" s="317"/>
      <c r="AS23" s="317"/>
      <c r="AT23" s="317"/>
    </row>
    <row r="24" spans="1:53" ht="20.100000000000001" customHeight="1">
      <c r="A24" s="798"/>
      <c r="B24" s="798"/>
      <c r="C24" s="798"/>
      <c r="D24" s="798"/>
      <c r="E24" s="298"/>
      <c r="F24" s="348"/>
      <c r="G24" s="349"/>
      <c r="H24" s="349"/>
      <c r="I24" s="801"/>
      <c r="J24" s="802"/>
      <c r="K24" s="770"/>
      <c r="L24" s="803"/>
      <c r="M24" s="804"/>
      <c r="N24" s="773"/>
      <c r="O24" s="790"/>
      <c r="P24" s="793"/>
      <c r="Q24" s="794"/>
      <c r="R24" s="773"/>
      <c r="S24" s="790"/>
      <c r="T24" s="791"/>
      <c r="U24" s="797"/>
      <c r="V24" s="773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9"/>
      <c r="AO24" s="317"/>
      <c r="AP24" s="317"/>
      <c r="AQ24" s="317"/>
      <c r="AR24" s="317"/>
      <c r="AS24" s="317"/>
      <c r="AT24" s="317"/>
    </row>
    <row r="25" spans="1:53" ht="20.100000000000001" customHeight="1">
      <c r="A25" s="798"/>
      <c r="B25" s="798"/>
      <c r="C25" s="798"/>
      <c r="D25" s="798"/>
      <c r="E25" s="298"/>
      <c r="F25" s="348"/>
      <c r="G25" s="349"/>
      <c r="H25" s="349"/>
      <c r="I25" s="801"/>
      <c r="J25" s="802"/>
      <c r="K25" s="770"/>
      <c r="L25" s="803"/>
      <c r="M25" s="804"/>
      <c r="N25" s="773"/>
      <c r="O25" s="790"/>
      <c r="P25" s="793"/>
      <c r="Q25" s="794"/>
      <c r="R25" s="773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9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98"/>
      <c r="B26" s="798"/>
      <c r="C26" s="798"/>
      <c r="D26" s="798"/>
      <c r="E26" s="350"/>
      <c r="F26" s="351"/>
      <c r="G26" s="350"/>
      <c r="H26" s="350"/>
      <c r="I26" s="801"/>
      <c r="J26" s="802"/>
      <c r="K26" s="770"/>
      <c r="L26" s="803"/>
      <c r="M26" s="804"/>
      <c r="N26" s="773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9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98"/>
      <c r="B27" s="798"/>
      <c r="C27" s="798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9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98"/>
      <c r="B28" s="798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98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eftLabels="1"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0" t="s">
        <v>510</v>
      </c>
      <c r="G4" s="730"/>
      <c r="H4" s="730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25.12.2018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Челябинская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8"/>
      <c r="B13" s="768"/>
      <c r="C13" s="768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9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8"/>
      <c r="B14" s="768"/>
      <c r="C14" s="768"/>
      <c r="D14" s="479"/>
      <c r="F14" s="473"/>
      <c r="G14" s="163" t="s">
        <v>4</v>
      </c>
      <c r="H14" s="478"/>
      <c r="I14" s="769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8"/>
      <c r="B15" s="768"/>
      <c r="C15" s="479"/>
      <c r="D15" s="479"/>
      <c r="F15" s="473"/>
      <c r="G15" s="162" t="s">
        <v>451</v>
      </c>
      <c r="H15" s="474"/>
      <c r="I15" s="475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8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62"/>
      <c r="G18" s="555"/>
      <c r="H18" s="556"/>
      <c r="I18" s="34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3" t="s">
        <v>680</v>
      </c>
      <c r="H19" s="763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788" t="s">
        <v>687</v>
      </c>
      <c r="M5" s="788"/>
      <c r="N5" s="788"/>
      <c r="O5" s="788"/>
      <c r="P5" s="788"/>
      <c r="Q5" s="788"/>
      <c r="R5" s="788"/>
      <c r="S5" s="788"/>
      <c r="T5" s="788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80" t="str">
        <f>IF(NameOrPr_ch="",IF(NameOrPr="","",NameOrPr),NameOrPr_ch)</f>
        <v>Министерство тарифного регулирования и энергетики Челябинской области</v>
      </c>
      <c r="O7" s="780"/>
      <c r="P7" s="780"/>
      <c r="Q7" s="780"/>
      <c r="R7" s="780"/>
      <c r="S7" s="780"/>
      <c r="T7" s="780"/>
      <c r="U7" s="665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80" t="str">
        <f>IF(datePr_ch="",IF(datePr="","",datePr),datePr_ch)</f>
        <v>29.11.2018</v>
      </c>
      <c r="O8" s="780"/>
      <c r="P8" s="780"/>
      <c r="Q8" s="780"/>
      <c r="R8" s="780"/>
      <c r="S8" s="780"/>
      <c r="T8" s="780"/>
      <c r="U8" s="665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80" t="str">
        <f>IF(numberPr_ch="",IF(numberPr="","",numberPr),numberPr_ch)</f>
        <v>77/54</v>
      </c>
      <c r="O9" s="780"/>
      <c r="P9" s="780"/>
      <c r="Q9" s="780"/>
      <c r="R9" s="780"/>
      <c r="S9" s="780"/>
      <c r="T9" s="780"/>
      <c r="U9" s="665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6" t="s">
        <v>577</v>
      </c>
      <c r="N10" s="780" t="str">
        <f>IF(IstPub_ch="",IF(IstPub="","",IstPub),IstPub_ch)</f>
        <v>Сайт Министерства тарифного регулирования и энергетики Челябинской области, tarif74.ru</v>
      </c>
      <c r="O10" s="780"/>
      <c r="P10" s="780"/>
      <c r="Q10" s="780"/>
      <c r="R10" s="780"/>
      <c r="S10" s="780"/>
      <c r="T10" s="780"/>
      <c r="U10" s="665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42"/>
      <c r="M11" s="742"/>
      <c r="N11" s="211"/>
      <c r="O11" s="211"/>
      <c r="P11" s="211"/>
      <c r="Q11" s="211"/>
      <c r="R11" s="807"/>
      <c r="S11" s="807"/>
      <c r="T11" s="807"/>
      <c r="U11" s="807"/>
      <c r="V11" s="807"/>
      <c r="W11" s="807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42"/>
      <c r="M12" s="742"/>
      <c r="N12" s="211"/>
      <c r="O12" s="211"/>
      <c r="P12" s="211"/>
      <c r="Q12" s="211"/>
      <c r="R12" s="807"/>
      <c r="S12" s="807"/>
      <c r="T12" s="807"/>
      <c r="U12" s="807"/>
      <c r="V12" s="807"/>
      <c r="W12" s="807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808"/>
      <c r="S13" s="808"/>
      <c r="T13" s="808"/>
      <c r="U13" s="808"/>
      <c r="V13" s="808"/>
      <c r="W13" s="808"/>
      <c r="X13" s="417"/>
      <c r="AC13" s="808"/>
      <c r="AD13" s="808"/>
      <c r="AE13" s="808"/>
      <c r="AF13" s="808"/>
      <c r="AG13" s="808"/>
      <c r="AH13" s="808"/>
      <c r="AI13" s="808"/>
      <c r="AJ13" s="808"/>
    </row>
    <row r="14" spans="7:49" ht="14.25" customHeight="1">
      <c r="J14" s="86"/>
      <c r="K14" s="86"/>
      <c r="L14" s="789" t="s">
        <v>510</v>
      </c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789"/>
      <c r="AJ14" s="789"/>
      <c r="AK14" s="789"/>
      <c r="AL14" s="730" t="s">
        <v>511</v>
      </c>
    </row>
    <row r="15" spans="7:49" ht="14.25" customHeight="1">
      <c r="J15" s="86"/>
      <c r="K15" s="86"/>
      <c r="L15" s="789" t="s">
        <v>95</v>
      </c>
      <c r="M15" s="789" t="s">
        <v>548</v>
      </c>
      <c r="N15" s="789" t="s">
        <v>434</v>
      </c>
      <c r="O15" s="789"/>
      <c r="P15" s="789"/>
      <c r="Q15" s="809" t="s">
        <v>406</v>
      </c>
      <c r="R15" s="809"/>
      <c r="S15" s="809"/>
      <c r="T15" s="809"/>
      <c r="U15" s="809" t="s">
        <v>435</v>
      </c>
      <c r="V15" s="809"/>
      <c r="W15" s="809"/>
      <c r="X15" s="809"/>
      <c r="Y15" s="809" t="s">
        <v>409</v>
      </c>
      <c r="Z15" s="809"/>
      <c r="AA15" s="809"/>
      <c r="AB15" s="809"/>
      <c r="AC15" s="809" t="s">
        <v>534</v>
      </c>
      <c r="AD15" s="809"/>
      <c r="AE15" s="809"/>
      <c r="AF15" s="809"/>
      <c r="AG15" s="809"/>
      <c r="AH15" s="809"/>
      <c r="AI15" s="809"/>
      <c r="AJ15" s="789" t="s">
        <v>344</v>
      </c>
      <c r="AK15" s="784" t="s">
        <v>278</v>
      </c>
      <c r="AL15" s="730"/>
    </row>
    <row r="16" spans="7:49" ht="27.95" customHeight="1">
      <c r="J16" s="86"/>
      <c r="K16" s="86"/>
      <c r="L16" s="789"/>
      <c r="M16" s="789"/>
      <c r="N16" s="789"/>
      <c r="O16" s="789"/>
      <c r="P16" s="789"/>
      <c r="Q16" s="809"/>
      <c r="R16" s="809"/>
      <c r="S16" s="809"/>
      <c r="T16" s="809"/>
      <c r="U16" s="809"/>
      <c r="V16" s="809"/>
      <c r="W16" s="809"/>
      <c r="X16" s="809"/>
      <c r="Y16" s="809"/>
      <c r="Z16" s="809"/>
      <c r="AA16" s="809"/>
      <c r="AB16" s="809"/>
      <c r="AC16" s="809" t="s">
        <v>436</v>
      </c>
      <c r="AD16" s="809"/>
      <c r="AE16" s="730" t="s">
        <v>437</v>
      </c>
      <c r="AF16" s="730"/>
      <c r="AG16" s="811" t="s">
        <v>536</v>
      </c>
      <c r="AH16" s="811"/>
      <c r="AI16" s="811"/>
      <c r="AJ16" s="789"/>
      <c r="AK16" s="784"/>
      <c r="AL16" s="730"/>
    </row>
    <row r="17" spans="1:53" ht="14.25" customHeight="1">
      <c r="J17" s="86"/>
      <c r="K17" s="86"/>
      <c r="L17" s="789"/>
      <c r="M17" s="789"/>
      <c r="N17" s="789"/>
      <c r="O17" s="789"/>
      <c r="P17" s="789"/>
      <c r="Q17" s="809"/>
      <c r="R17" s="809"/>
      <c r="S17" s="809"/>
      <c r="T17" s="809"/>
      <c r="U17" s="809"/>
      <c r="V17" s="809"/>
      <c r="W17" s="809"/>
      <c r="X17" s="809"/>
      <c r="Y17" s="809"/>
      <c r="Z17" s="809"/>
      <c r="AA17" s="809"/>
      <c r="AB17" s="809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810" t="s">
        <v>408</v>
      </c>
      <c r="AI17" s="810"/>
      <c r="AJ17" s="789"/>
      <c r="AK17" s="784"/>
      <c r="AL17" s="730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9">
        <f ca="1">OFFSET(N18,0,-1)+1</f>
        <v>3</v>
      </c>
      <c r="O18" s="779"/>
      <c r="P18" s="779"/>
      <c r="Q18" s="779">
        <f ca="1">OFFSET(Q18,0,-3)+1</f>
        <v>4</v>
      </c>
      <c r="R18" s="779"/>
      <c r="S18" s="779"/>
      <c r="T18" s="779"/>
      <c r="U18" s="779">
        <f ca="1">OFFSET(U18,0,-4)+1</f>
        <v>5</v>
      </c>
      <c r="V18" s="779"/>
      <c r="W18" s="779"/>
      <c r="X18" s="779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53" ht="22.5">
      <c r="A19" s="798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22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3"/>
      <c r="AB19" s="823"/>
      <c r="AC19" s="823"/>
      <c r="AD19" s="823"/>
      <c r="AE19" s="823"/>
      <c r="AF19" s="823"/>
      <c r="AG19" s="823"/>
      <c r="AH19" s="823"/>
      <c r="AI19" s="823"/>
      <c r="AJ19" s="823"/>
      <c r="AK19" s="823"/>
      <c r="AL19" s="618" t="s">
        <v>544</v>
      </c>
    </row>
    <row r="20" spans="1:53" ht="22.5">
      <c r="A20" s="798"/>
      <c r="B20" s="798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18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  <c r="AG20" s="799"/>
      <c r="AH20" s="799"/>
      <c r="AI20" s="799"/>
      <c r="AJ20" s="799"/>
      <c r="AK20" s="799"/>
      <c r="AL20" s="617" t="s">
        <v>545</v>
      </c>
    </row>
    <row r="21" spans="1:53" ht="45">
      <c r="A21" s="798"/>
      <c r="B21" s="798"/>
      <c r="C21" s="798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18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  <c r="AG21" s="799"/>
      <c r="AH21" s="799"/>
      <c r="AI21" s="799"/>
      <c r="AJ21" s="799"/>
      <c r="AK21" s="799"/>
      <c r="AL21" s="617" t="s">
        <v>683</v>
      </c>
    </row>
    <row r="22" spans="1:53" ht="20.100000000000001" customHeight="1">
      <c r="A22" s="798"/>
      <c r="B22" s="798"/>
      <c r="C22" s="798"/>
      <c r="D22" s="798">
        <v>1</v>
      </c>
      <c r="E22" s="298"/>
      <c r="F22" s="348"/>
      <c r="G22" s="349"/>
      <c r="H22" s="349"/>
      <c r="I22" s="801"/>
      <c r="J22" s="802"/>
      <c r="K22" s="770"/>
      <c r="L22" s="819" t="str">
        <f>mergeValue(A22) &amp;"."&amp; mergeValue(B22)&amp;"."&amp; mergeValue(C22)&amp;"."&amp; mergeValue(D22)</f>
        <v>1.1.1.1</v>
      </c>
      <c r="M22" s="812"/>
      <c r="N22" s="814"/>
      <c r="O22" s="793" t="s">
        <v>96</v>
      </c>
      <c r="P22" s="794"/>
      <c r="Q22" s="773" t="s">
        <v>88</v>
      </c>
      <c r="R22" s="790"/>
      <c r="S22" s="791">
        <v>1</v>
      </c>
      <c r="T22" s="815"/>
      <c r="U22" s="773" t="s">
        <v>88</v>
      </c>
      <c r="V22" s="790"/>
      <c r="W22" s="791" t="s">
        <v>96</v>
      </c>
      <c r="X22" s="820"/>
      <c r="Y22" s="773" t="s">
        <v>88</v>
      </c>
      <c r="Z22" s="191"/>
      <c r="AA22" s="113">
        <v>1</v>
      </c>
      <c r="AB22" s="598"/>
      <c r="AC22" s="660"/>
      <c r="AD22" s="660"/>
      <c r="AE22" s="661"/>
      <c r="AF22" s="660"/>
      <c r="AG22" s="662"/>
      <c r="AH22" s="572" t="s">
        <v>87</v>
      </c>
      <c r="AI22" s="662"/>
      <c r="AJ22" s="590" t="s">
        <v>88</v>
      </c>
      <c r="AK22" s="282"/>
      <c r="AL22" s="769" t="s">
        <v>549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98"/>
      <c r="B23" s="798"/>
      <c r="C23" s="798"/>
      <c r="D23" s="798"/>
      <c r="E23" s="298"/>
      <c r="F23" s="348"/>
      <c r="G23" s="349"/>
      <c r="H23" s="349"/>
      <c r="I23" s="801"/>
      <c r="J23" s="802"/>
      <c r="K23" s="770"/>
      <c r="L23" s="803"/>
      <c r="M23" s="813"/>
      <c r="N23" s="814"/>
      <c r="O23" s="793"/>
      <c r="P23" s="794"/>
      <c r="Q23" s="773"/>
      <c r="R23" s="790"/>
      <c r="S23" s="791"/>
      <c r="T23" s="816"/>
      <c r="U23" s="773"/>
      <c r="V23" s="790"/>
      <c r="W23" s="791"/>
      <c r="X23" s="821"/>
      <c r="Y23" s="773"/>
      <c r="Z23" s="442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5"/>
      <c r="AL23" s="769"/>
      <c r="AN23" s="317"/>
      <c r="AO23" s="317"/>
      <c r="AP23" s="317"/>
      <c r="AQ23" s="317"/>
      <c r="AR23" s="317"/>
      <c r="AS23" s="317"/>
    </row>
    <row r="24" spans="1:53" ht="20.100000000000001" customHeight="1">
      <c r="A24" s="798"/>
      <c r="B24" s="798"/>
      <c r="C24" s="798"/>
      <c r="D24" s="798"/>
      <c r="E24" s="298"/>
      <c r="F24" s="348"/>
      <c r="G24" s="349"/>
      <c r="H24" s="349"/>
      <c r="I24" s="801"/>
      <c r="J24" s="802"/>
      <c r="K24" s="770"/>
      <c r="L24" s="803"/>
      <c r="M24" s="813"/>
      <c r="N24" s="814"/>
      <c r="O24" s="793"/>
      <c r="P24" s="794"/>
      <c r="Q24" s="773"/>
      <c r="R24" s="790"/>
      <c r="S24" s="791"/>
      <c r="T24" s="817"/>
      <c r="U24" s="773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9"/>
      <c r="AN24" s="317"/>
      <c r="AO24" s="317"/>
      <c r="AP24" s="317"/>
      <c r="AQ24" s="317"/>
      <c r="AR24" s="317"/>
      <c r="AS24" s="317"/>
    </row>
    <row r="25" spans="1:53" ht="20.100000000000001" customHeight="1">
      <c r="A25" s="798"/>
      <c r="B25" s="798"/>
      <c r="C25" s="798"/>
      <c r="D25" s="798"/>
      <c r="E25" s="298"/>
      <c r="F25" s="348"/>
      <c r="G25" s="349"/>
      <c r="H25" s="349"/>
      <c r="I25" s="801"/>
      <c r="J25" s="802"/>
      <c r="K25" s="770"/>
      <c r="L25" s="803"/>
      <c r="M25" s="813"/>
      <c r="N25" s="814"/>
      <c r="O25" s="793"/>
      <c r="P25" s="794"/>
      <c r="Q25" s="773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9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98"/>
      <c r="B26" s="798"/>
      <c r="C26" s="798"/>
      <c r="D26" s="798"/>
      <c r="E26" s="350"/>
      <c r="F26" s="351"/>
      <c r="G26" s="350"/>
      <c r="H26" s="350"/>
      <c r="I26" s="801"/>
      <c r="J26" s="802"/>
      <c r="K26" s="770"/>
      <c r="L26" s="803"/>
      <c r="M26" s="813"/>
      <c r="N26" s="443"/>
      <c r="O26" s="164"/>
      <c r="P26" s="210" t="s">
        <v>410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9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98"/>
      <c r="B27" s="798"/>
      <c r="C27" s="798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9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98"/>
      <c r="B28" s="798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98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eftLabels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0" t="s">
        <v>510</v>
      </c>
      <c r="G4" s="730"/>
      <c r="H4" s="730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25.12.2018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601"/>
      <c r="D11" s="601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Челябинская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601"/>
      <c r="F12" s="469" t="str">
        <f>"4."&amp;mergeValue(A12) &amp;"."&amp;mergeValue(B12)&amp;"."&amp;mergeValue(C12)</f>
        <v>4.1.1.1</v>
      </c>
      <c r="G12" s="476" t="s">
        <v>573</v>
      </c>
      <c r="H12" s="454" t="str">
        <f>IF(Территории!H13="","","" &amp; Территории!H13 &amp; "")</f>
        <v>Город Трехгорный (ЗАТО)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8"/>
      <c r="B13" s="768"/>
      <c r="C13" s="768"/>
      <c r="D13" s="601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 t="str">
        <f>IF(Территории!R14="","","" &amp; Территории!R14 &amp; "")</f>
        <v>Город Трехгорный (ЗАТО) (75707000)</v>
      </c>
      <c r="I13" s="685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3" t="s">
        <v>680</v>
      </c>
      <c r="H15" s="763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7" t="str">
        <f>"Код отчёта: " &amp; GetCode()</f>
        <v>Код отчёта: FAS.JKH.OPEN.INFO.PRICE.HVS</v>
      </c>
      <c r="C2" s="707"/>
      <c r="D2" s="707"/>
      <c r="E2" s="707"/>
      <c r="F2" s="707"/>
      <c r="G2" s="707"/>
      <c r="Q2" s="356"/>
      <c r="R2" s="356"/>
      <c r="S2" s="356"/>
      <c r="T2" s="356"/>
      <c r="U2" s="356"/>
      <c r="V2" s="356"/>
      <c r="W2" s="356"/>
    </row>
    <row r="3" spans="1:27" ht="18" customHeight="1">
      <c r="B3" s="708" t="str">
        <f>"Версия " &amp; GetVersion()</f>
        <v>Версия 1.0.1</v>
      </c>
      <c r="C3" s="708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1" t="s">
        <v>495</v>
      </c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9" t="s">
        <v>676</v>
      </c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58"/>
    </row>
    <row r="8" spans="1:27" ht="15" customHeight="1">
      <c r="A8" s="42"/>
      <c r="B8" s="77"/>
      <c r="C8" s="76"/>
      <c r="D8" s="5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58"/>
    </row>
    <row r="9" spans="1:27" ht="15" customHeight="1">
      <c r="A9" s="42"/>
      <c r="B9" s="77"/>
      <c r="C9" s="76"/>
      <c r="D9" s="5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58"/>
    </row>
    <row r="10" spans="1:27" ht="10.5" customHeight="1">
      <c r="A10" s="42"/>
      <c r="B10" s="77"/>
      <c r="C10" s="76"/>
      <c r="D10" s="5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58"/>
    </row>
    <row r="11" spans="1:27" ht="27" customHeight="1">
      <c r="A11" s="42"/>
      <c r="B11" s="77"/>
      <c r="C11" s="76"/>
      <c r="D11" s="5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58"/>
    </row>
    <row r="12" spans="1:27" ht="12" customHeight="1">
      <c r="A12" s="42"/>
      <c r="B12" s="77"/>
      <c r="C12" s="76"/>
      <c r="D12" s="5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58"/>
    </row>
    <row r="13" spans="1:27" ht="38.25" customHeight="1">
      <c r="A13" s="42"/>
      <c r="B13" s="77"/>
      <c r="C13" s="76"/>
      <c r="D13" s="5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2"/>
    </row>
    <row r="14" spans="1:27" ht="15" customHeight="1">
      <c r="A14" s="42"/>
      <c r="B14" s="77"/>
      <c r="C14" s="76"/>
      <c r="D14" s="5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58"/>
    </row>
    <row r="15" spans="1:27" ht="15">
      <c r="A15" s="42"/>
      <c r="B15" s="77"/>
      <c r="C15" s="76"/>
      <c r="D15" s="5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58"/>
    </row>
    <row r="16" spans="1:27" ht="15">
      <c r="A16" s="42"/>
      <c r="B16" s="77"/>
      <c r="C16" s="76"/>
      <c r="D16" s="59"/>
      <c r="E16" s="709"/>
      <c r="F16" s="709"/>
      <c r="G16" s="709"/>
      <c r="H16" s="709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58"/>
    </row>
    <row r="17" spans="1:25" ht="15" customHeight="1">
      <c r="A17" s="42"/>
      <c r="B17" s="77"/>
      <c r="C17" s="76"/>
      <c r="D17" s="59"/>
      <c r="E17" s="709"/>
      <c r="F17" s="709"/>
      <c r="G17" s="709"/>
      <c r="H17" s="709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58"/>
    </row>
    <row r="18" spans="1:25" ht="15">
      <c r="A18" s="42"/>
      <c r="B18" s="77"/>
      <c r="C18" s="76"/>
      <c r="D18" s="59"/>
      <c r="E18" s="709"/>
      <c r="F18" s="709"/>
      <c r="G18" s="709"/>
      <c r="H18" s="709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58"/>
    </row>
    <row r="19" spans="1:25" ht="59.25" customHeight="1">
      <c r="A19" s="42"/>
      <c r="B19" s="77"/>
      <c r="C19" s="76"/>
      <c r="D19" s="65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4" t="s">
        <v>257</v>
      </c>
      <c r="G21" s="715"/>
      <c r="H21" s="715"/>
      <c r="I21" s="715"/>
      <c r="J21" s="715"/>
      <c r="K21" s="715"/>
      <c r="L21" s="715"/>
      <c r="M21" s="715"/>
      <c r="N21" s="59"/>
      <c r="O21" s="70" t="s">
        <v>240</v>
      </c>
      <c r="P21" s="716" t="s">
        <v>241</v>
      </c>
      <c r="Q21" s="717"/>
      <c r="R21" s="717"/>
      <c r="S21" s="717"/>
      <c r="T21" s="717"/>
      <c r="U21" s="717"/>
      <c r="V21" s="717"/>
      <c r="W21" s="717"/>
      <c r="X21" s="717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4" t="s">
        <v>243</v>
      </c>
      <c r="G22" s="715"/>
      <c r="H22" s="715"/>
      <c r="I22" s="715"/>
      <c r="J22" s="715"/>
      <c r="K22" s="715"/>
      <c r="L22" s="715"/>
      <c r="M22" s="715"/>
      <c r="N22" s="59"/>
      <c r="O22" s="73" t="s">
        <v>240</v>
      </c>
      <c r="P22" s="716" t="s">
        <v>674</v>
      </c>
      <c r="Q22" s="717"/>
      <c r="R22" s="717"/>
      <c r="S22" s="717"/>
      <c r="T22" s="717"/>
      <c r="U22" s="717"/>
      <c r="V22" s="717"/>
      <c r="W22" s="717"/>
      <c r="X22" s="717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10"/>
      <c r="Q23" s="710"/>
      <c r="R23" s="710"/>
      <c r="S23" s="710"/>
      <c r="T23" s="710"/>
      <c r="U23" s="710"/>
      <c r="V23" s="710"/>
      <c r="W23" s="710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3" t="s">
        <v>442</v>
      </c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  <c r="R35" s="713"/>
      <c r="S35" s="713"/>
      <c r="T35" s="713"/>
      <c r="U35" s="713"/>
      <c r="V35" s="713"/>
      <c r="W35" s="713"/>
      <c r="X35" s="713"/>
      <c r="Y35" s="58"/>
    </row>
    <row r="36" spans="1:25" ht="38.25" hidden="1" customHeight="1">
      <c r="A36" s="42"/>
      <c r="B36" s="77"/>
      <c r="C36" s="76"/>
      <c r="D36" s="60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3"/>
      <c r="R36" s="713"/>
      <c r="S36" s="713"/>
      <c r="T36" s="713"/>
      <c r="U36" s="713"/>
      <c r="V36" s="713"/>
      <c r="W36" s="713"/>
      <c r="X36" s="713"/>
      <c r="Y36" s="58"/>
    </row>
    <row r="37" spans="1:25" ht="9.75" hidden="1" customHeight="1">
      <c r="A37" s="42"/>
      <c r="B37" s="77"/>
      <c r="C37" s="76"/>
      <c r="D37" s="60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58"/>
    </row>
    <row r="38" spans="1:25" ht="51" hidden="1" customHeight="1">
      <c r="A38" s="42"/>
      <c r="B38" s="77"/>
      <c r="C38" s="76"/>
      <c r="D38" s="60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/>
      <c r="R38" s="713"/>
      <c r="S38" s="713"/>
      <c r="T38" s="713"/>
      <c r="U38" s="713"/>
      <c r="V38" s="713"/>
      <c r="W38" s="713"/>
      <c r="X38" s="713"/>
      <c r="Y38" s="58"/>
    </row>
    <row r="39" spans="1:25" ht="15" hidden="1" customHeight="1">
      <c r="A39" s="42"/>
      <c r="B39" s="77"/>
      <c r="C39" s="76"/>
      <c r="D39" s="60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3"/>
      <c r="R39" s="713"/>
      <c r="S39" s="713"/>
      <c r="T39" s="713"/>
      <c r="U39" s="713"/>
      <c r="V39" s="713"/>
      <c r="W39" s="713"/>
      <c r="X39" s="713"/>
      <c r="Y39" s="58"/>
    </row>
    <row r="40" spans="1:25" ht="12" hidden="1" customHeight="1">
      <c r="A40" s="42"/>
      <c r="B40" s="77"/>
      <c r="C40" s="76"/>
      <c r="D40" s="60"/>
      <c r="E40" s="699"/>
      <c r="F40" s="700"/>
      <c r="G40" s="700"/>
      <c r="H40" s="700"/>
      <c r="I40" s="700"/>
      <c r="J40" s="700"/>
      <c r="K40" s="700"/>
      <c r="L40" s="700"/>
      <c r="M40" s="700"/>
      <c r="N40" s="700"/>
      <c r="O40" s="700"/>
      <c r="P40" s="700"/>
      <c r="Q40" s="700"/>
      <c r="R40" s="700"/>
      <c r="S40" s="700"/>
      <c r="T40" s="700"/>
      <c r="U40" s="700"/>
      <c r="V40" s="700"/>
      <c r="W40" s="700"/>
      <c r="X40" s="700"/>
      <c r="Y40" s="58"/>
    </row>
    <row r="41" spans="1:25" ht="38.25" hidden="1" customHeight="1">
      <c r="A41" s="42"/>
      <c r="B41" s="77"/>
      <c r="C41" s="76"/>
      <c r="D41" s="60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713"/>
      <c r="T41" s="713"/>
      <c r="U41" s="713"/>
      <c r="V41" s="713"/>
      <c r="W41" s="713"/>
      <c r="X41" s="713"/>
      <c r="Y41" s="58"/>
    </row>
    <row r="42" spans="1:25" ht="15" hidden="1">
      <c r="A42" s="42"/>
      <c r="B42" s="77"/>
      <c r="C42" s="76"/>
      <c r="D42" s="60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58"/>
    </row>
    <row r="43" spans="1:25" ht="15" hidden="1">
      <c r="A43" s="42"/>
      <c r="B43" s="77"/>
      <c r="C43" s="76"/>
      <c r="D43" s="60"/>
      <c r="E43" s="713"/>
      <c r="F43" s="713"/>
      <c r="G43" s="713"/>
      <c r="H43" s="713"/>
      <c r="I43" s="713"/>
      <c r="J43" s="713"/>
      <c r="K43" s="713"/>
      <c r="L43" s="713"/>
      <c r="M43" s="713"/>
      <c r="N43" s="713"/>
      <c r="O43" s="713"/>
      <c r="P43" s="713"/>
      <c r="Q43" s="713"/>
      <c r="R43" s="713"/>
      <c r="S43" s="713"/>
      <c r="T43" s="713"/>
      <c r="U43" s="713"/>
      <c r="V43" s="713"/>
      <c r="W43" s="713"/>
      <c r="X43" s="713"/>
      <c r="Y43" s="58"/>
    </row>
    <row r="44" spans="1:25" ht="33.75" hidden="1" customHeight="1">
      <c r="A44" s="42"/>
      <c r="B44" s="77"/>
      <c r="C44" s="76"/>
      <c r="D44" s="65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58"/>
    </row>
    <row r="45" spans="1:25" ht="15" hidden="1">
      <c r="A45" s="42"/>
      <c r="B45" s="77"/>
      <c r="C45" s="76"/>
      <c r="D45" s="65"/>
      <c r="E45" s="713"/>
      <c r="F45" s="713"/>
      <c r="G45" s="713"/>
      <c r="H45" s="713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713"/>
      <c r="T45" s="713"/>
      <c r="U45" s="713"/>
      <c r="V45" s="713"/>
      <c r="W45" s="713"/>
      <c r="X45" s="713"/>
      <c r="Y45" s="58"/>
    </row>
    <row r="46" spans="1:25" ht="24" hidden="1" customHeight="1">
      <c r="A46" s="42"/>
      <c r="B46" s="77"/>
      <c r="C46" s="76"/>
      <c r="D46" s="60"/>
      <c r="E46" s="701" t="s">
        <v>239</v>
      </c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701"/>
      <c r="S46" s="701"/>
      <c r="T46" s="701"/>
      <c r="U46" s="701"/>
      <c r="V46" s="701"/>
      <c r="W46" s="701"/>
      <c r="X46" s="701"/>
      <c r="Y46" s="58"/>
    </row>
    <row r="47" spans="1:25" ht="37.5" hidden="1" customHeight="1">
      <c r="A47" s="42"/>
      <c r="B47" s="77"/>
      <c r="C47" s="76"/>
      <c r="D47" s="60"/>
      <c r="E47" s="701"/>
      <c r="F47" s="701"/>
      <c r="G47" s="701"/>
      <c r="H47" s="701"/>
      <c r="I47" s="701"/>
      <c r="J47" s="701"/>
      <c r="K47" s="701"/>
      <c r="L47" s="701"/>
      <c r="M47" s="701"/>
      <c r="N47" s="701"/>
      <c r="O47" s="701"/>
      <c r="P47" s="701"/>
      <c r="Q47" s="701"/>
      <c r="R47" s="701"/>
      <c r="S47" s="701"/>
      <c r="T47" s="701"/>
      <c r="U47" s="701"/>
      <c r="V47" s="701"/>
      <c r="W47" s="701"/>
      <c r="X47" s="701"/>
      <c r="Y47" s="58"/>
    </row>
    <row r="48" spans="1:25" ht="24" hidden="1" customHeight="1">
      <c r="A48" s="42"/>
      <c r="B48" s="77"/>
      <c r="C48" s="76"/>
      <c r="D48" s="60"/>
      <c r="E48" s="701"/>
      <c r="F48" s="701"/>
      <c r="G48" s="701"/>
      <c r="H48" s="701"/>
      <c r="I48" s="701"/>
      <c r="J48" s="701"/>
      <c r="K48" s="701"/>
      <c r="L48" s="701"/>
      <c r="M48" s="701"/>
      <c r="N48" s="701"/>
      <c r="O48" s="701"/>
      <c r="P48" s="701"/>
      <c r="Q48" s="701"/>
      <c r="R48" s="701"/>
      <c r="S48" s="701"/>
      <c r="T48" s="701"/>
      <c r="U48" s="701"/>
      <c r="V48" s="701"/>
      <c r="W48" s="701"/>
      <c r="X48" s="701"/>
      <c r="Y48" s="58"/>
    </row>
    <row r="49" spans="1:25" ht="51" hidden="1" customHeight="1">
      <c r="A49" s="42"/>
      <c r="B49" s="77"/>
      <c r="C49" s="76"/>
      <c r="D49" s="60"/>
      <c r="E49" s="701"/>
      <c r="F49" s="701"/>
      <c r="G49" s="701"/>
      <c r="H49" s="701"/>
      <c r="I49" s="701"/>
      <c r="J49" s="701"/>
      <c r="K49" s="701"/>
      <c r="L49" s="701"/>
      <c r="M49" s="701"/>
      <c r="N49" s="701"/>
      <c r="O49" s="701"/>
      <c r="P49" s="701"/>
      <c r="Q49" s="701"/>
      <c r="R49" s="701"/>
      <c r="S49" s="701"/>
      <c r="T49" s="701"/>
      <c r="U49" s="701"/>
      <c r="V49" s="701"/>
      <c r="W49" s="701"/>
      <c r="X49" s="701"/>
      <c r="Y49" s="58"/>
    </row>
    <row r="50" spans="1:25" ht="15" hidden="1">
      <c r="A50" s="42"/>
      <c r="B50" s="77"/>
      <c r="C50" s="76"/>
      <c r="D50" s="60"/>
      <c r="E50" s="701"/>
      <c r="F50" s="701"/>
      <c r="G50" s="701"/>
      <c r="H50" s="701"/>
      <c r="I50" s="701"/>
      <c r="J50" s="701"/>
      <c r="K50" s="701"/>
      <c r="L50" s="701"/>
      <c r="M50" s="701"/>
      <c r="N50" s="701"/>
      <c r="O50" s="701"/>
      <c r="P50" s="701"/>
      <c r="Q50" s="701"/>
      <c r="R50" s="701"/>
      <c r="S50" s="701"/>
      <c r="T50" s="701"/>
      <c r="U50" s="701"/>
      <c r="V50" s="701"/>
      <c r="W50" s="701"/>
      <c r="X50" s="701"/>
      <c r="Y50" s="58"/>
    </row>
    <row r="51" spans="1:25" ht="15" hidden="1">
      <c r="A51" s="42"/>
      <c r="B51" s="77"/>
      <c r="C51" s="76"/>
      <c r="D51" s="60"/>
      <c r="E51" s="701"/>
      <c r="F51" s="701"/>
      <c r="G51" s="701"/>
      <c r="H51" s="701"/>
      <c r="I51" s="701"/>
      <c r="J51" s="701"/>
      <c r="K51" s="701"/>
      <c r="L51" s="701"/>
      <c r="M51" s="701"/>
      <c r="N51" s="701"/>
      <c r="O51" s="701"/>
      <c r="P51" s="701"/>
      <c r="Q51" s="701"/>
      <c r="R51" s="701"/>
      <c r="S51" s="701"/>
      <c r="T51" s="701"/>
      <c r="U51" s="701"/>
      <c r="V51" s="701"/>
      <c r="W51" s="701"/>
      <c r="X51" s="701"/>
      <c r="Y51" s="58"/>
    </row>
    <row r="52" spans="1:25" ht="15" hidden="1">
      <c r="A52" s="42"/>
      <c r="B52" s="77"/>
      <c r="C52" s="76"/>
      <c r="D52" s="60"/>
      <c r="E52" s="701"/>
      <c r="F52" s="701"/>
      <c r="G52" s="701"/>
      <c r="H52" s="701"/>
      <c r="I52" s="701"/>
      <c r="J52" s="701"/>
      <c r="K52" s="701"/>
      <c r="L52" s="701"/>
      <c r="M52" s="701"/>
      <c r="N52" s="701"/>
      <c r="O52" s="701"/>
      <c r="P52" s="701"/>
      <c r="Q52" s="701"/>
      <c r="R52" s="701"/>
      <c r="S52" s="701"/>
      <c r="T52" s="701"/>
      <c r="U52" s="701"/>
      <c r="V52" s="701"/>
      <c r="W52" s="701"/>
      <c r="X52" s="701"/>
      <c r="Y52" s="58"/>
    </row>
    <row r="53" spans="1:25" ht="15" hidden="1">
      <c r="A53" s="42"/>
      <c r="B53" s="77"/>
      <c r="C53" s="76"/>
      <c r="D53" s="60"/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  <c r="V53" s="701"/>
      <c r="W53" s="701"/>
      <c r="X53" s="701"/>
      <c r="Y53" s="58"/>
    </row>
    <row r="54" spans="1:25" ht="15" hidden="1">
      <c r="A54" s="42"/>
      <c r="B54" s="77"/>
      <c r="C54" s="76"/>
      <c r="D54" s="60"/>
      <c r="E54" s="701"/>
      <c r="F54" s="701"/>
      <c r="G54" s="701"/>
      <c r="H54" s="701"/>
      <c r="I54" s="701"/>
      <c r="J54" s="701"/>
      <c r="K54" s="701"/>
      <c r="L54" s="701"/>
      <c r="M54" s="701"/>
      <c r="N54" s="701"/>
      <c r="O54" s="701"/>
      <c r="P54" s="701"/>
      <c r="Q54" s="701"/>
      <c r="R54" s="701"/>
      <c r="S54" s="701"/>
      <c r="T54" s="701"/>
      <c r="U54" s="701"/>
      <c r="V54" s="701"/>
      <c r="W54" s="701"/>
      <c r="X54" s="701"/>
      <c r="Y54" s="58"/>
    </row>
    <row r="55" spans="1:25" ht="15" hidden="1">
      <c r="A55" s="42"/>
      <c r="B55" s="77"/>
      <c r="C55" s="76"/>
      <c r="D55" s="60"/>
      <c r="E55" s="701"/>
      <c r="F55" s="701"/>
      <c r="G55" s="701"/>
      <c r="H55" s="701"/>
      <c r="I55" s="701"/>
      <c r="J55" s="701"/>
      <c r="K55" s="701"/>
      <c r="L55" s="701"/>
      <c r="M55" s="701"/>
      <c r="N55" s="701"/>
      <c r="O55" s="701"/>
      <c r="P55" s="701"/>
      <c r="Q55" s="701"/>
      <c r="R55" s="701"/>
      <c r="S55" s="701"/>
      <c r="T55" s="701"/>
      <c r="U55" s="701"/>
      <c r="V55" s="701"/>
      <c r="W55" s="701"/>
      <c r="X55" s="701"/>
      <c r="Y55" s="58"/>
    </row>
    <row r="56" spans="1:25" ht="25.5" hidden="1" customHeight="1">
      <c r="A56" s="42"/>
      <c r="B56" s="77"/>
      <c r="C56" s="76"/>
      <c r="D56" s="65"/>
      <c r="E56" s="701"/>
      <c r="F56" s="701"/>
      <c r="G56" s="701"/>
      <c r="H56" s="701"/>
      <c r="I56" s="701"/>
      <c r="J56" s="701"/>
      <c r="K56" s="701"/>
      <c r="L56" s="701"/>
      <c r="M56" s="701"/>
      <c r="N56" s="701"/>
      <c r="O56" s="701"/>
      <c r="P56" s="701"/>
      <c r="Q56" s="701"/>
      <c r="R56" s="701"/>
      <c r="S56" s="701"/>
      <c r="T56" s="701"/>
      <c r="U56" s="701"/>
      <c r="V56" s="701"/>
      <c r="W56" s="701"/>
      <c r="X56" s="701"/>
      <c r="Y56" s="58"/>
    </row>
    <row r="57" spans="1:25" ht="15" hidden="1">
      <c r="A57" s="42"/>
      <c r="B57" s="77"/>
      <c r="C57" s="76"/>
      <c r="D57" s="65"/>
      <c r="E57" s="701"/>
      <c r="F57" s="701"/>
      <c r="G57" s="701"/>
      <c r="H57" s="701"/>
      <c r="I57" s="701"/>
      <c r="J57" s="701"/>
      <c r="K57" s="701"/>
      <c r="L57" s="701"/>
      <c r="M57" s="701"/>
      <c r="N57" s="701"/>
      <c r="O57" s="701"/>
      <c r="P57" s="701"/>
      <c r="Q57" s="701"/>
      <c r="R57" s="701"/>
      <c r="S57" s="701"/>
      <c r="T57" s="701"/>
      <c r="U57" s="701"/>
      <c r="V57" s="701"/>
      <c r="W57" s="701"/>
      <c r="X57" s="701"/>
      <c r="Y57" s="58"/>
    </row>
    <row r="58" spans="1:25" ht="15" hidden="1" customHeight="1">
      <c r="A58" s="42"/>
      <c r="B58" s="77"/>
      <c r="C58" s="76"/>
      <c r="D58" s="60"/>
      <c r="E58" s="702" t="s">
        <v>443</v>
      </c>
      <c r="F58" s="702"/>
      <c r="G58" s="702"/>
      <c r="H58" s="702"/>
      <c r="I58" s="702"/>
      <c r="J58" s="702"/>
      <c r="K58" s="702"/>
      <c r="L58" s="702"/>
      <c r="M58" s="702"/>
      <c r="N58" s="702"/>
      <c r="O58" s="702"/>
      <c r="P58" s="702"/>
      <c r="Q58" s="702"/>
      <c r="R58" s="702"/>
      <c r="S58" s="702"/>
      <c r="T58" s="702"/>
      <c r="U58" s="702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704"/>
      <c r="F59" s="704"/>
      <c r="G59" s="704"/>
      <c r="H59" s="699"/>
      <c r="I59" s="700"/>
      <c r="J59" s="700"/>
      <c r="K59" s="700"/>
      <c r="L59" s="700"/>
      <c r="M59" s="700"/>
      <c r="N59" s="700"/>
      <c r="O59" s="700"/>
      <c r="P59" s="700"/>
      <c r="Q59" s="700"/>
      <c r="R59" s="700"/>
      <c r="S59" s="700"/>
      <c r="T59" s="700"/>
      <c r="U59" s="700"/>
      <c r="V59" s="700"/>
      <c r="W59" s="700"/>
      <c r="X59" s="700"/>
      <c r="Y59" s="58"/>
    </row>
    <row r="60" spans="1:25" ht="15" hidden="1" customHeight="1">
      <c r="A60" s="42"/>
      <c r="B60" s="77"/>
      <c r="C60" s="76"/>
      <c r="D60" s="60"/>
      <c r="E60" s="703"/>
      <c r="F60" s="703"/>
      <c r="G60" s="703"/>
      <c r="H60" s="698"/>
      <c r="I60" s="698"/>
      <c r="J60" s="698"/>
      <c r="K60" s="698"/>
      <c r="L60" s="698"/>
      <c r="M60" s="698"/>
      <c r="N60" s="698"/>
      <c r="O60" s="698"/>
      <c r="P60" s="698"/>
      <c r="Q60" s="698"/>
      <c r="R60" s="698"/>
      <c r="S60" s="698"/>
      <c r="T60" s="698"/>
      <c r="U60" s="698"/>
      <c r="V60" s="698"/>
      <c r="W60" s="698"/>
      <c r="X60" s="698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98"/>
      <c r="I61" s="698"/>
      <c r="J61" s="698"/>
      <c r="K61" s="698"/>
      <c r="L61" s="698"/>
      <c r="M61" s="698"/>
      <c r="N61" s="698"/>
      <c r="O61" s="698"/>
      <c r="P61" s="698"/>
      <c r="Q61" s="698"/>
      <c r="R61" s="698"/>
      <c r="S61" s="698"/>
      <c r="T61" s="698"/>
      <c r="U61" s="698"/>
      <c r="V61" s="698"/>
      <c r="W61" s="698"/>
      <c r="X61" s="698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2" t="s">
        <v>444</v>
      </c>
      <c r="F70" s="702"/>
      <c r="G70" s="702"/>
      <c r="H70" s="702"/>
      <c r="I70" s="702"/>
      <c r="J70" s="702"/>
      <c r="K70" s="702"/>
      <c r="L70" s="702"/>
      <c r="M70" s="702"/>
      <c r="N70" s="702"/>
      <c r="O70" s="702"/>
      <c r="P70" s="702"/>
      <c r="Q70" s="702"/>
      <c r="R70" s="702"/>
      <c r="S70" s="702"/>
      <c r="T70" s="702"/>
      <c r="U70" s="609"/>
      <c r="V70" s="609"/>
      <c r="W70" s="609"/>
      <c r="X70" s="609"/>
      <c r="Y70" s="58"/>
    </row>
    <row r="71" spans="1:25" ht="15" hidden="1">
      <c r="A71" s="42"/>
      <c r="B71" s="77"/>
      <c r="C71" s="76"/>
      <c r="D71" s="60"/>
      <c r="E71" s="702" t="s">
        <v>673</v>
      </c>
      <c r="F71" s="702"/>
      <c r="G71" s="702"/>
      <c r="H71" s="702"/>
      <c r="I71" s="702"/>
      <c r="J71" s="702"/>
      <c r="K71" s="702"/>
      <c r="L71" s="702"/>
      <c r="M71" s="702"/>
      <c r="N71" s="702"/>
      <c r="O71" s="702"/>
      <c r="P71" s="702"/>
      <c r="Q71" s="702"/>
      <c r="R71" s="702"/>
      <c r="S71" s="702"/>
      <c r="T71" s="702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702" t="s">
        <v>443</v>
      </c>
      <c r="F81" s="702"/>
      <c r="G81" s="702"/>
      <c r="H81" s="702"/>
      <c r="I81" s="702"/>
      <c r="J81" s="702"/>
      <c r="K81" s="702"/>
      <c r="L81" s="702"/>
      <c r="M81" s="702"/>
      <c r="N81" s="702"/>
      <c r="O81" s="702"/>
      <c r="P81" s="702"/>
      <c r="Q81" s="702"/>
      <c r="R81" s="702"/>
      <c r="S81" s="702"/>
      <c r="T81" s="702"/>
      <c r="U81" s="702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703"/>
      <c r="F82" s="703"/>
      <c r="G82" s="703"/>
      <c r="H82" s="699"/>
      <c r="I82" s="700"/>
      <c r="J82" s="700"/>
      <c r="K82" s="700"/>
      <c r="L82" s="700"/>
      <c r="M82" s="700"/>
      <c r="N82" s="700"/>
      <c r="O82" s="700"/>
      <c r="P82" s="700"/>
      <c r="Q82" s="700"/>
      <c r="R82" s="700"/>
      <c r="S82" s="700"/>
      <c r="T82" s="700"/>
      <c r="U82" s="700"/>
      <c r="V82" s="700"/>
      <c r="W82" s="700"/>
      <c r="X82" s="700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8"/>
      <c r="I84" s="698"/>
      <c r="J84" s="698"/>
      <c r="K84" s="698"/>
      <c r="L84" s="698"/>
      <c r="M84" s="698"/>
      <c r="N84" s="698"/>
      <c r="O84" s="698"/>
      <c r="P84" s="698"/>
      <c r="Q84" s="698"/>
      <c r="R84" s="698"/>
      <c r="S84" s="698"/>
      <c r="T84" s="698"/>
      <c r="U84" s="698"/>
      <c r="V84" s="698"/>
      <c r="W84" s="698"/>
      <c r="X84" s="698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6" t="s">
        <v>238</v>
      </c>
      <c r="F98" s="706"/>
      <c r="G98" s="706"/>
      <c r="H98" s="706"/>
      <c r="I98" s="706"/>
      <c r="J98" s="706"/>
      <c r="K98" s="706"/>
      <c r="L98" s="706"/>
      <c r="M98" s="706"/>
      <c r="N98" s="706"/>
      <c r="O98" s="706"/>
      <c r="P98" s="706"/>
      <c r="Q98" s="706"/>
      <c r="R98" s="706"/>
      <c r="S98" s="706"/>
      <c r="T98" s="706"/>
      <c r="U98" s="706"/>
      <c r="V98" s="706"/>
      <c r="W98" s="706"/>
      <c r="X98" s="706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5" t="s">
        <v>237</v>
      </c>
      <c r="G100" s="705"/>
      <c r="H100" s="705"/>
      <c r="I100" s="705"/>
      <c r="J100" s="705"/>
      <c r="K100" s="705"/>
      <c r="L100" s="705"/>
      <c r="M100" s="705"/>
      <c r="N100" s="705"/>
      <c r="O100" s="705"/>
      <c r="P100" s="705"/>
      <c r="Q100" s="705"/>
      <c r="R100" s="705"/>
      <c r="S100" s="705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5" t="s">
        <v>236</v>
      </c>
      <c r="G102" s="705"/>
      <c r="H102" s="705"/>
      <c r="I102" s="705"/>
      <c r="J102" s="705"/>
      <c r="K102" s="705"/>
      <c r="L102" s="705"/>
      <c r="M102" s="705"/>
      <c r="N102" s="705"/>
      <c r="O102" s="705"/>
      <c r="P102" s="705"/>
      <c r="Q102" s="705"/>
      <c r="R102" s="705"/>
      <c r="S102" s="705"/>
      <c r="T102" s="705"/>
      <c r="U102" s="705"/>
      <c r="V102" s="705"/>
      <c r="W102" s="705"/>
      <c r="X102" s="705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17"/>
  <sheetViews>
    <sheetView showGridLines="0" topLeftCell="E4" zoomScaleNormal="100" workbookViewId="0">
      <selection activeCell="F27" sqref="F27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88" t="s">
        <v>509</v>
      </c>
      <c r="E5" s="788"/>
      <c r="F5" s="788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789" t="s">
        <v>510</v>
      </c>
      <c r="E7" s="789"/>
      <c r="F7" s="789"/>
      <c r="G7" s="824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24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8.5" customHeight="1">
      <c r="A12" s="412"/>
      <c r="C12" s="86"/>
      <c r="D12" s="250" t="s">
        <v>8</v>
      </c>
      <c r="E12" s="648" t="s">
        <v>1376</v>
      </c>
      <c r="F12" s="647" t="s">
        <v>1378</v>
      </c>
      <c r="G12" s="825" t="s">
        <v>688</v>
      </c>
    </row>
    <row r="13" spans="1:16" ht="28.5" customHeight="1">
      <c r="A13" s="97"/>
      <c r="C13" s="46" t="s">
        <v>1372</v>
      </c>
      <c r="D13" s="250" t="s">
        <v>1374</v>
      </c>
      <c r="E13" s="419" t="s">
        <v>1377</v>
      </c>
      <c r="F13" s="647" t="s">
        <v>1379</v>
      </c>
      <c r="G13" s="826"/>
    </row>
    <row r="14" spans="1:16" ht="15" customHeight="1">
      <c r="A14" s="412"/>
      <c r="C14" s="86"/>
      <c r="D14" s="117"/>
      <c r="E14" s="428" t="s">
        <v>331</v>
      </c>
      <c r="F14" s="425"/>
      <c r="G14" s="827"/>
    </row>
    <row r="15" spans="1:16" ht="22.5">
      <c r="A15" s="412"/>
      <c r="C15" s="86"/>
      <c r="D15" s="250" t="s">
        <v>332</v>
      </c>
      <c r="E15" s="414" t="s">
        <v>517</v>
      </c>
      <c r="F15" s="422" t="s">
        <v>515</v>
      </c>
      <c r="G15" s="286"/>
    </row>
    <row r="16" spans="1:16" ht="42.95" customHeight="1">
      <c r="A16" s="412"/>
      <c r="C16" s="86"/>
      <c r="D16" s="250" t="s">
        <v>497</v>
      </c>
      <c r="E16" s="648" t="s">
        <v>1375</v>
      </c>
      <c r="F16" s="647" t="s">
        <v>1380</v>
      </c>
      <c r="G16" s="825" t="s">
        <v>689</v>
      </c>
    </row>
    <row r="17" spans="1:7" ht="15" customHeight="1">
      <c r="A17" s="412"/>
      <c r="C17" s="86"/>
      <c r="D17" s="117"/>
      <c r="E17" s="428" t="s">
        <v>331</v>
      </c>
      <c r="F17" s="425"/>
      <c r="G17" s="827"/>
    </row>
  </sheetData>
  <sheetProtection algorithmName="SHA-512" hashValue="hQjYNM70EwsSmMpbITLpXJrfwbflzC7Z4JBtik4nxLTWo7LFfCnkwxFYjUiF2LuvajhKd/qTY6sETxZ6jWBXTw==" saltValue="numBrQfAJYRdGMXnifbsHg==" spinCount="100000" sheet="1" objects="1" scenarios="1" formatColumns="0" formatRows="0"/>
  <dataConsolidate leftLabels="1"/>
  <mergeCells count="5">
    <mergeCell ref="D7:F7"/>
    <mergeCell ref="G7:G8"/>
    <mergeCell ref="G12:G14"/>
    <mergeCell ref="G16:G17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6 F12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6 E12:E13 G16 G12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76a43580-b6c5-4fd8-9cb1-565709a23773"/>
    <hyperlink ref="F16" location="'Форма 2.11'!$F$16" tooltip="Кликните по гиперссылке, чтобы перейти по ссылке на обосновывающие документы или отредактировать её" display="https://portal.eias.ru/Portal/DownloadPage.aspx?type=12&amp;guid=06e04335-5550-429a-8117-32da2637a5e6"/>
    <hyperlink ref="F13" location="'Форма 2.11'!$F$13" tooltip="Кликните по гиперссылке, чтобы перейти по ссылке на обосновывающие документы или отредактировать её" display="https://portal.eias.ru/Portal/DownloadPage.aspx?type=12&amp;guid=52a32c44-b117-4438-bc47-dedf503dab4f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0" t="s">
        <v>510</v>
      </c>
      <c r="G4" s="730"/>
      <c r="H4" s="730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83" t="s">
        <v>95</v>
      </c>
      <c r="G5" s="472" t="s">
        <v>513</v>
      </c>
      <c r="H5" s="690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91">
        <v>1</v>
      </c>
      <c r="G7" s="554" t="s">
        <v>568</v>
      </c>
      <c r="H7" s="687" t="str">
        <f>IF(dateCh="","",dateCh)</f>
        <v>25.12.2018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691" t="str">
        <f>"2." &amp;mergeValue(A8)</f>
        <v>2.1</v>
      </c>
      <c r="G8" s="554" t="s">
        <v>570</v>
      </c>
      <c r="H8" s="687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691" t="str">
        <f>"3." &amp;mergeValue(A9)</f>
        <v>3.1</v>
      </c>
      <c r="G9" s="554" t="s">
        <v>571</v>
      </c>
      <c r="H9" s="687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691" t="str">
        <f>"4."&amp;mergeValue(A10)</f>
        <v>4.1</v>
      </c>
      <c r="G10" s="554" t="s">
        <v>572</v>
      </c>
      <c r="H10" s="690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684"/>
      <c r="D11" s="684"/>
      <c r="F11" s="691" t="str">
        <f>"4."&amp;mergeValue(A11) &amp;"."&amp;mergeValue(B11)</f>
        <v>4.1.1</v>
      </c>
      <c r="G11" s="461" t="s">
        <v>679</v>
      </c>
      <c r="H11" s="687" t="str">
        <f>IF(region_name="","",region_name)</f>
        <v>Челябинская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684"/>
      <c r="F12" s="691" t="str">
        <f>"4."&amp;mergeValue(A12) &amp;"."&amp;mergeValue(B12)&amp;"."&amp;mergeValue(C12)</f>
        <v>4.1.1.1</v>
      </c>
      <c r="G12" s="476" t="s">
        <v>573</v>
      </c>
      <c r="H12" s="687" t="str">
        <f>IF(Территории!H13="","","" &amp; Территории!H13 &amp; "")</f>
        <v>Город Трехгорный (ЗАТО)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8"/>
      <c r="B13" s="768"/>
      <c r="C13" s="768"/>
      <c r="D13" s="684">
        <v>1</v>
      </c>
      <c r="F13" s="691" t="str">
        <f>"4."&amp;mergeValue(A13) &amp;"."&amp;mergeValue(B13)&amp;"."&amp;mergeValue(C13)&amp;"."&amp;mergeValue(D13)</f>
        <v>4.1.1.1.1</v>
      </c>
      <c r="G13" s="557" t="s">
        <v>574</v>
      </c>
      <c r="H13" s="687" t="str">
        <f>IF(Территории!R14="","","" &amp; Территории!R14 &amp; "")</f>
        <v>Город Трехгорный (ЗАТО) (75707000)</v>
      </c>
      <c r="I13" s="685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3" t="s">
        <v>680</v>
      </c>
      <c r="H15" s="763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</sheetPr>
  <dimension ref="A1:AC40"/>
  <sheetViews>
    <sheetView showGridLines="0" topLeftCell="G23" zoomScaleNormal="100" workbookViewId="0">
      <selection activeCell="H37" sqref="H37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88" t="s">
        <v>518</v>
      </c>
      <c r="E5" s="788"/>
      <c r="F5" s="788"/>
      <c r="G5" s="788"/>
      <c r="H5" s="788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89" t="s">
        <v>510</v>
      </c>
      <c r="E7" s="789"/>
      <c r="F7" s="789"/>
      <c r="G7" s="789"/>
      <c r="H7" s="789"/>
      <c r="I7" s="824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24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30" t="s">
        <v>519</v>
      </c>
      <c r="F10" s="830"/>
      <c r="G10" s="830"/>
      <c r="H10" s="830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9" t="s">
        <v>2566</v>
      </c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58" t="s">
        <v>2567</v>
      </c>
      <c r="H12" s="647" t="s">
        <v>2586</v>
      </c>
      <c r="I12" s="552" t="s">
        <v>556</v>
      </c>
    </row>
    <row r="13" spans="1:29" ht="33.7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47" t="s">
        <v>2587</v>
      </c>
      <c r="I13" s="553" t="s">
        <v>524</v>
      </c>
    </row>
    <row r="14" spans="1:29" ht="39" customHeight="1">
      <c r="A14" s="412"/>
      <c r="C14" s="86"/>
      <c r="D14" s="250">
        <v>3</v>
      </c>
      <c r="E14" s="828" t="s">
        <v>690</v>
      </c>
      <c r="F14" s="828"/>
      <c r="G14" s="828"/>
      <c r="H14" s="828"/>
      <c r="I14" s="550"/>
    </row>
    <row r="15" spans="1:29" ht="20.100000000000001" customHeight="1">
      <c r="A15" s="412"/>
      <c r="C15" s="86"/>
      <c r="D15" s="250" t="s">
        <v>498</v>
      </c>
      <c r="E15" s="649" t="s">
        <v>2568</v>
      </c>
      <c r="F15" s="422"/>
      <c r="G15" s="422" t="s">
        <v>515</v>
      </c>
      <c r="H15" s="647" t="s">
        <v>2588</v>
      </c>
      <c r="I15" s="825" t="s">
        <v>555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27"/>
    </row>
    <row r="17" spans="1:9" ht="69" customHeight="1">
      <c r="A17" s="412"/>
      <c r="B17" s="249">
        <v>3</v>
      </c>
      <c r="C17" s="86"/>
      <c r="D17" s="250">
        <v>4</v>
      </c>
      <c r="E17" s="828" t="s">
        <v>691</v>
      </c>
      <c r="F17" s="828"/>
      <c r="G17" s="828"/>
      <c r="H17" s="828"/>
      <c r="I17" s="550"/>
    </row>
    <row r="18" spans="1:9" ht="20.100000000000001" customHeight="1">
      <c r="A18" s="412"/>
      <c r="C18" s="86"/>
      <c r="D18" s="250" t="s">
        <v>499</v>
      </c>
      <c r="E18" s="429" t="s">
        <v>525</v>
      </c>
      <c r="F18" s="422"/>
      <c r="G18" s="658" t="s">
        <v>2569</v>
      </c>
      <c r="H18" s="422" t="s">
        <v>515</v>
      </c>
      <c r="I18" s="825" t="s">
        <v>557</v>
      </c>
    </row>
    <row r="19" spans="1:9" ht="20.100000000000001" customHeight="1">
      <c r="A19" s="412"/>
      <c r="C19" s="46" t="s">
        <v>1372</v>
      </c>
      <c r="D19" s="250" t="s">
        <v>2570</v>
      </c>
      <c r="E19" s="429" t="str">
        <f t="shared" ref="E19:E24" si="0">E18</f>
        <v>наименование НПА</v>
      </c>
      <c r="F19" s="422" t="s">
        <v>515</v>
      </c>
      <c r="G19" s="658" t="s">
        <v>2576</v>
      </c>
      <c r="H19" s="422" t="s">
        <v>515</v>
      </c>
      <c r="I19" s="826"/>
    </row>
    <row r="20" spans="1:9" ht="20.100000000000001" customHeight="1">
      <c r="A20" s="412"/>
      <c r="C20" s="46" t="s">
        <v>1372</v>
      </c>
      <c r="D20" s="250" t="s">
        <v>2571</v>
      </c>
      <c r="E20" s="429" t="str">
        <f t="shared" si="0"/>
        <v>наименование НПА</v>
      </c>
      <c r="F20" s="422" t="s">
        <v>515</v>
      </c>
      <c r="G20" s="658" t="s">
        <v>2577</v>
      </c>
      <c r="H20" s="422" t="s">
        <v>515</v>
      </c>
      <c r="I20" s="826"/>
    </row>
    <row r="21" spans="1:9" ht="20.100000000000001" customHeight="1">
      <c r="A21" s="412"/>
      <c r="C21" s="46" t="s">
        <v>1372</v>
      </c>
      <c r="D21" s="250" t="s">
        <v>2572</v>
      </c>
      <c r="E21" s="429" t="str">
        <f t="shared" si="0"/>
        <v>наименование НПА</v>
      </c>
      <c r="F21" s="422" t="s">
        <v>515</v>
      </c>
      <c r="G21" s="658" t="s">
        <v>2578</v>
      </c>
      <c r="H21" s="422" t="s">
        <v>515</v>
      </c>
      <c r="I21" s="826"/>
    </row>
    <row r="22" spans="1:9" ht="20.100000000000001" customHeight="1">
      <c r="A22" s="412"/>
      <c r="C22" s="46" t="s">
        <v>1372</v>
      </c>
      <c r="D22" s="250" t="s">
        <v>2573</v>
      </c>
      <c r="E22" s="429" t="str">
        <f t="shared" si="0"/>
        <v>наименование НПА</v>
      </c>
      <c r="F22" s="422" t="s">
        <v>515</v>
      </c>
      <c r="G22" s="658" t="s">
        <v>2579</v>
      </c>
      <c r="H22" s="422" t="s">
        <v>515</v>
      </c>
      <c r="I22" s="826"/>
    </row>
    <row r="23" spans="1:9" ht="20.100000000000001" customHeight="1">
      <c r="A23" s="412"/>
      <c r="C23" s="46" t="s">
        <v>1372</v>
      </c>
      <c r="D23" s="250" t="s">
        <v>2574</v>
      </c>
      <c r="E23" s="429" t="str">
        <f t="shared" si="0"/>
        <v>наименование НПА</v>
      </c>
      <c r="F23" s="422" t="s">
        <v>515</v>
      </c>
      <c r="G23" s="658" t="s">
        <v>2580</v>
      </c>
      <c r="H23" s="422" t="s">
        <v>515</v>
      </c>
      <c r="I23" s="826"/>
    </row>
    <row r="24" spans="1:9" ht="20.100000000000001" customHeight="1">
      <c r="A24" s="412"/>
      <c r="C24" s="46" t="s">
        <v>1372</v>
      </c>
      <c r="D24" s="250" t="s">
        <v>2575</v>
      </c>
      <c r="E24" s="429" t="str">
        <f t="shared" si="0"/>
        <v>наименование НПА</v>
      </c>
      <c r="F24" s="422" t="s">
        <v>515</v>
      </c>
      <c r="G24" s="658" t="s">
        <v>2581</v>
      </c>
      <c r="H24" s="422" t="s">
        <v>515</v>
      </c>
      <c r="I24" s="826"/>
    </row>
    <row r="25" spans="1:9" ht="15" customHeight="1">
      <c r="A25" s="412"/>
      <c r="C25" s="86"/>
      <c r="D25" s="117"/>
      <c r="E25" s="427" t="s">
        <v>331</v>
      </c>
      <c r="F25" s="428"/>
      <c r="G25" s="428"/>
      <c r="H25" s="425"/>
      <c r="I25" s="827"/>
    </row>
    <row r="26" spans="1:9" ht="30" customHeight="1">
      <c r="A26" s="412"/>
      <c r="B26" s="249">
        <v>3</v>
      </c>
      <c r="C26" s="86"/>
      <c r="D26" s="250">
        <v>5</v>
      </c>
      <c r="E26" s="828" t="s">
        <v>500</v>
      </c>
      <c r="F26" s="828"/>
      <c r="G26" s="828"/>
      <c r="H26" s="828"/>
      <c r="I26" s="550"/>
    </row>
    <row r="27" spans="1:9" ht="26.1" customHeight="1">
      <c r="A27" s="412"/>
      <c r="C27" s="86"/>
      <c r="D27" s="250" t="s">
        <v>501</v>
      </c>
      <c r="E27" s="829" t="s">
        <v>526</v>
      </c>
      <c r="F27" s="829"/>
      <c r="G27" s="829"/>
      <c r="H27" s="829"/>
      <c r="I27" s="550"/>
    </row>
    <row r="28" spans="1:9" ht="32.1" customHeight="1">
      <c r="A28" s="412"/>
      <c r="C28" s="86"/>
      <c r="D28" s="250" t="s">
        <v>502</v>
      </c>
      <c r="E28" s="430" t="s">
        <v>527</v>
      </c>
      <c r="F28" s="422"/>
      <c r="G28" s="658" t="s">
        <v>2582</v>
      </c>
      <c r="H28" s="422" t="s">
        <v>515</v>
      </c>
      <c r="I28" s="825" t="s">
        <v>553</v>
      </c>
    </row>
    <row r="29" spans="1:9" ht="15" customHeight="1">
      <c r="A29" s="412"/>
      <c r="C29" s="86"/>
      <c r="D29" s="117"/>
      <c r="E29" s="428" t="s">
        <v>331</v>
      </c>
      <c r="F29" s="424"/>
      <c r="G29" s="424"/>
      <c r="H29" s="425"/>
      <c r="I29" s="827"/>
    </row>
    <row r="30" spans="1:9" ht="14.25" customHeight="1">
      <c r="A30" s="412"/>
      <c r="C30" s="86"/>
      <c r="D30" s="250" t="s">
        <v>503</v>
      </c>
      <c r="E30" s="829" t="s">
        <v>693</v>
      </c>
      <c r="F30" s="829"/>
      <c r="G30" s="829"/>
      <c r="H30" s="829"/>
      <c r="I30" s="550"/>
    </row>
    <row r="31" spans="1:9" ht="42.95" customHeight="1">
      <c r="A31" s="412"/>
      <c r="C31" s="86"/>
      <c r="D31" s="250" t="s">
        <v>504</v>
      </c>
      <c r="E31" s="430" t="s">
        <v>529</v>
      </c>
      <c r="F31" s="422"/>
      <c r="G31" s="692" t="s">
        <v>2583</v>
      </c>
      <c r="H31" s="422" t="s">
        <v>515</v>
      </c>
      <c r="I31" s="825" t="s">
        <v>694</v>
      </c>
    </row>
    <row r="32" spans="1:9" ht="15" customHeight="1">
      <c r="A32" s="412"/>
      <c r="C32" s="86"/>
      <c r="D32" s="117"/>
      <c r="E32" s="428" t="s">
        <v>331</v>
      </c>
      <c r="F32" s="424"/>
      <c r="G32" s="424"/>
      <c r="H32" s="425"/>
      <c r="I32" s="827"/>
    </row>
    <row r="33" spans="1:12" ht="26.1" customHeight="1">
      <c r="A33" s="412"/>
      <c r="C33" s="86"/>
      <c r="D33" s="250" t="s">
        <v>505</v>
      </c>
      <c r="E33" s="829" t="s">
        <v>695</v>
      </c>
      <c r="F33" s="829"/>
      <c r="G33" s="829"/>
      <c r="H33" s="829"/>
      <c r="I33" s="550"/>
    </row>
    <row r="34" spans="1:12" ht="32.1" customHeight="1">
      <c r="A34" s="412"/>
      <c r="C34" s="86"/>
      <c r="D34" s="250" t="s">
        <v>506</v>
      </c>
      <c r="E34" s="430" t="s">
        <v>528</v>
      </c>
      <c r="F34" s="422"/>
      <c r="G34" s="433" t="s">
        <v>2584</v>
      </c>
      <c r="H34" s="422" t="s">
        <v>515</v>
      </c>
      <c r="I34" s="825" t="s">
        <v>554</v>
      </c>
      <c r="L34" s="317" t="s">
        <v>2584</v>
      </c>
    </row>
    <row r="35" spans="1:12" ht="15" customHeight="1">
      <c r="A35" s="412"/>
      <c r="C35" s="86"/>
      <c r="D35" s="117"/>
      <c r="E35" s="428" t="s">
        <v>331</v>
      </c>
      <c r="F35" s="424"/>
      <c r="G35" s="424"/>
      <c r="H35" s="425"/>
      <c r="I35" s="827"/>
    </row>
    <row r="36" spans="1:12" ht="59.25" customHeight="1">
      <c r="A36" s="412"/>
      <c r="B36" s="249">
        <v>3</v>
      </c>
      <c r="C36" s="86"/>
      <c r="D36" s="250" t="s">
        <v>72</v>
      </c>
      <c r="E36" s="828" t="s">
        <v>696</v>
      </c>
      <c r="F36" s="828"/>
      <c r="G36" s="828"/>
      <c r="H36" s="828"/>
      <c r="I36" s="550"/>
    </row>
    <row r="37" spans="1:12" ht="20.100000000000001" customHeight="1">
      <c r="A37" s="412"/>
      <c r="C37" s="86"/>
      <c r="D37" s="250" t="s">
        <v>507</v>
      </c>
      <c r="E37" s="649" t="s">
        <v>2585</v>
      </c>
      <c r="F37" s="422"/>
      <c r="G37" s="422" t="s">
        <v>515</v>
      </c>
      <c r="H37" s="647" t="s">
        <v>2589</v>
      </c>
      <c r="I37" s="825" t="s">
        <v>555</v>
      </c>
    </row>
    <row r="38" spans="1:12" ht="15" customHeight="1">
      <c r="A38" s="412"/>
      <c r="C38" s="86"/>
      <c r="D38" s="117"/>
      <c r="E38" s="427" t="s">
        <v>331</v>
      </c>
      <c r="F38" s="424"/>
      <c r="G38" s="424"/>
      <c r="H38" s="425"/>
      <c r="I38" s="827"/>
    </row>
    <row r="39" spans="1:12" s="229" customFormat="1" ht="3" customHeight="1">
      <c r="A39" s="412"/>
      <c r="K39" s="416"/>
      <c r="L39" s="416"/>
    </row>
    <row r="40" spans="1:12" ht="24.75" customHeight="1">
      <c r="D40" s="426">
        <v>1</v>
      </c>
      <c r="E40" s="763" t="s">
        <v>692</v>
      </c>
      <c r="F40" s="763"/>
      <c r="G40" s="763"/>
      <c r="H40" s="763"/>
      <c r="I40" s="763"/>
    </row>
  </sheetData>
  <sheetProtection password="FA9C" sheet="1" objects="1" scenarios="1" formatColumns="0" formatRows="0"/>
  <mergeCells count="18">
    <mergeCell ref="I18:I25"/>
    <mergeCell ref="E26:H26"/>
    <mergeCell ref="D5:H5"/>
    <mergeCell ref="D7:H7"/>
    <mergeCell ref="I7:I8"/>
    <mergeCell ref="E10:H10"/>
    <mergeCell ref="E14:H14"/>
    <mergeCell ref="I15:I16"/>
    <mergeCell ref="E17:H17"/>
    <mergeCell ref="E40:I40"/>
    <mergeCell ref="E36:H36"/>
    <mergeCell ref="E27:H27"/>
    <mergeCell ref="E30:H30"/>
    <mergeCell ref="E33:H33"/>
    <mergeCell ref="I28:I29"/>
    <mergeCell ref="I31:I32"/>
    <mergeCell ref="I34:I35"/>
    <mergeCell ref="I37:I3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8 I31 I34 E15 I18 G28 G31 E18 E34 E31 I37 E37 G12 I28 I15 E12 G18:G2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7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4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2.12'!$H$12" tooltip="Кликните по гиперссылке, чтобы перейти по гиперссылке или отредактировать её" display="https://portal.eias.ru/Portal/DownloadPage.aspx?type=12&amp;guid=c1873351-cc5e-4026-a868-b5a7e7b09293"/>
    <hyperlink ref="H13" location="'Форма 2.12'!$H$13" tooltip="Кликните по гиперссылке, чтобы перейти по гиперссылке или отредактировать её" display="https://portal.eias.ru/Portal/DownloadPage.aspx?type=12&amp;guid=2cf75fe6-1836-4d52-a927-c4b02186b907"/>
    <hyperlink ref="H15" location="'Форма 2.12'!$H$15" tooltip="Кликните по гиперссылке, чтобы перейти по гиперссылке или отредактировать её" display="https://portal.eias.ru/Portal/DownloadPage.aspx?type=12&amp;guid=5205ca70-3613-4cc6-b2a2-5d8c12427cd7"/>
    <hyperlink ref="H37" location="'Форма 2.12'!$H$37" tooltip="Кликните по гиперссылке, чтобы перейти по гиперссылке или отредактировать её" display="https://portal.eias.ru/Portal/DownloadPage.aspx?type=12&amp;guid=b3a382ac-37b2-4504-ab54-3f3d69f420c9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31" t="s">
        <v>550</v>
      </c>
      <c r="E5" s="831"/>
      <c r="F5" s="831"/>
      <c r="G5" s="831"/>
      <c r="H5" s="831"/>
      <c r="I5" s="831"/>
      <c r="J5" s="831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33" t="s">
        <v>510</v>
      </c>
      <c r="E8" s="833"/>
      <c r="F8" s="833"/>
      <c r="G8" s="833"/>
      <c r="H8" s="833"/>
      <c r="I8" s="833"/>
      <c r="J8" s="833"/>
      <c r="K8" s="833" t="s">
        <v>511</v>
      </c>
    </row>
    <row r="9" spans="1:14">
      <c r="D9" s="833" t="s">
        <v>95</v>
      </c>
      <c r="E9" s="833" t="s">
        <v>558</v>
      </c>
      <c r="F9" s="833"/>
      <c r="G9" s="833" t="s">
        <v>559</v>
      </c>
      <c r="H9" s="833"/>
      <c r="I9" s="833"/>
      <c r="J9" s="833"/>
      <c r="K9" s="833"/>
    </row>
    <row r="10" spans="1:14" ht="22.5">
      <c r="D10" s="833"/>
      <c r="E10" s="142" t="s">
        <v>560</v>
      </c>
      <c r="F10" s="142" t="s">
        <v>448</v>
      </c>
      <c r="G10" s="142" t="s">
        <v>448</v>
      </c>
      <c r="H10" s="142" t="s">
        <v>560</v>
      </c>
      <c r="I10" s="142" t="s">
        <v>561</v>
      </c>
      <c r="J10" s="142" t="s">
        <v>512</v>
      </c>
      <c r="K10" s="833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3"/>
      <c r="F12" s="650"/>
      <c r="G12" s="650"/>
      <c r="H12" s="650"/>
      <c r="I12" s="667"/>
      <c r="J12" s="651"/>
      <c r="K12" s="825" t="s">
        <v>562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27"/>
    </row>
    <row r="14" spans="1:14" ht="3" customHeight="1">
      <c r="A14" s="136"/>
      <c r="B14" s="136"/>
      <c r="C14" s="136"/>
    </row>
    <row r="15" spans="1:14" ht="27.75" customHeight="1">
      <c r="E15" s="832" t="s">
        <v>681</v>
      </c>
      <c r="F15" s="832"/>
      <c r="G15" s="832"/>
      <c r="H15" s="832"/>
      <c r="I15" s="832"/>
      <c r="J15" s="832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5" t="s">
        <v>317</v>
      </c>
      <c r="E7" s="727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34" t="s">
        <v>318</v>
      </c>
      <c r="E15" s="834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31" t="s">
        <v>58</v>
      </c>
      <c r="E7" s="831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35" t="s">
        <v>59</v>
      </c>
      <c r="C2" s="835"/>
      <c r="D2" s="835"/>
      <c r="E2" s="597"/>
    </row>
    <row r="3" spans="2:5" ht="3" customHeight="1"/>
    <row r="4" spans="2:5" ht="21.75" customHeight="1" thickBot="1">
      <c r="B4" s="697" t="s">
        <v>1</v>
      </c>
      <c r="C4" s="697" t="s">
        <v>94</v>
      </c>
      <c r="D4" s="697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90"/>
  <sheetViews>
    <sheetView showGridLines="0" workbookViewId="0"/>
  </sheetViews>
  <sheetFormatPr defaultRowHeight="11.25"/>
  <sheetData>
    <row r="1" spans="1:1">
      <c r="A1" s="666">
        <f>IF('Форма 2.2 | Т-тех'!$O$22="",1,0)</f>
        <v>1</v>
      </c>
    </row>
    <row r="2" spans="1:1">
      <c r="A2" s="666">
        <f>IF('Форма 2.2 | Т-тех'!$R$23="",1,0)</f>
        <v>1</v>
      </c>
    </row>
    <row r="3" spans="1:1">
      <c r="A3" s="666">
        <f>IF('Форма 2.2 | Т-тех'!$T$23="",1,0)</f>
        <v>1</v>
      </c>
    </row>
    <row r="4" spans="1:1">
      <c r="A4" s="666">
        <f>IF('Форма 2.2 | Т-тех'!$S$23="",1,0)</f>
        <v>0</v>
      </c>
    </row>
    <row r="5" spans="1:1">
      <c r="A5" s="666">
        <f>IF('Форма 2.2 | Т-тех'!$U$23="",1,0)</f>
        <v>0</v>
      </c>
    </row>
    <row r="6" spans="1:1">
      <c r="A6" s="666">
        <f>IF('Форма 2.2 | Т-транс'!$O$22="",1,0)</f>
        <v>1</v>
      </c>
    </row>
    <row r="7" spans="1:1">
      <c r="A7" s="666">
        <f>IF('Форма 2.2 | Т-транс'!$R$23="",1,0)</f>
        <v>1</v>
      </c>
    </row>
    <row r="8" spans="1:1">
      <c r="A8" s="666">
        <f>IF('Форма 2.2 | Т-транс'!$T$23="",1,0)</f>
        <v>1</v>
      </c>
    </row>
    <row r="9" spans="1:1">
      <c r="A9" s="666">
        <f>IF('Форма 2.2 | Т-транс'!$S$23="",1,0)</f>
        <v>0</v>
      </c>
    </row>
    <row r="10" spans="1:1">
      <c r="A10" s="666">
        <f>IF('Форма 2.2 | Т-транс'!$U$23="",1,0)</f>
        <v>0</v>
      </c>
    </row>
    <row r="11" spans="1:1">
      <c r="A11" s="666">
        <f>IF('Форма 2.2 | Т-подвоз'!$O$22="",1,0)</f>
        <v>1</v>
      </c>
    </row>
    <row r="12" spans="1:1">
      <c r="A12" s="666">
        <f>IF('Форма 2.2 | Т-подвоз'!$R$23="",1,0)</f>
        <v>1</v>
      </c>
    </row>
    <row r="13" spans="1:1">
      <c r="A13" s="666">
        <f>IF('Форма 2.2 | Т-подвоз'!$T$23="",1,0)</f>
        <v>1</v>
      </c>
    </row>
    <row r="14" spans="1:1">
      <c r="A14" s="666">
        <f>IF('Форма 2.2 | Т-подвоз'!$S$23="",1,0)</f>
        <v>0</v>
      </c>
    </row>
    <row r="15" spans="1:1">
      <c r="A15" s="666">
        <f>IF('Форма 2.2 | Т-подвоз'!$U$23="",1,0)</f>
        <v>0</v>
      </c>
    </row>
    <row r="16" spans="1:1">
      <c r="A16" s="666">
        <f>IF('Форма 2.2 | Т-пит'!$O$22="",1,0)</f>
        <v>0</v>
      </c>
    </row>
    <row r="17" spans="1:1">
      <c r="A17" s="666">
        <f>IF('Форма 2.2 | Т-пит'!$R$23="",1,0)</f>
        <v>0</v>
      </c>
    </row>
    <row r="18" spans="1:1">
      <c r="A18" s="666">
        <f>IF('Форма 2.2 | Т-пит'!$T$23="",1,0)</f>
        <v>0</v>
      </c>
    </row>
    <row r="19" spans="1:1">
      <c r="A19" s="666">
        <f>IF('Форма 2.2 | Т-пит'!$S$23="",1,0)</f>
        <v>0</v>
      </c>
    </row>
    <row r="20" spans="1:1">
      <c r="A20" s="666">
        <f>IF('Форма 2.2 | Т-пит'!$U$23="",1,0)</f>
        <v>0</v>
      </c>
    </row>
    <row r="21" spans="1:1">
      <c r="A21" s="666">
        <f>IF('Форма 2.3 | Т-подкл(инд)'!$M$22="",1,0)</f>
        <v>1</v>
      </c>
    </row>
    <row r="22" spans="1:1">
      <c r="A22" s="666">
        <f>IF('Форма 2.3 | Т-подкл(инд)'!$Q$22="",1,0)</f>
        <v>1</v>
      </c>
    </row>
    <row r="23" spans="1:1">
      <c r="A23" s="666">
        <f>IF('Форма 2.3 | Т-подкл(инд)'!$AD$22="",1,0)</f>
        <v>1</v>
      </c>
    </row>
    <row r="24" spans="1:1">
      <c r="A24" s="666">
        <f>IF('Форма 2.3 | Т-подкл(инд)'!$AE$22="",1,0)</f>
        <v>1</v>
      </c>
    </row>
    <row r="25" spans="1:1">
      <c r="A25" s="666">
        <f>IF('Форма 2.3 | Т-подкл(инд)'!$AF$22="",1,0)</f>
        <v>1</v>
      </c>
    </row>
    <row r="26" spans="1:1">
      <c r="A26" s="666">
        <f>IF('Форма 2.3 | Т-подкл(инд)'!$AG$22="",1,0)</f>
        <v>1</v>
      </c>
    </row>
    <row r="27" spans="1:1">
      <c r="A27" s="666">
        <f>IF('Форма 2.3 | Т-подкл(инд)'!$AH$22="",1,0)</f>
        <v>1</v>
      </c>
    </row>
    <row r="28" spans="1:1">
      <c r="A28" s="666">
        <f>IF('Форма 2.3 | Т-подкл(инд)'!$AJ$22="",1,0)</f>
        <v>1</v>
      </c>
    </row>
    <row r="29" spans="1:1">
      <c r="A29" s="666">
        <f>IF('Форма 2.3 | Т-подкл(инд)'!$N$22="",1,0)</f>
        <v>0</v>
      </c>
    </row>
    <row r="30" spans="1:1">
      <c r="A30" s="666">
        <f>IF('Форма 2.3 | Т-подкл(инд)'!$R$22="",1,0)</f>
        <v>0</v>
      </c>
    </row>
    <row r="31" spans="1:1">
      <c r="A31" s="666">
        <f>IF('Форма 2.3 | Т-подкл(инд)'!$V$22="",1,0)</f>
        <v>0</v>
      </c>
    </row>
    <row r="32" spans="1:1">
      <c r="A32" s="666">
        <f>IF('Форма 2.3 | Т-подкл(инд)'!$Z$22="",1,0)</f>
        <v>0</v>
      </c>
    </row>
    <row r="33" spans="1:1">
      <c r="A33" s="666">
        <f>IF('Форма 2.3 | Т-подкл(инд)'!$AI$22="",1,0)</f>
        <v>0</v>
      </c>
    </row>
    <row r="34" spans="1:1">
      <c r="A34" s="666">
        <f>IF('Форма 2.3 | Т-подкл(инд)'!$AK$22="",1,0)</f>
        <v>0</v>
      </c>
    </row>
    <row r="35" spans="1:1">
      <c r="A35" s="666">
        <f>IF('Форма 2.3 | Т-подкл'!$P$22="",1,0)</f>
        <v>1</v>
      </c>
    </row>
    <row r="36" spans="1:1">
      <c r="A36" s="666">
        <f>IF('Форма 2.3 | Т-подкл'!$AC$22="",1,0)</f>
        <v>1</v>
      </c>
    </row>
    <row r="37" spans="1:1">
      <c r="A37" s="666">
        <f>IF('Форма 2.3 | Т-подкл'!$AD$22="",1,0)</f>
        <v>1</v>
      </c>
    </row>
    <row r="38" spans="1:1">
      <c r="A38" s="666">
        <f>IF('Форма 2.3 | Т-подкл'!$AE$22="",1,0)</f>
        <v>1</v>
      </c>
    </row>
    <row r="39" spans="1:1">
      <c r="A39" s="666">
        <f>IF('Форма 2.3 | Т-подкл'!$AF$22="",1,0)</f>
        <v>1</v>
      </c>
    </row>
    <row r="40" spans="1:1">
      <c r="A40" s="666">
        <f>IF('Форма 2.3 | Т-подкл'!$AG$22="",1,0)</f>
        <v>1</v>
      </c>
    </row>
    <row r="41" spans="1:1">
      <c r="A41" s="666">
        <f>IF('Форма 2.3 | Т-подкл'!$AI$22="",1,0)</f>
        <v>1</v>
      </c>
    </row>
    <row r="42" spans="1:1">
      <c r="A42" s="666">
        <f>IF('Форма 2.3 | Т-подкл'!$Q$22="",1,0)</f>
        <v>0</v>
      </c>
    </row>
    <row r="43" spans="1:1">
      <c r="A43" s="666">
        <f>IF('Форма 2.3 | Т-подкл'!$U$22="",1,0)</f>
        <v>0</v>
      </c>
    </row>
    <row r="44" spans="1:1">
      <c r="A44" s="666">
        <f>IF('Форма 2.3 | Т-подкл'!$Y$22="",1,0)</f>
        <v>0</v>
      </c>
    </row>
    <row r="45" spans="1:1">
      <c r="A45" s="666">
        <f>IF('Форма 2.3 | Т-подкл'!$AH$22="",1,0)</f>
        <v>0</v>
      </c>
    </row>
    <row r="46" spans="1:1">
      <c r="A46" s="666">
        <f>IF('Форма 2.3 | Т-подкл'!$AJ$22="",1,0)</f>
        <v>0</v>
      </c>
    </row>
    <row r="47" spans="1:1">
      <c r="A47" s="666">
        <f>IF('Форма 2.11'!$E$12="",1,0)</f>
        <v>0</v>
      </c>
    </row>
    <row r="48" spans="1:1">
      <c r="A48" s="666">
        <f>IF('Форма 2.11'!$F$12="",1,0)</f>
        <v>0</v>
      </c>
    </row>
    <row r="49" spans="1:1">
      <c r="A49" s="666">
        <f>IF('Форма 2.12'!$G$11="",1,0)</f>
        <v>0</v>
      </c>
    </row>
    <row r="50" spans="1:1">
      <c r="A50" s="666">
        <f>IF('Форма 2.12'!$G$12="",1,0)</f>
        <v>0</v>
      </c>
    </row>
    <row r="51" spans="1:1">
      <c r="A51" s="666">
        <f>IF('Форма 2.12'!$H$12="",1,0)</f>
        <v>0</v>
      </c>
    </row>
    <row r="52" spans="1:1">
      <c r="A52" s="666">
        <f>IF('Форма 2.12'!$H$13="",1,0)</f>
        <v>0</v>
      </c>
    </row>
    <row r="53" spans="1:1">
      <c r="A53" s="666">
        <f>IF('Форма 2.12'!$E$15="",1,0)</f>
        <v>0</v>
      </c>
    </row>
    <row r="54" spans="1:1">
      <c r="A54" s="666">
        <f>IF('Форма 2.12'!$H$15="",1,0)</f>
        <v>0</v>
      </c>
    </row>
    <row r="55" spans="1:1">
      <c r="A55" s="666">
        <f>IF('Форма 2.12'!$G$18="",1,0)</f>
        <v>0</v>
      </c>
    </row>
    <row r="56" spans="1:1">
      <c r="A56" s="666">
        <f>IF('Форма 2.12'!$G$28="",1,0)</f>
        <v>0</v>
      </c>
    </row>
    <row r="57" spans="1:1">
      <c r="A57" s="666">
        <f>IF('Форма 2.12'!$G$31="",1,0)</f>
        <v>0</v>
      </c>
    </row>
    <row r="58" spans="1:1">
      <c r="A58" s="666">
        <f>IF('Форма 2.12'!$E$37="",1,0)</f>
        <v>0</v>
      </c>
    </row>
    <row r="59" spans="1:1">
      <c r="A59" s="666">
        <f>IF('Форма 2.12'!$H$37="",1,0)</f>
        <v>0</v>
      </c>
    </row>
    <row r="60" spans="1:1">
      <c r="A60" s="666">
        <f>IF('Форма 2.12'!$G$34="",1,0)</f>
        <v>0</v>
      </c>
    </row>
    <row r="61" spans="1:1">
      <c r="A61" s="666">
        <f>IF('Форма 1.0.2'!$E$12="",1,0)</f>
        <v>1</v>
      </c>
    </row>
    <row r="62" spans="1:1">
      <c r="A62" s="666">
        <f>IF('Форма 1.0.2'!$F$12="",1,0)</f>
        <v>1</v>
      </c>
    </row>
    <row r="63" spans="1:1">
      <c r="A63" s="666">
        <f>IF('Форма 1.0.2'!$G$12="",1,0)</f>
        <v>1</v>
      </c>
    </row>
    <row r="64" spans="1:1">
      <c r="A64" s="666">
        <f>IF('Форма 1.0.2'!$H$12="",1,0)</f>
        <v>1</v>
      </c>
    </row>
    <row r="65" spans="1:1">
      <c r="A65" s="666">
        <f>IF('Форма 1.0.2'!$I$12="",1,0)</f>
        <v>1</v>
      </c>
    </row>
    <row r="66" spans="1:1">
      <c r="A66" s="666">
        <f>IF('Форма 1.0.2'!$J$12="",1,0)</f>
        <v>1</v>
      </c>
    </row>
    <row r="67" spans="1:1">
      <c r="A67" s="666">
        <f>IF('Сведения об изменении'!$E$12="",1,0)</f>
        <v>1</v>
      </c>
    </row>
    <row r="68" spans="1:1">
      <c r="A68" s="668">
        <f>IF('Форма 2.11'!$F$16="",1,0)</f>
        <v>0</v>
      </c>
    </row>
    <row r="69" spans="1:1">
      <c r="A69" s="668">
        <f>IF('Форма 2.11'!$E$16="",1,0)</f>
        <v>0</v>
      </c>
    </row>
    <row r="70" spans="1:1">
      <c r="A70" s="668">
        <f>IF(Территории!$E$12="",1,0)</f>
        <v>0</v>
      </c>
    </row>
    <row r="71" spans="1:1">
      <c r="A71" s="668">
        <f>IF('Перечень тарифов'!$E$21="",1,0)</f>
        <v>0</v>
      </c>
    </row>
    <row r="72" spans="1:1">
      <c r="A72" s="668">
        <f>IF('Перечень тарифов'!$F$21="",1,0)</f>
        <v>0</v>
      </c>
    </row>
    <row r="73" spans="1:1">
      <c r="A73" s="668">
        <f>IF('Перечень тарифов'!$G$21="",1,0)</f>
        <v>0</v>
      </c>
    </row>
    <row r="74" spans="1:1">
      <c r="A74" s="668">
        <f>IF('Перечень тарифов'!$K$21="",1,0)</f>
        <v>0</v>
      </c>
    </row>
    <row r="75" spans="1:1">
      <c r="A75" s="668">
        <f>IF('Перечень тарифов'!$O$21="",1,0)</f>
        <v>0</v>
      </c>
    </row>
    <row r="76" spans="1:1">
      <c r="A76" s="668">
        <f>IF('Перечень тарифов'!$N$21="",1,0)</f>
        <v>0</v>
      </c>
    </row>
    <row r="77" spans="1:1">
      <c r="A77" s="675">
        <f>IF('Форма 2.11'!$E$13="",1,0)</f>
        <v>0</v>
      </c>
    </row>
    <row r="78" spans="1:1">
      <c r="A78" s="675">
        <f>IF('Форма 2.11'!$F$13="",1,0)</f>
        <v>0</v>
      </c>
    </row>
    <row r="79" spans="1:1">
      <c r="A79" s="680">
        <f>IF('Форма 2.12'!$G$19="",1,0)</f>
        <v>0</v>
      </c>
    </row>
    <row r="80" spans="1:1">
      <c r="A80" s="680">
        <f>IF('Форма 2.12'!$G$20="",1,0)</f>
        <v>0</v>
      </c>
    </row>
    <row r="81" spans="1:1">
      <c r="A81" s="680">
        <f>IF('Форма 2.12'!$G$21="",1,0)</f>
        <v>0</v>
      </c>
    </row>
    <row r="82" spans="1:1">
      <c r="A82" s="680">
        <f>IF('Форма 2.12'!$G$22="",1,0)</f>
        <v>0</v>
      </c>
    </row>
    <row r="83" spans="1:1">
      <c r="A83" s="680">
        <f>IF('Форма 2.12'!$G$23="",1,0)</f>
        <v>0</v>
      </c>
    </row>
    <row r="84" spans="1:1">
      <c r="A84" s="680">
        <f>IF('Форма 2.12'!$G$24="",1,0)</f>
        <v>0</v>
      </c>
    </row>
    <row r="85" spans="1:1">
      <c r="A85" s="681">
        <f>IF('Форма 2.2 | Т-пит'!$O$23="",1,0)</f>
        <v>0</v>
      </c>
    </row>
    <row r="86" spans="1:1">
      <c r="A86" s="681">
        <f>IF('Форма 2.2 | Т-пит'!$Y$23="",1,0)</f>
        <v>0</v>
      </c>
    </row>
    <row r="87" spans="1:1">
      <c r="A87" s="681">
        <f>IF('Форма 2.2 | Т-пит'!$AA$23="",1,0)</f>
        <v>0</v>
      </c>
    </row>
    <row r="88" spans="1:1">
      <c r="A88" s="681">
        <f>IF('Форма 2.2 | Т-пит'!$V$23="",1,0)</f>
        <v>0</v>
      </c>
    </row>
    <row r="89" spans="1:1">
      <c r="A89" s="681">
        <f>IF('Форма 2.2 | Т-пит'!$Z$23="",1,0)</f>
        <v>0</v>
      </c>
    </row>
    <row r="90" spans="1:1">
      <c r="A90" s="681">
        <f>IF('Форма 2.2 | Т-пит'!$AB$23="",1,0)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3"/>
  </cols>
  <sheetData>
    <row r="1" spans="1:3">
      <c r="A1" s="693" t="s">
        <v>591</v>
      </c>
      <c r="B1" s="693" t="s">
        <v>592</v>
      </c>
      <c r="C1" s="693" t="s">
        <v>70</v>
      </c>
    </row>
    <row r="2" spans="1:3">
      <c r="A2" s="693">
        <v>4189678</v>
      </c>
      <c r="B2" s="693" t="s">
        <v>1355</v>
      </c>
      <c r="C2" s="693" t="s">
        <v>1356</v>
      </c>
    </row>
    <row r="3" spans="1:3">
      <c r="A3" s="693">
        <v>4190415</v>
      </c>
      <c r="B3" s="693" t="s">
        <v>1357</v>
      </c>
      <c r="C3" s="693" t="s">
        <v>1356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77">
        <v>43459.364340277774</v>
      </c>
      <c r="B2" s="11" t="s">
        <v>709</v>
      </c>
      <c r="C2" s="11" t="s">
        <v>494</v>
      </c>
    </row>
    <row r="3" spans="1:4">
      <c r="A3" s="677">
        <v>43459.364351851851</v>
      </c>
      <c r="B3" s="11" t="s">
        <v>710</v>
      </c>
      <c r="C3" s="11" t="s">
        <v>494</v>
      </c>
    </row>
    <row r="4" spans="1:4">
      <c r="A4" s="677">
        <v>43459.364479166667</v>
      </c>
      <c r="B4" s="11" t="s">
        <v>709</v>
      </c>
      <c r="C4" s="11" t="s">
        <v>494</v>
      </c>
    </row>
    <row r="5" spans="1:4">
      <c r="A5" s="677">
        <v>43459.364490740743</v>
      </c>
      <c r="B5" s="11" t="s">
        <v>710</v>
      </c>
      <c r="C5" s="11" t="s">
        <v>494</v>
      </c>
    </row>
    <row r="6" spans="1:4">
      <c r="A6" s="677">
        <v>43459.364791666667</v>
      </c>
      <c r="B6" s="11" t="s">
        <v>709</v>
      </c>
      <c r="C6" s="11" t="s">
        <v>494</v>
      </c>
    </row>
    <row r="7" spans="1:4">
      <c r="A7" s="677">
        <v>43459.364803240744</v>
      </c>
      <c r="B7" s="11" t="s">
        <v>710</v>
      </c>
      <c r="C7" s="11" t="s">
        <v>494</v>
      </c>
    </row>
    <row r="8" spans="1:4">
      <c r="A8" s="677">
        <v>43459.386331018519</v>
      </c>
      <c r="B8" s="11" t="s">
        <v>709</v>
      </c>
      <c r="C8" s="11" t="s">
        <v>494</v>
      </c>
    </row>
    <row r="9" spans="1:4">
      <c r="A9" s="677">
        <v>43459.386342592596</v>
      </c>
      <c r="B9" s="11" t="s">
        <v>710</v>
      </c>
      <c r="C9" s="11" t="s">
        <v>494</v>
      </c>
    </row>
    <row r="10" spans="1:4">
      <c r="A10" s="677">
        <v>43459.402199074073</v>
      </c>
      <c r="B10" s="11" t="s">
        <v>709</v>
      </c>
      <c r="C10" s="11" t="s">
        <v>494</v>
      </c>
    </row>
    <row r="11" spans="1:4">
      <c r="A11" s="677">
        <v>43459.40221064815</v>
      </c>
      <c r="B11" s="11" t="s">
        <v>710</v>
      </c>
      <c r="C11" s="11" t="s">
        <v>494</v>
      </c>
    </row>
    <row r="12" spans="1:4">
      <c r="A12" s="677">
        <v>43459.440393518518</v>
      </c>
      <c r="B12" s="11" t="s">
        <v>709</v>
      </c>
      <c r="C12" s="11" t="s">
        <v>494</v>
      </c>
    </row>
    <row r="13" spans="1:4">
      <c r="A13" s="677">
        <v>43459.440405092595</v>
      </c>
      <c r="B13" s="11" t="s">
        <v>710</v>
      </c>
      <c r="C13" s="11" t="s">
        <v>494</v>
      </c>
    </row>
    <row r="14" spans="1:4">
      <c r="A14" s="677">
        <v>43459.465601851851</v>
      </c>
      <c r="B14" s="11" t="s">
        <v>709</v>
      </c>
      <c r="C14" s="11" t="s">
        <v>494</v>
      </c>
    </row>
    <row r="15" spans="1:4">
      <c r="A15" s="677">
        <v>43459.465613425928</v>
      </c>
      <c r="B15" s="11" t="s">
        <v>710</v>
      </c>
      <c r="C15" s="11" t="s">
        <v>494</v>
      </c>
    </row>
    <row r="16" spans="1:4">
      <c r="A16" s="677">
        <v>43459.484016203707</v>
      </c>
      <c r="B16" s="11" t="s">
        <v>709</v>
      </c>
      <c r="C16" s="11" t="s">
        <v>494</v>
      </c>
    </row>
    <row r="17" spans="1:3">
      <c r="A17" s="677">
        <v>43459.484027777777</v>
      </c>
      <c r="B17" s="11" t="s">
        <v>710</v>
      </c>
      <c r="C17" s="11" t="s">
        <v>494</v>
      </c>
    </row>
    <row r="18" spans="1:3">
      <c r="A18" s="677">
        <v>43469.426562499997</v>
      </c>
      <c r="B18" s="11" t="s">
        <v>709</v>
      </c>
      <c r="C18" s="11" t="s">
        <v>494</v>
      </c>
    </row>
    <row r="19" spans="1:3">
      <c r="A19" s="677">
        <v>43469.426574074074</v>
      </c>
      <c r="B19" s="11" t="s">
        <v>710</v>
      </c>
      <c r="C19" s="11" t="s">
        <v>494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0" t="s">
        <v>1373</v>
      </c>
    </row>
    <row r="4" spans="2:2">
      <c r="B4" s="490" t="s">
        <v>595</v>
      </c>
    </row>
    <row r="5" spans="2:2">
      <c r="B5" s="490" t="s">
        <v>596</v>
      </c>
    </row>
    <row r="6" spans="2:2">
      <c r="B6" s="490" t="s">
        <v>597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3"/>
    <col min="2" max="2" width="65.28515625" style="693" customWidth="1"/>
    <col min="3" max="3" width="41" style="693" customWidth="1"/>
    <col min="4" max="16384" width="9.140625" style="693"/>
  </cols>
  <sheetData>
    <row r="1" spans="1:2">
      <c r="A1" s="693" t="s">
        <v>333</v>
      </c>
      <c r="B1" s="693" t="s">
        <v>334</v>
      </c>
    </row>
    <row r="2" spans="1:2">
      <c r="A2" s="693">
        <v>4189680</v>
      </c>
      <c r="B2" s="693" t="s">
        <v>391</v>
      </c>
    </row>
    <row r="3" spans="1:2">
      <c r="A3" s="693">
        <v>4189681</v>
      </c>
      <c r="B3" s="693" t="s">
        <v>388</v>
      </c>
    </row>
    <row r="4" spans="1:2">
      <c r="A4" s="693">
        <v>4189682</v>
      </c>
      <c r="B4" s="693" t="s">
        <v>387</v>
      </c>
    </row>
    <row r="5" spans="1:2">
      <c r="A5" s="693">
        <v>4189683</v>
      </c>
      <c r="B5" s="693" t="s">
        <v>386</v>
      </c>
    </row>
    <row r="6" spans="1:2">
      <c r="A6" s="693">
        <v>4189684</v>
      </c>
      <c r="B6" s="693" t="s">
        <v>390</v>
      </c>
    </row>
    <row r="7" spans="1:2">
      <c r="A7" s="693">
        <v>4189685</v>
      </c>
      <c r="B7" s="693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3"/>
    <col min="2" max="2" width="65.28515625" style="693" customWidth="1"/>
    <col min="3" max="3" width="41" style="693" customWidth="1"/>
    <col min="4" max="16384" width="9.140625" style="693"/>
  </cols>
  <sheetData>
    <row r="1" spans="1:2">
      <c r="A1" s="693" t="s">
        <v>333</v>
      </c>
      <c r="B1" s="693" t="s">
        <v>335</v>
      </c>
    </row>
    <row r="2" spans="1:2">
      <c r="A2" s="693">
        <v>4189671</v>
      </c>
      <c r="B2" s="693" t="s">
        <v>1349</v>
      </c>
    </row>
    <row r="3" spans="1:2">
      <c r="A3" s="693">
        <v>4189672</v>
      </c>
      <c r="B3" s="693" t="s">
        <v>1350</v>
      </c>
    </row>
    <row r="4" spans="1:2">
      <c r="A4" s="693">
        <v>4189673</v>
      </c>
      <c r="B4" s="693" t="s">
        <v>1351</v>
      </c>
    </row>
    <row r="5" spans="1:2">
      <c r="A5" s="693">
        <v>4189674</v>
      </c>
      <c r="B5" s="693" t="s">
        <v>1352</v>
      </c>
    </row>
    <row r="6" spans="1:2">
      <c r="A6" s="693">
        <v>4189675</v>
      </c>
      <c r="B6" s="693" t="s">
        <v>1353</v>
      </c>
    </row>
    <row r="7" spans="1:2">
      <c r="A7" s="693">
        <v>4189676</v>
      </c>
      <c r="B7" s="693" t="s">
        <v>1354</v>
      </c>
    </row>
    <row r="8" spans="1:2">
      <c r="A8" s="693">
        <v>4189677</v>
      </c>
      <c r="B8" s="693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655</v>
      </c>
    </row>
    <row r="4" spans="1:2">
      <c r="A4" t="s">
        <v>464</v>
      </c>
      <c r="B4" t="s">
        <v>564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584</v>
      </c>
      <c r="B7" t="s">
        <v>480</v>
      </c>
    </row>
    <row r="8" spans="1:2">
      <c r="A8" t="s">
        <v>468</v>
      </c>
      <c r="B8" t="s">
        <v>565</v>
      </c>
    </row>
    <row r="9" spans="1:2">
      <c r="A9" t="s">
        <v>585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586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587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588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589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672</v>
      </c>
      <c r="B19" t="s">
        <v>78</v>
      </c>
    </row>
    <row r="20" spans="1:2">
      <c r="A20" t="s">
        <v>563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656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590</v>
      </c>
    </row>
    <row r="34" spans="1:2">
      <c r="A34"/>
      <c r="B34" t="s">
        <v>566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1" zoomScaleNormal="100" workbookViewId="0">
      <selection activeCell="J31" sqref="J31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26360568</v>
      </c>
      <c r="G1" s="525"/>
      <c r="I1" s="525"/>
    </row>
    <row r="2" spans="1:12" s="17" customFormat="1" ht="14.25">
      <c r="A2" s="290"/>
      <c r="B2" s="90"/>
      <c r="E2" s="530" t="str">
        <f>"Код шаблона: " &amp; GetCode()</f>
        <v>Код шаблона: FAS.JKH.OPEN.INFO.PRICE.HVS</v>
      </c>
      <c r="F2" s="602"/>
      <c r="G2" s="529"/>
      <c r="H2" s="529"/>
      <c r="I2" s="529"/>
      <c r="J2" s="529"/>
      <c r="K2" s="529"/>
      <c r="L2" s="529"/>
    </row>
    <row r="3" spans="1:12" ht="14.25">
      <c r="E3" s="531" t="str">
        <f>"Версия " &amp; GetVersion()</f>
        <v>Версия 1.0.1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18" t="s">
        <v>495</v>
      </c>
      <c r="F5" s="719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172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542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540</v>
      </c>
      <c r="F11" s="678" t="s">
        <v>1358</v>
      </c>
      <c r="G11" s="518"/>
    </row>
    <row r="12" spans="1:12" ht="27">
      <c r="D12" s="23"/>
      <c r="E12" s="81" t="s">
        <v>541</v>
      </c>
      <c r="F12" s="678" t="s">
        <v>1359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2" t="s">
        <v>45</v>
      </c>
      <c r="G14" s="520"/>
    </row>
    <row r="15" spans="1:12" ht="27" hidden="1">
      <c r="D15" s="23"/>
      <c r="E15" s="81" t="s">
        <v>302</v>
      </c>
      <c r="F15" s="640" t="s">
        <v>711</v>
      </c>
      <c r="G15" s="520"/>
    </row>
    <row r="16" spans="1:12" ht="27" hidden="1">
      <c r="D16" s="23"/>
      <c r="E16" s="81" t="s">
        <v>697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702</v>
      </c>
      <c r="G17" s="627"/>
      <c r="I17" s="54"/>
    </row>
    <row r="18" spans="1:9" ht="27">
      <c r="D18" s="23"/>
      <c r="E18" s="81" t="s">
        <v>578</v>
      </c>
      <c r="F18" s="652" t="s">
        <v>1363</v>
      </c>
      <c r="G18" s="520"/>
    </row>
    <row r="19" spans="1:9" ht="27">
      <c r="D19" s="23"/>
      <c r="E19" s="81" t="s">
        <v>686</v>
      </c>
      <c r="F19" s="653" t="s">
        <v>1364</v>
      </c>
      <c r="G19" s="520"/>
    </row>
    <row r="20" spans="1:9" ht="27">
      <c r="D20" s="23"/>
      <c r="E20" s="81" t="s">
        <v>685</v>
      </c>
      <c r="F20" s="652" t="s">
        <v>1365</v>
      </c>
      <c r="G20" s="520"/>
    </row>
    <row r="21" spans="1:9" ht="27">
      <c r="D21" s="23"/>
      <c r="E21" s="81" t="s">
        <v>577</v>
      </c>
      <c r="F21" s="652" t="s">
        <v>2565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703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704</v>
      </c>
      <c r="F23" s="654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705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706</v>
      </c>
      <c r="F25" s="654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577</v>
      </c>
      <c r="F26" s="654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1361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1362</v>
      </c>
      <c r="G31" s="519"/>
    </row>
    <row r="32" spans="1:9" ht="27">
      <c r="C32" s="27"/>
      <c r="D32" s="28"/>
      <c r="E32" s="29" t="s">
        <v>57</v>
      </c>
      <c r="F32" s="467" t="s">
        <v>1360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27">
      <c r="A34" s="292"/>
      <c r="D34" s="25"/>
      <c r="E34" s="81" t="s">
        <v>246</v>
      </c>
      <c r="F34" s="655" t="s">
        <v>207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87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625</v>
      </c>
      <c r="F38" s="652" t="s">
        <v>1366</v>
      </c>
      <c r="G38" s="518"/>
    </row>
    <row r="39" spans="1:9" ht="27">
      <c r="A39" s="294"/>
      <c r="B39" s="92"/>
      <c r="D39" s="32"/>
      <c r="E39" s="40" t="s">
        <v>626</v>
      </c>
      <c r="F39" s="652" t="s">
        <v>1367</v>
      </c>
      <c r="G39" s="518"/>
    </row>
    <row r="40" spans="1:9" ht="19.5">
      <c r="D40" s="23"/>
      <c r="E40" s="24"/>
      <c r="F40" s="605" t="s">
        <v>657</v>
      </c>
      <c r="G40" s="20"/>
    </row>
    <row r="41" spans="1:9" ht="27">
      <c r="A41" s="294"/>
      <c r="D41" s="20"/>
      <c r="E41" s="603" t="s">
        <v>90</v>
      </c>
      <c r="F41" s="664" t="s">
        <v>1369</v>
      </c>
      <c r="G41" s="518"/>
    </row>
    <row r="42" spans="1:9" ht="27">
      <c r="A42" s="294"/>
      <c r="B42" s="92"/>
      <c r="D42" s="32"/>
      <c r="E42" s="603" t="s">
        <v>91</v>
      </c>
      <c r="F42" s="664" t="s">
        <v>1368</v>
      </c>
      <c r="G42" s="518"/>
    </row>
    <row r="43" spans="1:9" ht="27">
      <c r="A43" s="294"/>
      <c r="B43" s="92"/>
      <c r="D43" s="32"/>
      <c r="E43" s="603" t="s">
        <v>658</v>
      </c>
      <c r="F43" s="664" t="s">
        <v>1370</v>
      </c>
      <c r="G43" s="518"/>
    </row>
    <row r="44" spans="1:9" ht="27">
      <c r="D44" s="23"/>
      <c r="E44" s="604" t="s">
        <v>659</v>
      </c>
      <c r="F44" s="664" t="s">
        <v>1371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20"/>
      <c r="F52" s="720"/>
      <c r="G52" s="720"/>
      <c r="H52" s="720"/>
      <c r="I52" s="720"/>
    </row>
  </sheetData>
  <sheetProtection password="FA9C" sheet="1" objects="1" scenarios="1" formatColumns="0" formatRows="0"/>
  <dataConsolidate leftLabels="1" link="1"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309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1348</v>
      </c>
      <c r="B1" s="4" t="s">
        <v>1381</v>
      </c>
      <c r="C1" s="4" t="s">
        <v>1382</v>
      </c>
      <c r="D1" s="4" t="s">
        <v>1383</v>
      </c>
      <c r="E1" s="4" t="s">
        <v>1384</v>
      </c>
      <c r="F1" s="4" t="s">
        <v>1385</v>
      </c>
      <c r="G1" s="4" t="s">
        <v>1386</v>
      </c>
      <c r="H1" s="4" t="s">
        <v>1387</v>
      </c>
      <c r="I1" s="4" t="s">
        <v>1388</v>
      </c>
    </row>
    <row r="2" spans="1:10">
      <c r="A2" s="4">
        <v>1</v>
      </c>
      <c r="B2" s="4" t="s">
        <v>1389</v>
      </c>
      <c r="C2" s="4" t="s">
        <v>172</v>
      </c>
      <c r="D2" s="4" t="s">
        <v>1390</v>
      </c>
      <c r="E2" s="4" t="s">
        <v>1391</v>
      </c>
      <c r="F2" s="4" t="s">
        <v>1392</v>
      </c>
      <c r="G2" s="4" t="s">
        <v>1393</v>
      </c>
      <c r="H2" s="4" t="s">
        <v>1394</v>
      </c>
      <c r="J2" s="4" t="s">
        <v>2564</v>
      </c>
    </row>
    <row r="3" spans="1:10">
      <c r="A3" s="4">
        <v>2</v>
      </c>
      <c r="B3" s="4" t="s">
        <v>1389</v>
      </c>
      <c r="C3" s="4" t="s">
        <v>172</v>
      </c>
      <c r="D3" s="4" t="s">
        <v>1395</v>
      </c>
      <c r="E3" s="4" t="s">
        <v>1391</v>
      </c>
      <c r="F3" s="4" t="s">
        <v>1396</v>
      </c>
      <c r="G3" s="4" t="s">
        <v>1397</v>
      </c>
      <c r="H3" s="4" t="s">
        <v>1398</v>
      </c>
      <c r="J3" s="4" t="s">
        <v>2564</v>
      </c>
    </row>
    <row r="4" spans="1:10">
      <c r="A4" s="4">
        <v>3</v>
      </c>
      <c r="B4" s="4" t="s">
        <v>1389</v>
      </c>
      <c r="C4" s="4" t="s">
        <v>172</v>
      </c>
      <c r="D4" s="4" t="s">
        <v>1399</v>
      </c>
      <c r="E4" s="4" t="s">
        <v>1400</v>
      </c>
      <c r="F4" s="4" t="s">
        <v>1401</v>
      </c>
      <c r="G4" s="4" t="s">
        <v>1402</v>
      </c>
      <c r="H4" s="4" t="s">
        <v>1403</v>
      </c>
      <c r="J4" s="4" t="s">
        <v>2564</v>
      </c>
    </row>
    <row r="5" spans="1:10">
      <c r="A5" s="4">
        <v>4</v>
      </c>
      <c r="B5" s="4" t="s">
        <v>1389</v>
      </c>
      <c r="C5" s="4" t="s">
        <v>172</v>
      </c>
      <c r="D5" s="4" t="s">
        <v>1404</v>
      </c>
      <c r="E5" s="4" t="s">
        <v>1405</v>
      </c>
      <c r="F5" s="4" t="s">
        <v>1406</v>
      </c>
      <c r="G5" s="4" t="s">
        <v>1407</v>
      </c>
      <c r="J5" s="4" t="s">
        <v>2564</v>
      </c>
    </row>
    <row r="6" spans="1:10">
      <c r="A6" s="4">
        <v>5</v>
      </c>
      <c r="B6" s="4" t="s">
        <v>1389</v>
      </c>
      <c r="C6" s="4" t="s">
        <v>172</v>
      </c>
      <c r="D6" s="4" t="s">
        <v>1408</v>
      </c>
      <c r="E6" s="4" t="s">
        <v>1409</v>
      </c>
      <c r="F6" s="4" t="s">
        <v>1410</v>
      </c>
      <c r="G6" s="4" t="s">
        <v>1411</v>
      </c>
      <c r="H6" s="4" t="s">
        <v>1412</v>
      </c>
      <c r="J6" s="4" t="s">
        <v>2564</v>
      </c>
    </row>
    <row r="7" spans="1:10">
      <c r="A7" s="4">
        <v>6</v>
      </c>
      <c r="B7" s="4" t="s">
        <v>1389</v>
      </c>
      <c r="C7" s="4" t="s">
        <v>172</v>
      </c>
      <c r="D7" s="4" t="s">
        <v>1413</v>
      </c>
      <c r="E7" s="4" t="s">
        <v>1414</v>
      </c>
      <c r="F7" s="4" t="s">
        <v>1415</v>
      </c>
      <c r="G7" s="4" t="s">
        <v>1416</v>
      </c>
      <c r="J7" s="4" t="s">
        <v>2564</v>
      </c>
    </row>
    <row r="8" spans="1:10">
      <c r="A8" s="4">
        <v>7</v>
      </c>
      <c r="B8" s="4" t="s">
        <v>1389</v>
      </c>
      <c r="C8" s="4" t="s">
        <v>172</v>
      </c>
      <c r="D8" s="4" t="s">
        <v>1417</v>
      </c>
      <c r="E8" s="4" t="s">
        <v>1418</v>
      </c>
      <c r="F8" s="4" t="s">
        <v>1419</v>
      </c>
      <c r="G8" s="4" t="s">
        <v>1420</v>
      </c>
      <c r="H8" s="4" t="s">
        <v>1421</v>
      </c>
      <c r="J8" s="4" t="s">
        <v>2564</v>
      </c>
    </row>
    <row r="9" spans="1:10">
      <c r="A9" s="4">
        <v>8</v>
      </c>
      <c r="B9" s="4" t="s">
        <v>1389</v>
      </c>
      <c r="C9" s="4" t="s">
        <v>172</v>
      </c>
      <c r="D9" s="4" t="s">
        <v>1422</v>
      </c>
      <c r="E9" s="4" t="s">
        <v>1423</v>
      </c>
      <c r="F9" s="4" t="s">
        <v>1424</v>
      </c>
      <c r="G9" s="4" t="s">
        <v>1425</v>
      </c>
      <c r="H9" s="4" t="s">
        <v>1426</v>
      </c>
      <c r="J9" s="4" t="s">
        <v>2564</v>
      </c>
    </row>
    <row r="10" spans="1:10">
      <c r="A10" s="4">
        <v>9</v>
      </c>
      <c r="B10" s="4" t="s">
        <v>1389</v>
      </c>
      <c r="C10" s="4" t="s">
        <v>172</v>
      </c>
      <c r="D10" s="4" t="s">
        <v>1427</v>
      </c>
      <c r="E10" s="4" t="s">
        <v>1428</v>
      </c>
      <c r="F10" s="4" t="s">
        <v>1429</v>
      </c>
      <c r="G10" s="4" t="s">
        <v>1430</v>
      </c>
      <c r="H10" s="4" t="s">
        <v>1431</v>
      </c>
      <c r="J10" s="4" t="s">
        <v>2564</v>
      </c>
    </row>
    <row r="11" spans="1:10">
      <c r="A11" s="4">
        <v>10</v>
      </c>
      <c r="B11" s="4" t="s">
        <v>1389</v>
      </c>
      <c r="C11" s="4" t="s">
        <v>172</v>
      </c>
      <c r="D11" s="4" t="s">
        <v>1432</v>
      </c>
      <c r="E11" s="4" t="s">
        <v>1433</v>
      </c>
      <c r="F11" s="4" t="s">
        <v>1434</v>
      </c>
      <c r="G11" s="4" t="s">
        <v>1435</v>
      </c>
      <c r="H11" s="4" t="s">
        <v>1436</v>
      </c>
      <c r="J11" s="4" t="s">
        <v>2564</v>
      </c>
    </row>
    <row r="12" spans="1:10">
      <c r="A12" s="4">
        <v>11</v>
      </c>
      <c r="B12" s="4" t="s">
        <v>1389</v>
      </c>
      <c r="C12" s="4" t="s">
        <v>172</v>
      </c>
      <c r="D12" s="4" t="s">
        <v>1437</v>
      </c>
      <c r="E12" s="4" t="s">
        <v>1438</v>
      </c>
      <c r="F12" s="4" t="s">
        <v>1439</v>
      </c>
      <c r="G12" s="4" t="s">
        <v>1440</v>
      </c>
      <c r="J12" s="4" t="s">
        <v>2564</v>
      </c>
    </row>
    <row r="13" spans="1:10">
      <c r="A13" s="4">
        <v>12</v>
      </c>
      <c r="B13" s="4" t="s">
        <v>1389</v>
      </c>
      <c r="C13" s="4" t="s">
        <v>172</v>
      </c>
      <c r="D13" s="4" t="s">
        <v>1441</v>
      </c>
      <c r="E13" s="4" t="s">
        <v>1442</v>
      </c>
      <c r="F13" s="4" t="s">
        <v>1443</v>
      </c>
      <c r="G13" s="4" t="s">
        <v>1425</v>
      </c>
      <c r="H13" s="4" t="s">
        <v>1444</v>
      </c>
      <c r="J13" s="4" t="s">
        <v>2564</v>
      </c>
    </row>
    <row r="14" spans="1:10">
      <c r="A14" s="4">
        <v>13</v>
      </c>
      <c r="B14" s="4" t="s">
        <v>1389</v>
      </c>
      <c r="C14" s="4" t="s">
        <v>172</v>
      </c>
      <c r="D14" s="4" t="s">
        <v>1445</v>
      </c>
      <c r="E14" s="4" t="s">
        <v>1446</v>
      </c>
      <c r="F14" s="4" t="s">
        <v>1447</v>
      </c>
      <c r="G14" s="4" t="s">
        <v>1402</v>
      </c>
      <c r="H14" s="4" t="s">
        <v>1448</v>
      </c>
      <c r="J14" s="4" t="s">
        <v>2564</v>
      </c>
    </row>
    <row r="15" spans="1:10">
      <c r="A15" s="4">
        <v>14</v>
      </c>
      <c r="B15" s="4" t="s">
        <v>1389</v>
      </c>
      <c r="C15" s="4" t="s">
        <v>172</v>
      </c>
      <c r="D15" s="4" t="s">
        <v>1449</v>
      </c>
      <c r="E15" s="4" t="s">
        <v>1450</v>
      </c>
      <c r="F15" s="4" t="s">
        <v>1451</v>
      </c>
      <c r="G15" s="4" t="s">
        <v>1360</v>
      </c>
      <c r="H15" s="4" t="s">
        <v>1452</v>
      </c>
      <c r="J15" s="4" t="s">
        <v>2564</v>
      </c>
    </row>
    <row r="16" spans="1:10">
      <c r="A16" s="4">
        <v>15</v>
      </c>
      <c r="B16" s="4" t="s">
        <v>1389</v>
      </c>
      <c r="C16" s="4" t="s">
        <v>172</v>
      </c>
      <c r="D16" s="4" t="s">
        <v>1453</v>
      </c>
      <c r="E16" s="4" t="s">
        <v>1454</v>
      </c>
      <c r="F16" s="4" t="s">
        <v>1455</v>
      </c>
      <c r="G16" s="4" t="s">
        <v>1456</v>
      </c>
      <c r="H16" s="4" t="s">
        <v>1457</v>
      </c>
      <c r="J16" s="4" t="s">
        <v>2564</v>
      </c>
    </row>
    <row r="17" spans="1:10">
      <c r="A17" s="4">
        <v>16</v>
      </c>
      <c r="B17" s="4" t="s">
        <v>1389</v>
      </c>
      <c r="C17" s="4" t="s">
        <v>172</v>
      </c>
      <c r="D17" s="4" t="s">
        <v>1458</v>
      </c>
      <c r="E17" s="4" t="s">
        <v>1459</v>
      </c>
      <c r="F17" s="4" t="s">
        <v>1460</v>
      </c>
      <c r="G17" s="4" t="s">
        <v>1461</v>
      </c>
      <c r="H17" s="4" t="s">
        <v>1462</v>
      </c>
      <c r="J17" s="4" t="s">
        <v>2564</v>
      </c>
    </row>
    <row r="18" spans="1:10">
      <c r="A18" s="4">
        <v>17</v>
      </c>
      <c r="B18" s="4" t="s">
        <v>1389</v>
      </c>
      <c r="C18" s="4" t="s">
        <v>172</v>
      </c>
      <c r="D18" s="4" t="s">
        <v>1463</v>
      </c>
      <c r="E18" s="4" t="s">
        <v>1464</v>
      </c>
      <c r="F18" s="4" t="s">
        <v>1465</v>
      </c>
      <c r="G18" s="4" t="s">
        <v>1466</v>
      </c>
      <c r="H18" s="4" t="s">
        <v>1403</v>
      </c>
      <c r="J18" s="4" t="s">
        <v>2564</v>
      </c>
    </row>
    <row r="19" spans="1:10">
      <c r="A19" s="4">
        <v>18</v>
      </c>
      <c r="B19" s="4" t="s">
        <v>1389</v>
      </c>
      <c r="C19" s="4" t="s">
        <v>172</v>
      </c>
      <c r="D19" s="4" t="s">
        <v>1467</v>
      </c>
      <c r="E19" s="4" t="s">
        <v>1468</v>
      </c>
      <c r="F19" s="4" t="s">
        <v>1469</v>
      </c>
      <c r="G19" s="4" t="s">
        <v>1470</v>
      </c>
      <c r="H19" s="4" t="s">
        <v>1471</v>
      </c>
      <c r="J19" s="4" t="s">
        <v>2564</v>
      </c>
    </row>
    <row r="20" spans="1:10">
      <c r="A20" s="4">
        <v>19</v>
      </c>
      <c r="B20" s="4" t="s">
        <v>1389</v>
      </c>
      <c r="C20" s="4" t="s">
        <v>172</v>
      </c>
      <c r="D20" s="4" t="s">
        <v>1472</v>
      </c>
      <c r="E20" s="4" t="s">
        <v>1473</v>
      </c>
      <c r="F20" s="4" t="s">
        <v>1474</v>
      </c>
      <c r="G20" s="4" t="s">
        <v>1466</v>
      </c>
      <c r="H20" s="4" t="s">
        <v>1475</v>
      </c>
      <c r="J20" s="4" t="s">
        <v>2564</v>
      </c>
    </row>
    <row r="21" spans="1:10">
      <c r="A21" s="4">
        <v>20</v>
      </c>
      <c r="B21" s="4" t="s">
        <v>1389</v>
      </c>
      <c r="C21" s="4" t="s">
        <v>172</v>
      </c>
      <c r="D21" s="4" t="s">
        <v>1476</v>
      </c>
      <c r="E21" s="4" t="s">
        <v>1477</v>
      </c>
      <c r="F21" s="4" t="s">
        <v>1478</v>
      </c>
      <c r="G21" s="4" t="s">
        <v>1479</v>
      </c>
      <c r="H21" s="4" t="s">
        <v>1480</v>
      </c>
      <c r="J21" s="4" t="s">
        <v>2564</v>
      </c>
    </row>
    <row r="22" spans="1:10">
      <c r="A22" s="4">
        <v>21</v>
      </c>
      <c r="B22" s="4" t="s">
        <v>1389</v>
      </c>
      <c r="C22" s="4" t="s">
        <v>172</v>
      </c>
      <c r="D22" s="4" t="s">
        <v>1481</v>
      </c>
      <c r="E22" s="4" t="s">
        <v>1482</v>
      </c>
      <c r="F22" s="4" t="s">
        <v>1483</v>
      </c>
      <c r="G22" s="4" t="s">
        <v>1484</v>
      </c>
      <c r="H22" s="4" t="s">
        <v>1403</v>
      </c>
      <c r="J22" s="4" t="s">
        <v>2564</v>
      </c>
    </row>
    <row r="23" spans="1:10">
      <c r="A23" s="4">
        <v>22</v>
      </c>
      <c r="B23" s="4" t="s">
        <v>1389</v>
      </c>
      <c r="C23" s="4" t="s">
        <v>172</v>
      </c>
      <c r="D23" s="4" t="s">
        <v>1485</v>
      </c>
      <c r="E23" s="4" t="s">
        <v>1486</v>
      </c>
      <c r="F23" s="4" t="s">
        <v>1487</v>
      </c>
      <c r="G23" s="4" t="s">
        <v>1488</v>
      </c>
      <c r="H23" s="4" t="s">
        <v>1489</v>
      </c>
      <c r="J23" s="4" t="s">
        <v>2564</v>
      </c>
    </row>
    <row r="24" spans="1:10">
      <c r="A24" s="4">
        <v>23</v>
      </c>
      <c r="B24" s="4" t="s">
        <v>1389</v>
      </c>
      <c r="C24" s="4" t="s">
        <v>172</v>
      </c>
      <c r="D24" s="4" t="s">
        <v>1490</v>
      </c>
      <c r="E24" s="4" t="s">
        <v>1491</v>
      </c>
      <c r="F24" s="4" t="s">
        <v>1492</v>
      </c>
      <c r="G24" s="4" t="s">
        <v>1493</v>
      </c>
      <c r="J24" s="4" t="s">
        <v>2564</v>
      </c>
    </row>
    <row r="25" spans="1:10">
      <c r="A25" s="4">
        <v>24</v>
      </c>
      <c r="B25" s="4" t="s">
        <v>1389</v>
      </c>
      <c r="C25" s="4" t="s">
        <v>172</v>
      </c>
      <c r="D25" s="4" t="s">
        <v>1494</v>
      </c>
      <c r="E25" s="4" t="s">
        <v>1495</v>
      </c>
      <c r="F25" s="4" t="s">
        <v>1496</v>
      </c>
      <c r="G25" s="4" t="s">
        <v>1497</v>
      </c>
      <c r="H25" s="4" t="s">
        <v>1498</v>
      </c>
      <c r="J25" s="4" t="s">
        <v>2564</v>
      </c>
    </row>
    <row r="26" spans="1:10">
      <c r="A26" s="4">
        <v>25</v>
      </c>
      <c r="B26" s="4" t="s">
        <v>1389</v>
      </c>
      <c r="C26" s="4" t="s">
        <v>172</v>
      </c>
      <c r="D26" s="4" t="s">
        <v>1499</v>
      </c>
      <c r="E26" s="4" t="s">
        <v>1500</v>
      </c>
      <c r="F26" s="4" t="s">
        <v>1501</v>
      </c>
      <c r="G26" s="4" t="s">
        <v>1488</v>
      </c>
      <c r="H26" s="4" t="s">
        <v>1502</v>
      </c>
      <c r="J26" s="4" t="s">
        <v>2564</v>
      </c>
    </row>
    <row r="27" spans="1:10">
      <c r="A27" s="4">
        <v>26</v>
      </c>
      <c r="B27" s="4" t="s">
        <v>1389</v>
      </c>
      <c r="C27" s="4" t="s">
        <v>172</v>
      </c>
      <c r="D27" s="4" t="s">
        <v>1503</v>
      </c>
      <c r="E27" s="4" t="s">
        <v>1504</v>
      </c>
      <c r="F27" s="4" t="s">
        <v>1505</v>
      </c>
      <c r="G27" s="4" t="s">
        <v>1506</v>
      </c>
      <c r="H27" s="4" t="s">
        <v>1507</v>
      </c>
      <c r="J27" s="4" t="s">
        <v>2564</v>
      </c>
    </row>
    <row r="28" spans="1:10">
      <c r="A28" s="4">
        <v>27</v>
      </c>
      <c r="B28" s="4" t="s">
        <v>1389</v>
      </c>
      <c r="C28" s="4" t="s">
        <v>172</v>
      </c>
      <c r="D28" s="4" t="s">
        <v>1508</v>
      </c>
      <c r="E28" s="4" t="s">
        <v>1509</v>
      </c>
      <c r="F28" s="4" t="s">
        <v>1510</v>
      </c>
      <c r="G28" s="4" t="s">
        <v>1511</v>
      </c>
      <c r="H28" s="4" t="s">
        <v>1512</v>
      </c>
      <c r="J28" s="4" t="s">
        <v>2564</v>
      </c>
    </row>
    <row r="29" spans="1:10">
      <c r="A29" s="4">
        <v>28</v>
      </c>
      <c r="B29" s="4" t="s">
        <v>1389</v>
      </c>
      <c r="C29" s="4" t="s">
        <v>172</v>
      </c>
      <c r="D29" s="4" t="s">
        <v>1513</v>
      </c>
      <c r="E29" s="4" t="s">
        <v>1514</v>
      </c>
      <c r="F29" s="4" t="s">
        <v>1515</v>
      </c>
      <c r="G29" s="4" t="s">
        <v>1516</v>
      </c>
      <c r="H29" s="4" t="s">
        <v>1517</v>
      </c>
      <c r="J29" s="4" t="s">
        <v>2564</v>
      </c>
    </row>
    <row r="30" spans="1:10">
      <c r="A30" s="4">
        <v>29</v>
      </c>
      <c r="B30" s="4" t="s">
        <v>1389</v>
      </c>
      <c r="C30" s="4" t="s">
        <v>172</v>
      </c>
      <c r="D30" s="4" t="s">
        <v>1518</v>
      </c>
      <c r="E30" s="4" t="s">
        <v>1519</v>
      </c>
      <c r="F30" s="4" t="s">
        <v>1520</v>
      </c>
      <c r="G30" s="4" t="s">
        <v>1521</v>
      </c>
      <c r="H30" s="4" t="s">
        <v>1522</v>
      </c>
      <c r="J30" s="4" t="s">
        <v>2564</v>
      </c>
    </row>
    <row r="31" spans="1:10">
      <c r="A31" s="4">
        <v>30</v>
      </c>
      <c r="B31" s="4" t="s">
        <v>1389</v>
      </c>
      <c r="C31" s="4" t="s">
        <v>172</v>
      </c>
      <c r="D31" s="4" t="s">
        <v>1523</v>
      </c>
      <c r="E31" s="4" t="s">
        <v>1524</v>
      </c>
      <c r="F31" s="4" t="s">
        <v>1525</v>
      </c>
      <c r="G31" s="4" t="s">
        <v>1526</v>
      </c>
      <c r="H31" s="4" t="s">
        <v>1527</v>
      </c>
      <c r="J31" s="4" t="s">
        <v>2564</v>
      </c>
    </row>
    <row r="32" spans="1:10">
      <c r="A32" s="4">
        <v>31</v>
      </c>
      <c r="B32" s="4" t="s">
        <v>1389</v>
      </c>
      <c r="C32" s="4" t="s">
        <v>172</v>
      </c>
      <c r="D32" s="4" t="s">
        <v>1528</v>
      </c>
      <c r="E32" s="4" t="s">
        <v>1529</v>
      </c>
      <c r="F32" s="4" t="s">
        <v>1530</v>
      </c>
      <c r="G32" s="4" t="s">
        <v>1531</v>
      </c>
      <c r="H32" s="4" t="s">
        <v>1532</v>
      </c>
      <c r="J32" s="4" t="s">
        <v>2564</v>
      </c>
    </row>
    <row r="33" spans="1:10">
      <c r="A33" s="4">
        <v>32</v>
      </c>
      <c r="B33" s="4" t="s">
        <v>1389</v>
      </c>
      <c r="C33" s="4" t="s">
        <v>172</v>
      </c>
      <c r="D33" s="4" t="s">
        <v>1533</v>
      </c>
      <c r="E33" s="4" t="s">
        <v>1534</v>
      </c>
      <c r="F33" s="4" t="s">
        <v>1535</v>
      </c>
      <c r="G33" s="4" t="s">
        <v>1466</v>
      </c>
      <c r="H33" s="4" t="s">
        <v>1403</v>
      </c>
      <c r="J33" s="4" t="s">
        <v>2564</v>
      </c>
    </row>
    <row r="34" spans="1:10">
      <c r="A34" s="4">
        <v>33</v>
      </c>
      <c r="B34" s="4" t="s">
        <v>1389</v>
      </c>
      <c r="C34" s="4" t="s">
        <v>172</v>
      </c>
      <c r="D34" s="4" t="s">
        <v>1536</v>
      </c>
      <c r="E34" s="4" t="s">
        <v>1537</v>
      </c>
      <c r="F34" s="4" t="s">
        <v>1538</v>
      </c>
      <c r="G34" s="4" t="s">
        <v>1479</v>
      </c>
      <c r="H34" s="4" t="s">
        <v>1539</v>
      </c>
      <c r="J34" s="4" t="s">
        <v>2564</v>
      </c>
    </row>
    <row r="35" spans="1:10">
      <c r="A35" s="4">
        <v>34</v>
      </c>
      <c r="B35" s="4" t="s">
        <v>1389</v>
      </c>
      <c r="C35" s="4" t="s">
        <v>172</v>
      </c>
      <c r="D35" s="4" t="s">
        <v>1540</v>
      </c>
      <c r="E35" s="4" t="s">
        <v>1541</v>
      </c>
      <c r="F35" s="4" t="s">
        <v>1542</v>
      </c>
      <c r="G35" s="4" t="s">
        <v>1543</v>
      </c>
      <c r="H35" s="4" t="s">
        <v>1544</v>
      </c>
      <c r="J35" s="4" t="s">
        <v>2564</v>
      </c>
    </row>
    <row r="36" spans="1:10">
      <c r="A36" s="4">
        <v>35</v>
      </c>
      <c r="B36" s="4" t="s">
        <v>1389</v>
      </c>
      <c r="C36" s="4" t="s">
        <v>172</v>
      </c>
      <c r="D36" s="4" t="s">
        <v>1545</v>
      </c>
      <c r="E36" s="4" t="s">
        <v>1546</v>
      </c>
      <c r="F36" s="4" t="s">
        <v>1547</v>
      </c>
      <c r="G36" s="4" t="s">
        <v>1548</v>
      </c>
      <c r="H36" s="4" t="s">
        <v>1549</v>
      </c>
      <c r="J36" s="4" t="s">
        <v>2564</v>
      </c>
    </row>
    <row r="37" spans="1:10">
      <c r="A37" s="4">
        <v>36</v>
      </c>
      <c r="B37" s="4" t="s">
        <v>1389</v>
      </c>
      <c r="C37" s="4" t="s">
        <v>172</v>
      </c>
      <c r="D37" s="4" t="s">
        <v>1550</v>
      </c>
      <c r="E37" s="4" t="s">
        <v>1551</v>
      </c>
      <c r="F37" s="4" t="s">
        <v>1552</v>
      </c>
      <c r="G37" s="4" t="s">
        <v>1553</v>
      </c>
      <c r="H37" s="4" t="s">
        <v>1554</v>
      </c>
      <c r="J37" s="4" t="s">
        <v>2564</v>
      </c>
    </row>
    <row r="38" spans="1:10">
      <c r="A38" s="4">
        <v>37</v>
      </c>
      <c r="B38" s="4" t="s">
        <v>1389</v>
      </c>
      <c r="C38" s="4" t="s">
        <v>172</v>
      </c>
      <c r="D38" s="4" t="s">
        <v>1555</v>
      </c>
      <c r="E38" s="4" t="s">
        <v>1556</v>
      </c>
      <c r="F38" s="4" t="s">
        <v>1557</v>
      </c>
      <c r="G38" s="4" t="s">
        <v>1558</v>
      </c>
      <c r="H38" s="4" t="s">
        <v>1559</v>
      </c>
      <c r="J38" s="4" t="s">
        <v>2564</v>
      </c>
    </row>
    <row r="39" spans="1:10">
      <c r="A39" s="4">
        <v>38</v>
      </c>
      <c r="B39" s="4" t="s">
        <v>1389</v>
      </c>
      <c r="C39" s="4" t="s">
        <v>172</v>
      </c>
      <c r="D39" s="4" t="s">
        <v>1560</v>
      </c>
      <c r="E39" s="4" t="s">
        <v>1561</v>
      </c>
      <c r="F39" s="4" t="s">
        <v>1562</v>
      </c>
      <c r="G39" s="4" t="s">
        <v>1511</v>
      </c>
      <c r="H39" s="4" t="s">
        <v>1403</v>
      </c>
      <c r="J39" s="4" t="s">
        <v>2564</v>
      </c>
    </row>
    <row r="40" spans="1:10">
      <c r="A40" s="4">
        <v>39</v>
      </c>
      <c r="B40" s="4" t="s">
        <v>1389</v>
      </c>
      <c r="C40" s="4" t="s">
        <v>172</v>
      </c>
      <c r="D40" s="4" t="s">
        <v>1563</v>
      </c>
      <c r="E40" s="4" t="s">
        <v>1564</v>
      </c>
      <c r="F40" s="4" t="s">
        <v>1565</v>
      </c>
      <c r="G40" s="4" t="s">
        <v>1566</v>
      </c>
      <c r="H40" s="4" t="s">
        <v>1567</v>
      </c>
      <c r="J40" s="4" t="s">
        <v>2564</v>
      </c>
    </row>
    <row r="41" spans="1:10">
      <c r="A41" s="4">
        <v>40</v>
      </c>
      <c r="B41" s="4" t="s">
        <v>1389</v>
      </c>
      <c r="C41" s="4" t="s">
        <v>172</v>
      </c>
      <c r="D41" s="4" t="s">
        <v>1568</v>
      </c>
      <c r="E41" s="4" t="s">
        <v>1569</v>
      </c>
      <c r="F41" s="4" t="s">
        <v>1570</v>
      </c>
      <c r="G41" s="4" t="s">
        <v>1571</v>
      </c>
      <c r="J41" s="4" t="s">
        <v>2564</v>
      </c>
    </row>
    <row r="42" spans="1:10">
      <c r="A42" s="4">
        <v>41</v>
      </c>
      <c r="B42" s="4" t="s">
        <v>1389</v>
      </c>
      <c r="C42" s="4" t="s">
        <v>172</v>
      </c>
      <c r="D42" s="4" t="s">
        <v>1572</v>
      </c>
      <c r="E42" s="4" t="s">
        <v>1573</v>
      </c>
      <c r="F42" s="4" t="s">
        <v>1574</v>
      </c>
      <c r="G42" s="4" t="s">
        <v>1575</v>
      </c>
      <c r="H42" s="4" t="s">
        <v>1576</v>
      </c>
      <c r="J42" s="4" t="s">
        <v>2564</v>
      </c>
    </row>
    <row r="43" spans="1:10">
      <c r="A43" s="4">
        <v>42</v>
      </c>
      <c r="B43" s="4" t="s">
        <v>1389</v>
      </c>
      <c r="C43" s="4" t="s">
        <v>172</v>
      </c>
      <c r="D43" s="4" t="s">
        <v>1577</v>
      </c>
      <c r="E43" s="4" t="s">
        <v>1578</v>
      </c>
      <c r="F43" s="4" t="s">
        <v>1579</v>
      </c>
      <c r="G43" s="4" t="s">
        <v>1416</v>
      </c>
      <c r="H43" s="4" t="s">
        <v>1403</v>
      </c>
      <c r="J43" s="4" t="s">
        <v>2564</v>
      </c>
    </row>
    <row r="44" spans="1:10">
      <c r="A44" s="4">
        <v>43</v>
      </c>
      <c r="B44" s="4" t="s">
        <v>1389</v>
      </c>
      <c r="C44" s="4" t="s">
        <v>172</v>
      </c>
      <c r="D44" s="4" t="s">
        <v>1580</v>
      </c>
      <c r="E44" s="4" t="s">
        <v>1581</v>
      </c>
      <c r="F44" s="4" t="s">
        <v>1582</v>
      </c>
      <c r="G44" s="4" t="s">
        <v>1466</v>
      </c>
      <c r="H44" s="4" t="s">
        <v>1583</v>
      </c>
      <c r="J44" s="4" t="s">
        <v>2564</v>
      </c>
    </row>
    <row r="45" spans="1:10">
      <c r="A45" s="4">
        <v>44</v>
      </c>
      <c r="B45" s="4" t="s">
        <v>1389</v>
      </c>
      <c r="C45" s="4" t="s">
        <v>172</v>
      </c>
      <c r="D45" s="4" t="s">
        <v>1584</v>
      </c>
      <c r="E45" s="4" t="s">
        <v>1585</v>
      </c>
      <c r="F45" s="4" t="s">
        <v>1586</v>
      </c>
      <c r="G45" s="4" t="s">
        <v>1466</v>
      </c>
      <c r="H45" s="4" t="s">
        <v>1587</v>
      </c>
      <c r="J45" s="4" t="s">
        <v>2564</v>
      </c>
    </row>
    <row r="46" spans="1:10">
      <c r="A46" s="4">
        <v>45</v>
      </c>
      <c r="B46" s="4" t="s">
        <v>1389</v>
      </c>
      <c r="C46" s="4" t="s">
        <v>172</v>
      </c>
      <c r="D46" s="4" t="s">
        <v>1588</v>
      </c>
      <c r="E46" s="4" t="s">
        <v>1589</v>
      </c>
      <c r="F46" s="4" t="s">
        <v>1590</v>
      </c>
      <c r="G46" s="4" t="s">
        <v>1466</v>
      </c>
      <c r="H46" s="4" t="s">
        <v>1591</v>
      </c>
      <c r="J46" s="4" t="s">
        <v>2564</v>
      </c>
    </row>
    <row r="47" spans="1:10">
      <c r="A47" s="4">
        <v>46</v>
      </c>
      <c r="B47" s="4" t="s">
        <v>1389</v>
      </c>
      <c r="C47" s="4" t="s">
        <v>172</v>
      </c>
      <c r="D47" s="4" t="s">
        <v>1592</v>
      </c>
      <c r="E47" s="4" t="s">
        <v>1593</v>
      </c>
      <c r="F47" s="4" t="s">
        <v>1594</v>
      </c>
      <c r="G47" s="4" t="s">
        <v>1466</v>
      </c>
      <c r="H47" s="4" t="s">
        <v>1595</v>
      </c>
      <c r="J47" s="4" t="s">
        <v>2564</v>
      </c>
    </row>
    <row r="48" spans="1:10">
      <c r="A48" s="4">
        <v>47</v>
      </c>
      <c r="B48" s="4" t="s">
        <v>1389</v>
      </c>
      <c r="C48" s="4" t="s">
        <v>172</v>
      </c>
      <c r="D48" s="4" t="s">
        <v>1596</v>
      </c>
      <c r="E48" s="4" t="s">
        <v>1597</v>
      </c>
      <c r="F48" s="4" t="s">
        <v>1598</v>
      </c>
      <c r="G48" s="4" t="s">
        <v>1466</v>
      </c>
      <c r="H48" s="4" t="s">
        <v>1599</v>
      </c>
      <c r="J48" s="4" t="s">
        <v>2564</v>
      </c>
    </row>
    <row r="49" spans="1:10">
      <c r="A49" s="4">
        <v>48</v>
      </c>
      <c r="B49" s="4" t="s">
        <v>1389</v>
      </c>
      <c r="C49" s="4" t="s">
        <v>172</v>
      </c>
      <c r="D49" s="4" t="s">
        <v>1600</v>
      </c>
      <c r="E49" s="4" t="s">
        <v>1601</v>
      </c>
      <c r="F49" s="4" t="s">
        <v>1602</v>
      </c>
      <c r="G49" s="4" t="s">
        <v>1466</v>
      </c>
      <c r="H49" s="4" t="s">
        <v>1403</v>
      </c>
      <c r="J49" s="4" t="s">
        <v>2564</v>
      </c>
    </row>
    <row r="50" spans="1:10">
      <c r="A50" s="4">
        <v>49</v>
      </c>
      <c r="B50" s="4" t="s">
        <v>1389</v>
      </c>
      <c r="C50" s="4" t="s">
        <v>172</v>
      </c>
      <c r="D50" s="4" t="s">
        <v>1603</v>
      </c>
      <c r="E50" s="4" t="s">
        <v>1604</v>
      </c>
      <c r="F50" s="4" t="s">
        <v>1605</v>
      </c>
      <c r="G50" s="4" t="s">
        <v>1466</v>
      </c>
      <c r="J50" s="4" t="s">
        <v>2564</v>
      </c>
    </row>
    <row r="51" spans="1:10">
      <c r="A51" s="4">
        <v>50</v>
      </c>
      <c r="B51" s="4" t="s">
        <v>1389</v>
      </c>
      <c r="C51" s="4" t="s">
        <v>172</v>
      </c>
      <c r="D51" s="4" t="s">
        <v>1606</v>
      </c>
      <c r="E51" s="4" t="s">
        <v>1607</v>
      </c>
      <c r="F51" s="4" t="s">
        <v>1608</v>
      </c>
      <c r="G51" s="4" t="s">
        <v>1466</v>
      </c>
      <c r="H51" s="4" t="s">
        <v>1609</v>
      </c>
      <c r="J51" s="4" t="s">
        <v>2564</v>
      </c>
    </row>
    <row r="52" spans="1:10">
      <c r="A52" s="4">
        <v>51</v>
      </c>
      <c r="B52" s="4" t="s">
        <v>1389</v>
      </c>
      <c r="C52" s="4" t="s">
        <v>172</v>
      </c>
      <c r="D52" s="4" t="s">
        <v>1610</v>
      </c>
      <c r="E52" s="4" t="s">
        <v>1611</v>
      </c>
      <c r="F52" s="4" t="s">
        <v>1612</v>
      </c>
      <c r="G52" s="4" t="s">
        <v>1466</v>
      </c>
      <c r="H52" s="4" t="s">
        <v>1613</v>
      </c>
      <c r="J52" s="4" t="s">
        <v>2564</v>
      </c>
    </row>
    <row r="53" spans="1:10">
      <c r="A53" s="4">
        <v>52</v>
      </c>
      <c r="B53" s="4" t="s">
        <v>1389</v>
      </c>
      <c r="C53" s="4" t="s">
        <v>172</v>
      </c>
      <c r="D53" s="4" t="s">
        <v>1614</v>
      </c>
      <c r="E53" s="4" t="s">
        <v>1615</v>
      </c>
      <c r="F53" s="4" t="s">
        <v>1616</v>
      </c>
      <c r="G53" s="4" t="s">
        <v>1456</v>
      </c>
      <c r="H53" s="4" t="s">
        <v>1617</v>
      </c>
      <c r="J53" s="4" t="s">
        <v>2564</v>
      </c>
    </row>
    <row r="54" spans="1:10">
      <c r="A54" s="4">
        <v>53</v>
      </c>
      <c r="B54" s="4" t="s">
        <v>1389</v>
      </c>
      <c r="C54" s="4" t="s">
        <v>172</v>
      </c>
      <c r="D54" s="4" t="s">
        <v>1618</v>
      </c>
      <c r="E54" s="4" t="s">
        <v>1619</v>
      </c>
      <c r="F54" s="4" t="s">
        <v>1620</v>
      </c>
      <c r="G54" s="4" t="s">
        <v>1621</v>
      </c>
      <c r="H54" s="4" t="s">
        <v>1622</v>
      </c>
      <c r="J54" s="4" t="s">
        <v>2564</v>
      </c>
    </row>
    <row r="55" spans="1:10">
      <c r="A55" s="4">
        <v>54</v>
      </c>
      <c r="B55" s="4" t="s">
        <v>1389</v>
      </c>
      <c r="C55" s="4" t="s">
        <v>172</v>
      </c>
      <c r="D55" s="4" t="s">
        <v>1623</v>
      </c>
      <c r="E55" s="4" t="s">
        <v>1624</v>
      </c>
      <c r="F55" s="4" t="s">
        <v>1625</v>
      </c>
      <c r="G55" s="4" t="s">
        <v>1420</v>
      </c>
      <c r="H55" s="4" t="s">
        <v>1626</v>
      </c>
      <c r="J55" s="4" t="s">
        <v>2564</v>
      </c>
    </row>
    <row r="56" spans="1:10">
      <c r="A56" s="4">
        <v>55</v>
      </c>
      <c r="B56" s="4" t="s">
        <v>1389</v>
      </c>
      <c r="C56" s="4" t="s">
        <v>172</v>
      </c>
      <c r="D56" s="4" t="s">
        <v>1627</v>
      </c>
      <c r="E56" s="4" t="s">
        <v>1628</v>
      </c>
      <c r="F56" s="4" t="s">
        <v>1629</v>
      </c>
      <c r="G56" s="4" t="s">
        <v>1420</v>
      </c>
      <c r="J56" s="4" t="s">
        <v>2564</v>
      </c>
    </row>
    <row r="57" spans="1:10">
      <c r="A57" s="4">
        <v>56</v>
      </c>
      <c r="B57" s="4" t="s">
        <v>1389</v>
      </c>
      <c r="C57" s="4" t="s">
        <v>172</v>
      </c>
      <c r="D57" s="4" t="s">
        <v>1630</v>
      </c>
      <c r="E57" s="4" t="s">
        <v>1631</v>
      </c>
      <c r="F57" s="4" t="s">
        <v>1632</v>
      </c>
      <c r="G57" s="4" t="s">
        <v>1360</v>
      </c>
      <c r="H57" s="4" t="s">
        <v>1633</v>
      </c>
      <c r="J57" s="4" t="s">
        <v>2564</v>
      </c>
    </row>
    <row r="58" spans="1:10">
      <c r="A58" s="4">
        <v>57</v>
      </c>
      <c r="B58" s="4" t="s">
        <v>1389</v>
      </c>
      <c r="C58" s="4" t="s">
        <v>172</v>
      </c>
      <c r="D58" s="4" t="s">
        <v>1634</v>
      </c>
      <c r="E58" s="4" t="s">
        <v>1635</v>
      </c>
      <c r="F58" s="4" t="s">
        <v>1636</v>
      </c>
      <c r="G58" s="4" t="s">
        <v>1637</v>
      </c>
      <c r="H58" s="4" t="s">
        <v>1638</v>
      </c>
      <c r="J58" s="4" t="s">
        <v>2564</v>
      </c>
    </row>
    <row r="59" spans="1:10">
      <c r="A59" s="4">
        <v>58</v>
      </c>
      <c r="B59" s="4" t="s">
        <v>1389</v>
      </c>
      <c r="C59" s="4" t="s">
        <v>172</v>
      </c>
      <c r="D59" s="4" t="s">
        <v>1639</v>
      </c>
      <c r="E59" s="4" t="s">
        <v>1640</v>
      </c>
      <c r="F59" s="4" t="s">
        <v>1641</v>
      </c>
      <c r="G59" s="4" t="s">
        <v>1571</v>
      </c>
      <c r="H59" s="4" t="s">
        <v>1642</v>
      </c>
      <c r="J59" s="4" t="s">
        <v>2564</v>
      </c>
    </row>
    <row r="60" spans="1:10">
      <c r="A60" s="4">
        <v>59</v>
      </c>
      <c r="B60" s="4" t="s">
        <v>1389</v>
      </c>
      <c r="C60" s="4" t="s">
        <v>172</v>
      </c>
      <c r="D60" s="4" t="s">
        <v>1643</v>
      </c>
      <c r="E60" s="4" t="s">
        <v>1644</v>
      </c>
      <c r="F60" s="4" t="s">
        <v>1645</v>
      </c>
      <c r="G60" s="4" t="s">
        <v>1637</v>
      </c>
      <c r="H60" s="4" t="s">
        <v>1646</v>
      </c>
      <c r="J60" s="4" t="s">
        <v>2564</v>
      </c>
    </row>
    <row r="61" spans="1:10">
      <c r="A61" s="4">
        <v>60</v>
      </c>
      <c r="B61" s="4" t="s">
        <v>1389</v>
      </c>
      <c r="C61" s="4" t="s">
        <v>172</v>
      </c>
      <c r="D61" s="4" t="s">
        <v>1647</v>
      </c>
      <c r="E61" s="4" t="s">
        <v>1648</v>
      </c>
      <c r="F61" s="4" t="s">
        <v>1649</v>
      </c>
      <c r="G61" s="4" t="s">
        <v>1420</v>
      </c>
      <c r="H61" s="4" t="s">
        <v>1650</v>
      </c>
      <c r="J61" s="4" t="s">
        <v>2564</v>
      </c>
    </row>
    <row r="62" spans="1:10">
      <c r="A62" s="4">
        <v>61</v>
      </c>
      <c r="B62" s="4" t="s">
        <v>1389</v>
      </c>
      <c r="C62" s="4" t="s">
        <v>172</v>
      </c>
      <c r="D62" s="4" t="s">
        <v>1651</v>
      </c>
      <c r="E62" s="4" t="s">
        <v>1652</v>
      </c>
      <c r="F62" s="4" t="s">
        <v>1653</v>
      </c>
      <c r="G62" s="4" t="s">
        <v>1637</v>
      </c>
      <c r="H62" s="4" t="s">
        <v>1403</v>
      </c>
      <c r="J62" s="4" t="s">
        <v>2564</v>
      </c>
    </row>
    <row r="63" spans="1:10">
      <c r="A63" s="4">
        <v>62</v>
      </c>
      <c r="B63" s="4" t="s">
        <v>1389</v>
      </c>
      <c r="C63" s="4" t="s">
        <v>172</v>
      </c>
      <c r="D63" s="4" t="s">
        <v>1654</v>
      </c>
      <c r="E63" s="4" t="s">
        <v>1655</v>
      </c>
      <c r="F63" s="4" t="s">
        <v>1656</v>
      </c>
      <c r="G63" s="4" t="s">
        <v>1360</v>
      </c>
      <c r="H63" s="4" t="s">
        <v>1657</v>
      </c>
      <c r="J63" s="4" t="s">
        <v>2564</v>
      </c>
    </row>
    <row r="64" spans="1:10">
      <c r="A64" s="4">
        <v>63</v>
      </c>
      <c r="B64" s="4" t="s">
        <v>1389</v>
      </c>
      <c r="C64" s="4" t="s">
        <v>172</v>
      </c>
      <c r="D64" s="4" t="s">
        <v>1658</v>
      </c>
      <c r="E64" s="4" t="s">
        <v>1659</v>
      </c>
      <c r="F64" s="4" t="s">
        <v>1660</v>
      </c>
      <c r="G64" s="4" t="s">
        <v>1411</v>
      </c>
      <c r="H64" s="4" t="s">
        <v>1661</v>
      </c>
      <c r="J64" s="4" t="s">
        <v>2564</v>
      </c>
    </row>
    <row r="65" spans="1:10">
      <c r="A65" s="4">
        <v>64</v>
      </c>
      <c r="B65" s="4" t="s">
        <v>1389</v>
      </c>
      <c r="C65" s="4" t="s">
        <v>172</v>
      </c>
      <c r="D65" s="4" t="s">
        <v>1662</v>
      </c>
      <c r="E65" s="4" t="s">
        <v>1663</v>
      </c>
      <c r="F65" s="4" t="s">
        <v>1664</v>
      </c>
      <c r="G65" s="4" t="s">
        <v>1420</v>
      </c>
      <c r="H65" s="4" t="s">
        <v>1665</v>
      </c>
      <c r="J65" s="4" t="s">
        <v>2564</v>
      </c>
    </row>
    <row r="66" spans="1:10">
      <c r="A66" s="4">
        <v>65</v>
      </c>
      <c r="B66" s="4" t="s">
        <v>1389</v>
      </c>
      <c r="C66" s="4" t="s">
        <v>172</v>
      </c>
      <c r="D66" s="4" t="s">
        <v>1666</v>
      </c>
      <c r="E66" s="4" t="s">
        <v>1667</v>
      </c>
      <c r="F66" s="4" t="s">
        <v>1668</v>
      </c>
      <c r="G66" s="4" t="s">
        <v>1456</v>
      </c>
      <c r="H66" s="4" t="s">
        <v>1669</v>
      </c>
      <c r="J66" s="4" t="s">
        <v>2564</v>
      </c>
    </row>
    <row r="67" spans="1:10">
      <c r="A67" s="4">
        <v>66</v>
      </c>
      <c r="B67" s="4" t="s">
        <v>1389</v>
      </c>
      <c r="C67" s="4" t="s">
        <v>172</v>
      </c>
      <c r="D67" s="4" t="s">
        <v>1670</v>
      </c>
      <c r="E67" s="4" t="s">
        <v>1671</v>
      </c>
      <c r="F67" s="4" t="s">
        <v>1672</v>
      </c>
      <c r="G67" s="4" t="s">
        <v>1456</v>
      </c>
      <c r="H67" s="4" t="s">
        <v>1673</v>
      </c>
      <c r="J67" s="4" t="s">
        <v>2564</v>
      </c>
    </row>
    <row r="68" spans="1:10">
      <c r="A68" s="4">
        <v>67</v>
      </c>
      <c r="B68" s="4" t="s">
        <v>1389</v>
      </c>
      <c r="C68" s="4" t="s">
        <v>172</v>
      </c>
      <c r="D68" s="4" t="s">
        <v>1674</v>
      </c>
      <c r="E68" s="4" t="s">
        <v>1675</v>
      </c>
      <c r="F68" s="4" t="s">
        <v>1676</v>
      </c>
      <c r="G68" s="4" t="s">
        <v>1456</v>
      </c>
      <c r="H68" s="4" t="s">
        <v>1677</v>
      </c>
      <c r="J68" s="4" t="s">
        <v>2564</v>
      </c>
    </row>
    <row r="69" spans="1:10">
      <c r="A69" s="4">
        <v>68</v>
      </c>
      <c r="B69" s="4" t="s">
        <v>1389</v>
      </c>
      <c r="C69" s="4" t="s">
        <v>172</v>
      </c>
      <c r="D69" s="4" t="s">
        <v>1678</v>
      </c>
      <c r="E69" s="4" t="s">
        <v>1679</v>
      </c>
      <c r="F69" s="4" t="s">
        <v>1680</v>
      </c>
      <c r="G69" s="4" t="s">
        <v>1420</v>
      </c>
      <c r="H69" s="4" t="s">
        <v>1681</v>
      </c>
      <c r="J69" s="4" t="s">
        <v>2564</v>
      </c>
    </row>
    <row r="70" spans="1:10">
      <c r="A70" s="4">
        <v>69</v>
      </c>
      <c r="B70" s="4" t="s">
        <v>1389</v>
      </c>
      <c r="C70" s="4" t="s">
        <v>172</v>
      </c>
      <c r="D70" s="4" t="s">
        <v>1682</v>
      </c>
      <c r="E70" s="4" t="s">
        <v>1683</v>
      </c>
      <c r="F70" s="4" t="s">
        <v>1684</v>
      </c>
      <c r="G70" s="4" t="s">
        <v>1685</v>
      </c>
      <c r="H70" s="4" t="s">
        <v>1686</v>
      </c>
      <c r="J70" s="4" t="s">
        <v>2564</v>
      </c>
    </row>
    <row r="71" spans="1:10">
      <c r="A71" s="4">
        <v>70</v>
      </c>
      <c r="B71" s="4" t="s">
        <v>1389</v>
      </c>
      <c r="C71" s="4" t="s">
        <v>172</v>
      </c>
      <c r="D71" s="4" t="s">
        <v>1687</v>
      </c>
      <c r="E71" s="4" t="s">
        <v>1688</v>
      </c>
      <c r="F71" s="4" t="s">
        <v>1689</v>
      </c>
      <c r="G71" s="4" t="s">
        <v>1690</v>
      </c>
      <c r="H71" s="4" t="s">
        <v>1613</v>
      </c>
      <c r="J71" s="4" t="s">
        <v>2564</v>
      </c>
    </row>
    <row r="72" spans="1:10">
      <c r="A72" s="4">
        <v>71</v>
      </c>
      <c r="B72" s="4" t="s">
        <v>1389</v>
      </c>
      <c r="C72" s="4" t="s">
        <v>172</v>
      </c>
      <c r="D72" s="4" t="s">
        <v>1691</v>
      </c>
      <c r="E72" s="4" t="s">
        <v>1692</v>
      </c>
      <c r="F72" s="4" t="s">
        <v>1693</v>
      </c>
      <c r="G72" s="4" t="s">
        <v>1621</v>
      </c>
      <c r="J72" s="4" t="s">
        <v>2564</v>
      </c>
    </row>
    <row r="73" spans="1:10">
      <c r="A73" s="4">
        <v>72</v>
      </c>
      <c r="B73" s="4" t="s">
        <v>1389</v>
      </c>
      <c r="C73" s="4" t="s">
        <v>172</v>
      </c>
      <c r="D73" s="4" t="s">
        <v>1694</v>
      </c>
      <c r="E73" s="4" t="s">
        <v>1695</v>
      </c>
      <c r="F73" s="4" t="s">
        <v>1696</v>
      </c>
      <c r="G73" s="4" t="s">
        <v>1420</v>
      </c>
      <c r="H73" s="4" t="s">
        <v>1697</v>
      </c>
      <c r="J73" s="4" t="s">
        <v>2564</v>
      </c>
    </row>
    <row r="74" spans="1:10">
      <c r="A74" s="4">
        <v>73</v>
      </c>
      <c r="B74" s="4" t="s">
        <v>1389</v>
      </c>
      <c r="C74" s="4" t="s">
        <v>172</v>
      </c>
      <c r="D74" s="4" t="s">
        <v>1698</v>
      </c>
      <c r="E74" s="4" t="s">
        <v>1699</v>
      </c>
      <c r="F74" s="4" t="s">
        <v>1700</v>
      </c>
      <c r="G74" s="4" t="s">
        <v>1621</v>
      </c>
      <c r="J74" s="4" t="s">
        <v>2564</v>
      </c>
    </row>
    <row r="75" spans="1:10">
      <c r="A75" s="4">
        <v>74</v>
      </c>
      <c r="B75" s="4" t="s">
        <v>1389</v>
      </c>
      <c r="C75" s="4" t="s">
        <v>172</v>
      </c>
      <c r="D75" s="4" t="s">
        <v>1701</v>
      </c>
      <c r="E75" s="4" t="s">
        <v>1702</v>
      </c>
      <c r="F75" s="4" t="s">
        <v>1703</v>
      </c>
      <c r="G75" s="4" t="s">
        <v>1621</v>
      </c>
      <c r="H75" s="4" t="s">
        <v>1403</v>
      </c>
      <c r="J75" s="4" t="s">
        <v>2564</v>
      </c>
    </row>
    <row r="76" spans="1:10">
      <c r="A76" s="4">
        <v>75</v>
      </c>
      <c r="B76" s="4" t="s">
        <v>1389</v>
      </c>
      <c r="C76" s="4" t="s">
        <v>172</v>
      </c>
      <c r="D76" s="4" t="s">
        <v>1704</v>
      </c>
      <c r="E76" s="4" t="s">
        <v>1705</v>
      </c>
      <c r="F76" s="4" t="s">
        <v>1706</v>
      </c>
      <c r="G76" s="4" t="s">
        <v>1690</v>
      </c>
      <c r="H76" s="4" t="s">
        <v>1403</v>
      </c>
      <c r="J76" s="4" t="s">
        <v>2564</v>
      </c>
    </row>
    <row r="77" spans="1:10">
      <c r="A77" s="4">
        <v>76</v>
      </c>
      <c r="B77" s="4" t="s">
        <v>1389</v>
      </c>
      <c r="C77" s="4" t="s">
        <v>172</v>
      </c>
      <c r="D77" s="4" t="s">
        <v>1707</v>
      </c>
      <c r="E77" s="4" t="s">
        <v>1708</v>
      </c>
      <c r="F77" s="4" t="s">
        <v>1709</v>
      </c>
      <c r="G77" s="4" t="s">
        <v>1621</v>
      </c>
      <c r="H77" s="4" t="s">
        <v>1622</v>
      </c>
      <c r="J77" s="4" t="s">
        <v>2564</v>
      </c>
    </row>
    <row r="78" spans="1:10">
      <c r="A78" s="4">
        <v>77</v>
      </c>
      <c r="B78" s="4" t="s">
        <v>1389</v>
      </c>
      <c r="C78" s="4" t="s">
        <v>172</v>
      </c>
      <c r="D78" s="4" t="s">
        <v>1710</v>
      </c>
      <c r="E78" s="4" t="s">
        <v>1711</v>
      </c>
      <c r="F78" s="4" t="s">
        <v>1712</v>
      </c>
      <c r="G78" s="4" t="s">
        <v>1621</v>
      </c>
      <c r="H78" s="4" t="s">
        <v>1613</v>
      </c>
      <c r="J78" s="4" t="s">
        <v>2564</v>
      </c>
    </row>
    <row r="79" spans="1:10">
      <c r="A79" s="4">
        <v>78</v>
      </c>
      <c r="B79" s="4" t="s">
        <v>1389</v>
      </c>
      <c r="C79" s="4" t="s">
        <v>172</v>
      </c>
      <c r="D79" s="4" t="s">
        <v>1713</v>
      </c>
      <c r="E79" s="4" t="s">
        <v>1714</v>
      </c>
      <c r="F79" s="4" t="s">
        <v>1715</v>
      </c>
      <c r="G79" s="4" t="s">
        <v>1488</v>
      </c>
      <c r="H79" s="4" t="s">
        <v>1403</v>
      </c>
      <c r="J79" s="4" t="s">
        <v>2564</v>
      </c>
    </row>
    <row r="80" spans="1:10">
      <c r="A80" s="4">
        <v>79</v>
      </c>
      <c r="B80" s="4" t="s">
        <v>1389</v>
      </c>
      <c r="C80" s="4" t="s">
        <v>172</v>
      </c>
      <c r="D80" s="4" t="s">
        <v>1716</v>
      </c>
      <c r="E80" s="4" t="s">
        <v>1717</v>
      </c>
      <c r="F80" s="4" t="s">
        <v>1718</v>
      </c>
      <c r="G80" s="4" t="s">
        <v>1571</v>
      </c>
      <c r="H80" s="4" t="s">
        <v>1719</v>
      </c>
      <c r="J80" s="4" t="s">
        <v>2564</v>
      </c>
    </row>
    <row r="81" spans="1:10">
      <c r="A81" s="4">
        <v>80</v>
      </c>
      <c r="B81" s="4" t="s">
        <v>1389</v>
      </c>
      <c r="C81" s="4" t="s">
        <v>172</v>
      </c>
      <c r="D81" s="4" t="s">
        <v>1720</v>
      </c>
      <c r="E81" s="4" t="s">
        <v>1721</v>
      </c>
      <c r="F81" s="4" t="s">
        <v>1722</v>
      </c>
      <c r="G81" s="4" t="s">
        <v>1402</v>
      </c>
      <c r="H81" s="4" t="s">
        <v>1723</v>
      </c>
      <c r="J81" s="4" t="s">
        <v>2564</v>
      </c>
    </row>
    <row r="82" spans="1:10">
      <c r="A82" s="4">
        <v>81</v>
      </c>
      <c r="B82" s="4" t="s">
        <v>1389</v>
      </c>
      <c r="C82" s="4" t="s">
        <v>172</v>
      </c>
      <c r="D82" s="4" t="s">
        <v>1724</v>
      </c>
      <c r="E82" s="4" t="s">
        <v>1725</v>
      </c>
      <c r="F82" s="4" t="s">
        <v>1726</v>
      </c>
      <c r="G82" s="4" t="s">
        <v>1690</v>
      </c>
      <c r="J82" s="4" t="s">
        <v>2564</v>
      </c>
    </row>
    <row r="83" spans="1:10">
      <c r="A83" s="4">
        <v>82</v>
      </c>
      <c r="B83" s="4" t="s">
        <v>1389</v>
      </c>
      <c r="C83" s="4" t="s">
        <v>172</v>
      </c>
      <c r="D83" s="4" t="s">
        <v>1727</v>
      </c>
      <c r="E83" s="4" t="s">
        <v>1728</v>
      </c>
      <c r="F83" s="4" t="s">
        <v>1729</v>
      </c>
      <c r="G83" s="4" t="s">
        <v>1637</v>
      </c>
      <c r="H83" s="4" t="s">
        <v>1730</v>
      </c>
      <c r="J83" s="4" t="s">
        <v>2564</v>
      </c>
    </row>
    <row r="84" spans="1:10">
      <c r="A84" s="4">
        <v>83</v>
      </c>
      <c r="B84" s="4" t="s">
        <v>1389</v>
      </c>
      <c r="C84" s="4" t="s">
        <v>172</v>
      </c>
      <c r="D84" s="4" t="s">
        <v>1731</v>
      </c>
      <c r="E84" s="4" t="s">
        <v>1732</v>
      </c>
      <c r="F84" s="4" t="s">
        <v>1733</v>
      </c>
      <c r="G84" s="4" t="s">
        <v>1430</v>
      </c>
      <c r="H84" s="4" t="s">
        <v>1734</v>
      </c>
      <c r="J84" s="4" t="s">
        <v>2564</v>
      </c>
    </row>
    <row r="85" spans="1:10">
      <c r="A85" s="4">
        <v>84</v>
      </c>
      <c r="B85" s="4" t="s">
        <v>1389</v>
      </c>
      <c r="C85" s="4" t="s">
        <v>172</v>
      </c>
      <c r="D85" s="4" t="s">
        <v>1735</v>
      </c>
      <c r="E85" s="4" t="s">
        <v>1736</v>
      </c>
      <c r="F85" s="4" t="s">
        <v>1737</v>
      </c>
      <c r="G85" s="4" t="s">
        <v>1511</v>
      </c>
      <c r="J85" s="4" t="s">
        <v>2564</v>
      </c>
    </row>
    <row r="86" spans="1:10">
      <c r="A86" s="4">
        <v>85</v>
      </c>
      <c r="B86" s="4" t="s">
        <v>1389</v>
      </c>
      <c r="C86" s="4" t="s">
        <v>172</v>
      </c>
      <c r="D86" s="4" t="s">
        <v>1738</v>
      </c>
      <c r="E86" s="4" t="s">
        <v>1739</v>
      </c>
      <c r="F86" s="4" t="s">
        <v>1740</v>
      </c>
      <c r="G86" s="4" t="s">
        <v>1456</v>
      </c>
      <c r="H86" s="4" t="s">
        <v>1741</v>
      </c>
      <c r="J86" s="4" t="s">
        <v>2564</v>
      </c>
    </row>
    <row r="87" spans="1:10">
      <c r="A87" s="4">
        <v>86</v>
      </c>
      <c r="B87" s="4" t="s">
        <v>1389</v>
      </c>
      <c r="C87" s="4" t="s">
        <v>172</v>
      </c>
      <c r="D87" s="4" t="s">
        <v>1742</v>
      </c>
      <c r="E87" s="4" t="s">
        <v>1743</v>
      </c>
      <c r="F87" s="4" t="s">
        <v>1744</v>
      </c>
      <c r="G87" s="4" t="s">
        <v>1745</v>
      </c>
      <c r="H87" s="4" t="s">
        <v>1746</v>
      </c>
      <c r="J87" s="4" t="s">
        <v>2564</v>
      </c>
    </row>
    <row r="88" spans="1:10">
      <c r="A88" s="4">
        <v>87</v>
      </c>
      <c r="B88" s="4" t="s">
        <v>1389</v>
      </c>
      <c r="C88" s="4" t="s">
        <v>172</v>
      </c>
      <c r="D88" s="4" t="s">
        <v>1747</v>
      </c>
      <c r="E88" s="4" t="s">
        <v>1748</v>
      </c>
      <c r="F88" s="4" t="s">
        <v>1749</v>
      </c>
      <c r="G88" s="4" t="s">
        <v>1750</v>
      </c>
      <c r="H88" s="4" t="s">
        <v>1751</v>
      </c>
      <c r="J88" s="4" t="s">
        <v>2564</v>
      </c>
    </row>
    <row r="89" spans="1:10">
      <c r="A89" s="4">
        <v>88</v>
      </c>
      <c r="B89" s="4" t="s">
        <v>1389</v>
      </c>
      <c r="C89" s="4" t="s">
        <v>172</v>
      </c>
      <c r="D89" s="4" t="s">
        <v>1752</v>
      </c>
      <c r="E89" s="4" t="s">
        <v>1753</v>
      </c>
      <c r="F89" s="4" t="s">
        <v>1754</v>
      </c>
      <c r="G89" s="4" t="s">
        <v>1750</v>
      </c>
      <c r="H89" s="4" t="s">
        <v>1613</v>
      </c>
      <c r="J89" s="4" t="s">
        <v>2564</v>
      </c>
    </row>
    <row r="90" spans="1:10">
      <c r="A90" s="4">
        <v>89</v>
      </c>
      <c r="B90" s="4" t="s">
        <v>1389</v>
      </c>
      <c r="C90" s="4" t="s">
        <v>172</v>
      </c>
      <c r="D90" s="4" t="s">
        <v>1755</v>
      </c>
      <c r="E90" s="4" t="s">
        <v>1756</v>
      </c>
      <c r="F90" s="4" t="s">
        <v>1757</v>
      </c>
      <c r="G90" s="4" t="s">
        <v>1360</v>
      </c>
      <c r="H90" s="4" t="s">
        <v>1758</v>
      </c>
      <c r="J90" s="4" t="s">
        <v>2564</v>
      </c>
    </row>
    <row r="91" spans="1:10">
      <c r="A91" s="4">
        <v>90</v>
      </c>
      <c r="B91" s="4" t="s">
        <v>1389</v>
      </c>
      <c r="C91" s="4" t="s">
        <v>172</v>
      </c>
      <c r="D91" s="4" t="s">
        <v>1759</v>
      </c>
      <c r="E91" s="4" t="s">
        <v>1760</v>
      </c>
      <c r="F91" s="4" t="s">
        <v>1761</v>
      </c>
      <c r="G91" s="4" t="s">
        <v>1456</v>
      </c>
      <c r="J91" s="4" t="s">
        <v>2564</v>
      </c>
    </row>
    <row r="92" spans="1:10">
      <c r="A92" s="4">
        <v>91</v>
      </c>
      <c r="B92" s="4" t="s">
        <v>1389</v>
      </c>
      <c r="C92" s="4" t="s">
        <v>172</v>
      </c>
      <c r="D92" s="4" t="s">
        <v>1762</v>
      </c>
      <c r="E92" s="4" t="s">
        <v>1763</v>
      </c>
      <c r="F92" s="4" t="s">
        <v>1764</v>
      </c>
      <c r="G92" s="4" t="s">
        <v>1750</v>
      </c>
      <c r="H92" s="4" t="s">
        <v>1765</v>
      </c>
      <c r="J92" s="4" t="s">
        <v>2564</v>
      </c>
    </row>
    <row r="93" spans="1:10">
      <c r="A93" s="4">
        <v>92</v>
      </c>
      <c r="B93" s="4" t="s">
        <v>1389</v>
      </c>
      <c r="C93" s="4" t="s">
        <v>172</v>
      </c>
      <c r="D93" s="4" t="s">
        <v>1766</v>
      </c>
      <c r="E93" s="4" t="s">
        <v>1767</v>
      </c>
      <c r="F93" s="4" t="s">
        <v>1768</v>
      </c>
      <c r="G93" s="4" t="s">
        <v>1769</v>
      </c>
      <c r="H93" s="4" t="s">
        <v>1770</v>
      </c>
      <c r="J93" s="4" t="s">
        <v>2564</v>
      </c>
    </row>
    <row r="94" spans="1:10">
      <c r="A94" s="4">
        <v>93</v>
      </c>
      <c r="B94" s="4" t="s">
        <v>1389</v>
      </c>
      <c r="C94" s="4" t="s">
        <v>172</v>
      </c>
      <c r="D94" s="4" t="s">
        <v>1771</v>
      </c>
      <c r="E94" s="4" t="s">
        <v>1772</v>
      </c>
      <c r="F94" s="4" t="s">
        <v>1773</v>
      </c>
      <c r="G94" s="4" t="s">
        <v>1466</v>
      </c>
      <c r="H94" s="4" t="s">
        <v>1774</v>
      </c>
      <c r="J94" s="4" t="s">
        <v>2564</v>
      </c>
    </row>
    <row r="95" spans="1:10">
      <c r="A95" s="4">
        <v>94</v>
      </c>
      <c r="B95" s="4" t="s">
        <v>1389</v>
      </c>
      <c r="C95" s="4" t="s">
        <v>172</v>
      </c>
      <c r="D95" s="4" t="s">
        <v>1775</v>
      </c>
      <c r="E95" s="4" t="s">
        <v>1776</v>
      </c>
      <c r="F95" s="4" t="s">
        <v>1777</v>
      </c>
      <c r="G95" s="4" t="s">
        <v>1548</v>
      </c>
      <c r="H95" s="4" t="s">
        <v>1613</v>
      </c>
      <c r="J95" s="4" t="s">
        <v>2564</v>
      </c>
    </row>
    <row r="96" spans="1:10">
      <c r="A96" s="4">
        <v>95</v>
      </c>
      <c r="B96" s="4" t="s">
        <v>1389</v>
      </c>
      <c r="C96" s="4" t="s">
        <v>172</v>
      </c>
      <c r="D96" s="4" t="s">
        <v>1778</v>
      </c>
      <c r="E96" s="4" t="s">
        <v>1779</v>
      </c>
      <c r="F96" s="4" t="s">
        <v>1780</v>
      </c>
      <c r="G96" s="4" t="s">
        <v>1637</v>
      </c>
      <c r="H96" s="4" t="s">
        <v>1781</v>
      </c>
      <c r="J96" s="4" t="s">
        <v>2564</v>
      </c>
    </row>
    <row r="97" spans="1:10">
      <c r="A97" s="4">
        <v>96</v>
      </c>
      <c r="B97" s="4" t="s">
        <v>1389</v>
      </c>
      <c r="C97" s="4" t="s">
        <v>172</v>
      </c>
      <c r="D97" s="4" t="s">
        <v>1782</v>
      </c>
      <c r="E97" s="4" t="s">
        <v>1783</v>
      </c>
      <c r="F97" s="4" t="s">
        <v>1784</v>
      </c>
      <c r="G97" s="4" t="s">
        <v>1785</v>
      </c>
      <c r="H97" s="4" t="s">
        <v>1403</v>
      </c>
      <c r="J97" s="4" t="s">
        <v>2564</v>
      </c>
    </row>
    <row r="98" spans="1:10">
      <c r="A98" s="4">
        <v>97</v>
      </c>
      <c r="B98" s="4" t="s">
        <v>1389</v>
      </c>
      <c r="C98" s="4" t="s">
        <v>172</v>
      </c>
      <c r="D98" s="4" t="s">
        <v>1786</v>
      </c>
      <c r="E98" s="4" t="s">
        <v>1361</v>
      </c>
      <c r="F98" s="4" t="s">
        <v>1362</v>
      </c>
      <c r="G98" s="4" t="s">
        <v>1360</v>
      </c>
      <c r="H98" s="4" t="s">
        <v>1787</v>
      </c>
      <c r="J98" s="4" t="s">
        <v>2564</v>
      </c>
    </row>
    <row r="99" spans="1:10">
      <c r="A99" s="4">
        <v>98</v>
      </c>
      <c r="B99" s="4" t="s">
        <v>1389</v>
      </c>
      <c r="C99" s="4" t="s">
        <v>172</v>
      </c>
      <c r="D99" s="4" t="s">
        <v>1788</v>
      </c>
      <c r="E99" s="4" t="s">
        <v>1789</v>
      </c>
      <c r="F99" s="4" t="s">
        <v>1790</v>
      </c>
      <c r="G99" s="4" t="s">
        <v>1456</v>
      </c>
      <c r="H99" s="4" t="s">
        <v>1791</v>
      </c>
      <c r="J99" s="4" t="s">
        <v>2564</v>
      </c>
    </row>
    <row r="100" spans="1:10">
      <c r="A100" s="4">
        <v>99</v>
      </c>
      <c r="B100" s="4" t="s">
        <v>1389</v>
      </c>
      <c r="C100" s="4" t="s">
        <v>172</v>
      </c>
      <c r="D100" s="4" t="s">
        <v>1792</v>
      </c>
      <c r="E100" s="4" t="s">
        <v>1793</v>
      </c>
      <c r="F100" s="4" t="s">
        <v>1794</v>
      </c>
      <c r="G100" s="4" t="s">
        <v>1456</v>
      </c>
      <c r="H100" s="4" t="s">
        <v>1795</v>
      </c>
      <c r="J100" s="4" t="s">
        <v>2564</v>
      </c>
    </row>
    <row r="101" spans="1:10">
      <c r="A101" s="4">
        <v>100</v>
      </c>
      <c r="B101" s="4" t="s">
        <v>1389</v>
      </c>
      <c r="C101" s="4" t="s">
        <v>172</v>
      </c>
      <c r="D101" s="4" t="s">
        <v>1796</v>
      </c>
      <c r="E101" s="4" t="s">
        <v>1797</v>
      </c>
      <c r="F101" s="4" t="s">
        <v>1798</v>
      </c>
      <c r="G101" s="4" t="s">
        <v>1745</v>
      </c>
      <c r="H101" s="4" t="s">
        <v>1403</v>
      </c>
      <c r="J101" s="4" t="s">
        <v>2564</v>
      </c>
    </row>
    <row r="102" spans="1:10">
      <c r="A102" s="4">
        <v>101</v>
      </c>
      <c r="B102" s="4" t="s">
        <v>1389</v>
      </c>
      <c r="C102" s="4" t="s">
        <v>172</v>
      </c>
      <c r="D102" s="4" t="s">
        <v>1799</v>
      </c>
      <c r="E102" s="4" t="s">
        <v>1800</v>
      </c>
      <c r="F102" s="4" t="s">
        <v>1801</v>
      </c>
      <c r="G102" s="4" t="s">
        <v>1571</v>
      </c>
      <c r="H102" s="4" t="s">
        <v>1802</v>
      </c>
      <c r="J102" s="4" t="s">
        <v>2564</v>
      </c>
    </row>
    <row r="103" spans="1:10">
      <c r="A103" s="4">
        <v>102</v>
      </c>
      <c r="B103" s="4" t="s">
        <v>1389</v>
      </c>
      <c r="C103" s="4" t="s">
        <v>172</v>
      </c>
      <c r="D103" s="4" t="s">
        <v>1803</v>
      </c>
      <c r="E103" s="4" t="s">
        <v>1804</v>
      </c>
      <c r="F103" s="4" t="s">
        <v>1805</v>
      </c>
      <c r="G103" s="4" t="s">
        <v>1456</v>
      </c>
      <c r="J103" s="4" t="s">
        <v>2564</v>
      </c>
    </row>
    <row r="104" spans="1:10">
      <c r="A104" s="4">
        <v>103</v>
      </c>
      <c r="B104" s="4" t="s">
        <v>1389</v>
      </c>
      <c r="C104" s="4" t="s">
        <v>172</v>
      </c>
      <c r="D104" s="4" t="s">
        <v>1806</v>
      </c>
      <c r="E104" s="4" t="s">
        <v>1807</v>
      </c>
      <c r="F104" s="4" t="s">
        <v>1808</v>
      </c>
      <c r="G104" s="4" t="s">
        <v>1809</v>
      </c>
      <c r="H104" s="4" t="s">
        <v>1810</v>
      </c>
      <c r="J104" s="4" t="s">
        <v>2564</v>
      </c>
    </row>
    <row r="105" spans="1:10">
      <c r="A105" s="4">
        <v>104</v>
      </c>
      <c r="B105" s="4" t="s">
        <v>1389</v>
      </c>
      <c r="C105" s="4" t="s">
        <v>172</v>
      </c>
      <c r="D105" s="4" t="s">
        <v>1811</v>
      </c>
      <c r="E105" s="4" t="s">
        <v>1812</v>
      </c>
      <c r="F105" s="4" t="s">
        <v>1813</v>
      </c>
      <c r="G105" s="4" t="s">
        <v>1430</v>
      </c>
      <c r="H105" s="4" t="s">
        <v>1814</v>
      </c>
      <c r="J105" s="4" t="s">
        <v>2564</v>
      </c>
    </row>
    <row r="106" spans="1:10">
      <c r="A106" s="4">
        <v>105</v>
      </c>
      <c r="B106" s="4" t="s">
        <v>1389</v>
      </c>
      <c r="C106" s="4" t="s">
        <v>172</v>
      </c>
      <c r="D106" s="4" t="s">
        <v>1815</v>
      </c>
      <c r="E106" s="4" t="s">
        <v>1816</v>
      </c>
      <c r="F106" s="4" t="s">
        <v>1817</v>
      </c>
      <c r="G106" s="4" t="s">
        <v>1571</v>
      </c>
      <c r="J106" s="4" t="s">
        <v>2564</v>
      </c>
    </row>
    <row r="107" spans="1:10">
      <c r="A107" s="4">
        <v>106</v>
      </c>
      <c r="B107" s="4" t="s">
        <v>1389</v>
      </c>
      <c r="C107" s="4" t="s">
        <v>172</v>
      </c>
      <c r="D107" s="4" t="s">
        <v>1818</v>
      </c>
      <c r="E107" s="4" t="s">
        <v>1819</v>
      </c>
      <c r="F107" s="4" t="s">
        <v>1820</v>
      </c>
      <c r="G107" s="4" t="s">
        <v>1821</v>
      </c>
      <c r="H107" s="4" t="s">
        <v>1822</v>
      </c>
      <c r="J107" s="4" t="s">
        <v>2564</v>
      </c>
    </row>
    <row r="108" spans="1:10">
      <c r="A108" s="4">
        <v>107</v>
      </c>
      <c r="B108" s="4" t="s">
        <v>1389</v>
      </c>
      <c r="C108" s="4" t="s">
        <v>172</v>
      </c>
      <c r="D108" s="4" t="s">
        <v>1823</v>
      </c>
      <c r="E108" s="4" t="s">
        <v>1824</v>
      </c>
      <c r="F108" s="4" t="s">
        <v>1825</v>
      </c>
      <c r="G108" s="4" t="s">
        <v>1420</v>
      </c>
      <c r="H108" s="4" t="s">
        <v>1826</v>
      </c>
      <c r="J108" s="4" t="s">
        <v>2564</v>
      </c>
    </row>
    <row r="109" spans="1:10">
      <c r="A109" s="4">
        <v>108</v>
      </c>
      <c r="B109" s="4" t="s">
        <v>1389</v>
      </c>
      <c r="C109" s="4" t="s">
        <v>172</v>
      </c>
      <c r="D109" s="4" t="s">
        <v>1827</v>
      </c>
      <c r="E109" s="4" t="s">
        <v>1828</v>
      </c>
      <c r="F109" s="4" t="s">
        <v>1829</v>
      </c>
      <c r="G109" s="4" t="s">
        <v>1548</v>
      </c>
      <c r="H109" s="4" t="s">
        <v>1830</v>
      </c>
      <c r="J109" s="4" t="s">
        <v>2564</v>
      </c>
    </row>
    <row r="110" spans="1:10">
      <c r="A110" s="4">
        <v>109</v>
      </c>
      <c r="B110" s="4" t="s">
        <v>1389</v>
      </c>
      <c r="C110" s="4" t="s">
        <v>172</v>
      </c>
      <c r="D110" s="4" t="s">
        <v>1831</v>
      </c>
      <c r="E110" s="4" t="s">
        <v>1832</v>
      </c>
      <c r="F110" s="4" t="s">
        <v>1833</v>
      </c>
      <c r="G110" s="4" t="s">
        <v>1466</v>
      </c>
      <c r="H110" s="4" t="s">
        <v>1613</v>
      </c>
      <c r="J110" s="4" t="s">
        <v>2564</v>
      </c>
    </row>
    <row r="111" spans="1:10">
      <c r="A111" s="4">
        <v>110</v>
      </c>
      <c r="B111" s="4" t="s">
        <v>1389</v>
      </c>
      <c r="C111" s="4" t="s">
        <v>172</v>
      </c>
      <c r="D111" s="4" t="s">
        <v>1834</v>
      </c>
      <c r="E111" s="4" t="s">
        <v>1835</v>
      </c>
      <c r="F111" s="4" t="s">
        <v>1836</v>
      </c>
      <c r="G111" s="4" t="s">
        <v>1571</v>
      </c>
      <c r="H111" s="4" t="s">
        <v>1837</v>
      </c>
      <c r="J111" s="4" t="s">
        <v>2564</v>
      </c>
    </row>
    <row r="112" spans="1:10">
      <c r="A112" s="4">
        <v>111</v>
      </c>
      <c r="B112" s="4" t="s">
        <v>1389</v>
      </c>
      <c r="C112" s="4" t="s">
        <v>172</v>
      </c>
      <c r="D112" s="4" t="s">
        <v>1838</v>
      </c>
      <c r="E112" s="4" t="s">
        <v>1839</v>
      </c>
      <c r="F112" s="4" t="s">
        <v>1840</v>
      </c>
      <c r="G112" s="4" t="s">
        <v>1456</v>
      </c>
      <c r="H112" s="4" t="s">
        <v>1841</v>
      </c>
      <c r="J112" s="4" t="s">
        <v>2564</v>
      </c>
    </row>
    <row r="113" spans="1:10">
      <c r="A113" s="4">
        <v>112</v>
      </c>
      <c r="B113" s="4" t="s">
        <v>1389</v>
      </c>
      <c r="C113" s="4" t="s">
        <v>172</v>
      </c>
      <c r="D113" s="4" t="s">
        <v>1842</v>
      </c>
      <c r="E113" s="4" t="s">
        <v>1843</v>
      </c>
      <c r="F113" s="4" t="s">
        <v>1844</v>
      </c>
      <c r="G113" s="4" t="s">
        <v>1637</v>
      </c>
      <c r="H113" s="4" t="s">
        <v>1845</v>
      </c>
      <c r="J113" s="4" t="s">
        <v>2564</v>
      </c>
    </row>
    <row r="114" spans="1:10">
      <c r="A114" s="4">
        <v>113</v>
      </c>
      <c r="B114" s="4" t="s">
        <v>1389</v>
      </c>
      <c r="C114" s="4" t="s">
        <v>172</v>
      </c>
      <c r="D114" s="4" t="s">
        <v>1846</v>
      </c>
      <c r="E114" s="4" t="s">
        <v>1847</v>
      </c>
      <c r="F114" s="4" t="s">
        <v>1848</v>
      </c>
      <c r="G114" s="4" t="s">
        <v>1456</v>
      </c>
      <c r="H114" s="4" t="s">
        <v>1849</v>
      </c>
      <c r="J114" s="4" t="s">
        <v>2564</v>
      </c>
    </row>
    <row r="115" spans="1:10">
      <c r="A115" s="4">
        <v>114</v>
      </c>
      <c r="B115" s="4" t="s">
        <v>1389</v>
      </c>
      <c r="C115" s="4" t="s">
        <v>172</v>
      </c>
      <c r="D115" s="4" t="s">
        <v>1850</v>
      </c>
      <c r="E115" s="4" t="s">
        <v>1851</v>
      </c>
      <c r="F115" s="4" t="s">
        <v>1852</v>
      </c>
      <c r="G115" s="4" t="s">
        <v>1456</v>
      </c>
      <c r="H115" s="4" t="s">
        <v>1853</v>
      </c>
      <c r="J115" s="4" t="s">
        <v>2564</v>
      </c>
    </row>
    <row r="116" spans="1:10">
      <c r="A116" s="4">
        <v>115</v>
      </c>
      <c r="B116" s="4" t="s">
        <v>1389</v>
      </c>
      <c r="C116" s="4" t="s">
        <v>172</v>
      </c>
      <c r="D116" s="4" t="s">
        <v>1854</v>
      </c>
      <c r="E116" s="4" t="s">
        <v>1855</v>
      </c>
      <c r="F116" s="4" t="s">
        <v>1856</v>
      </c>
      <c r="G116" s="4" t="s">
        <v>1511</v>
      </c>
      <c r="H116" s="4" t="s">
        <v>1857</v>
      </c>
      <c r="J116" s="4" t="s">
        <v>2564</v>
      </c>
    </row>
    <row r="117" spans="1:10">
      <c r="A117" s="4">
        <v>116</v>
      </c>
      <c r="B117" s="4" t="s">
        <v>1389</v>
      </c>
      <c r="C117" s="4" t="s">
        <v>172</v>
      </c>
      <c r="D117" s="4" t="s">
        <v>1858</v>
      </c>
      <c r="E117" s="4" t="s">
        <v>1859</v>
      </c>
      <c r="F117" s="4" t="s">
        <v>1860</v>
      </c>
      <c r="G117" s="4" t="s">
        <v>1685</v>
      </c>
      <c r="H117" s="4" t="s">
        <v>1861</v>
      </c>
      <c r="J117" s="4" t="s">
        <v>2564</v>
      </c>
    </row>
    <row r="118" spans="1:10">
      <c r="A118" s="4">
        <v>117</v>
      </c>
      <c r="B118" s="4" t="s">
        <v>1389</v>
      </c>
      <c r="C118" s="4" t="s">
        <v>172</v>
      </c>
      <c r="D118" s="4" t="s">
        <v>1862</v>
      </c>
      <c r="E118" s="4" t="s">
        <v>1863</v>
      </c>
      <c r="F118" s="4" t="s">
        <v>1864</v>
      </c>
      <c r="G118" s="4" t="s">
        <v>1571</v>
      </c>
      <c r="H118" s="4" t="s">
        <v>1865</v>
      </c>
      <c r="J118" s="4" t="s">
        <v>2564</v>
      </c>
    </row>
    <row r="119" spans="1:10">
      <c r="A119" s="4">
        <v>118</v>
      </c>
      <c r="B119" s="4" t="s">
        <v>1389</v>
      </c>
      <c r="C119" s="4" t="s">
        <v>172</v>
      </c>
      <c r="D119" s="4" t="s">
        <v>1866</v>
      </c>
      <c r="E119" s="4" t="s">
        <v>1867</v>
      </c>
      <c r="F119" s="4" t="s">
        <v>1868</v>
      </c>
      <c r="G119" s="4" t="s">
        <v>1420</v>
      </c>
      <c r="H119" s="4" t="s">
        <v>1869</v>
      </c>
      <c r="J119" s="4" t="s">
        <v>2564</v>
      </c>
    </row>
    <row r="120" spans="1:10">
      <c r="A120" s="4">
        <v>119</v>
      </c>
      <c r="B120" s="4" t="s">
        <v>1389</v>
      </c>
      <c r="C120" s="4" t="s">
        <v>172</v>
      </c>
      <c r="D120" s="4" t="s">
        <v>1870</v>
      </c>
      <c r="E120" s="4" t="s">
        <v>1871</v>
      </c>
      <c r="F120" s="4" t="s">
        <v>1872</v>
      </c>
      <c r="G120" s="4" t="s">
        <v>1430</v>
      </c>
      <c r="H120" s="4" t="s">
        <v>1873</v>
      </c>
      <c r="J120" s="4" t="s">
        <v>2564</v>
      </c>
    </row>
    <row r="121" spans="1:10">
      <c r="A121" s="4">
        <v>120</v>
      </c>
      <c r="B121" s="4" t="s">
        <v>1389</v>
      </c>
      <c r="C121" s="4" t="s">
        <v>172</v>
      </c>
      <c r="D121" s="4" t="s">
        <v>1874</v>
      </c>
      <c r="E121" s="4" t="s">
        <v>1875</v>
      </c>
      <c r="F121" s="4" t="s">
        <v>1876</v>
      </c>
      <c r="G121" s="4" t="s">
        <v>1456</v>
      </c>
      <c r="H121" s="4" t="s">
        <v>1877</v>
      </c>
      <c r="J121" s="4" t="s">
        <v>2564</v>
      </c>
    </row>
    <row r="122" spans="1:10">
      <c r="A122" s="4">
        <v>121</v>
      </c>
      <c r="B122" s="4" t="s">
        <v>1389</v>
      </c>
      <c r="C122" s="4" t="s">
        <v>172</v>
      </c>
      <c r="D122" s="4" t="s">
        <v>1878</v>
      </c>
      <c r="E122" s="4" t="s">
        <v>1879</v>
      </c>
      <c r="F122" s="4" t="s">
        <v>1880</v>
      </c>
      <c r="G122" s="4" t="s">
        <v>1420</v>
      </c>
      <c r="H122" s="4" t="s">
        <v>1881</v>
      </c>
      <c r="J122" s="4" t="s">
        <v>2564</v>
      </c>
    </row>
    <row r="123" spans="1:10">
      <c r="A123" s="4">
        <v>122</v>
      </c>
      <c r="B123" s="4" t="s">
        <v>1389</v>
      </c>
      <c r="C123" s="4" t="s">
        <v>172</v>
      </c>
      <c r="D123" s="4" t="s">
        <v>1882</v>
      </c>
      <c r="E123" s="4" t="s">
        <v>1883</v>
      </c>
      <c r="F123" s="4" t="s">
        <v>1884</v>
      </c>
      <c r="G123" s="4" t="s">
        <v>1571</v>
      </c>
      <c r="H123" s="4" t="s">
        <v>1885</v>
      </c>
      <c r="J123" s="4" t="s">
        <v>2564</v>
      </c>
    </row>
    <row r="124" spans="1:10">
      <c r="A124" s="4">
        <v>123</v>
      </c>
      <c r="B124" s="4" t="s">
        <v>1389</v>
      </c>
      <c r="C124" s="4" t="s">
        <v>172</v>
      </c>
      <c r="D124" s="4" t="s">
        <v>1886</v>
      </c>
      <c r="E124" s="4" t="s">
        <v>1887</v>
      </c>
      <c r="F124" s="4" t="s">
        <v>1888</v>
      </c>
      <c r="G124" s="4" t="s">
        <v>1402</v>
      </c>
      <c r="H124" s="4" t="s">
        <v>1403</v>
      </c>
      <c r="J124" s="4" t="s">
        <v>2564</v>
      </c>
    </row>
    <row r="125" spans="1:10">
      <c r="A125" s="4">
        <v>124</v>
      </c>
      <c r="B125" s="4" t="s">
        <v>1389</v>
      </c>
      <c r="C125" s="4" t="s">
        <v>172</v>
      </c>
      <c r="D125" s="4" t="s">
        <v>1889</v>
      </c>
      <c r="E125" s="4" t="s">
        <v>1890</v>
      </c>
      <c r="F125" s="4" t="s">
        <v>1891</v>
      </c>
      <c r="G125" s="4" t="s">
        <v>1892</v>
      </c>
      <c r="J125" s="4" t="s">
        <v>2564</v>
      </c>
    </row>
    <row r="126" spans="1:10">
      <c r="A126" s="4">
        <v>125</v>
      </c>
      <c r="B126" s="4" t="s">
        <v>1389</v>
      </c>
      <c r="C126" s="4" t="s">
        <v>172</v>
      </c>
      <c r="D126" s="4" t="s">
        <v>1893</v>
      </c>
      <c r="E126" s="4" t="s">
        <v>1894</v>
      </c>
      <c r="F126" s="4" t="s">
        <v>1895</v>
      </c>
      <c r="G126" s="4" t="s">
        <v>1769</v>
      </c>
      <c r="H126" s="4" t="s">
        <v>1896</v>
      </c>
      <c r="J126" s="4" t="s">
        <v>2564</v>
      </c>
    </row>
    <row r="127" spans="1:10">
      <c r="A127" s="4">
        <v>126</v>
      </c>
      <c r="B127" s="4" t="s">
        <v>1389</v>
      </c>
      <c r="C127" s="4" t="s">
        <v>172</v>
      </c>
      <c r="D127" s="4" t="s">
        <v>1897</v>
      </c>
      <c r="E127" s="4" t="s">
        <v>1898</v>
      </c>
      <c r="F127" s="4" t="s">
        <v>1899</v>
      </c>
      <c r="G127" s="4" t="s">
        <v>1488</v>
      </c>
      <c r="J127" s="4" t="s">
        <v>2564</v>
      </c>
    </row>
    <row r="128" spans="1:10">
      <c r="A128" s="4">
        <v>127</v>
      </c>
      <c r="B128" s="4" t="s">
        <v>1389</v>
      </c>
      <c r="C128" s="4" t="s">
        <v>172</v>
      </c>
      <c r="D128" s="4" t="s">
        <v>1900</v>
      </c>
      <c r="E128" s="4" t="s">
        <v>1901</v>
      </c>
      <c r="F128" s="4" t="s">
        <v>1902</v>
      </c>
      <c r="G128" s="4" t="s">
        <v>1402</v>
      </c>
      <c r="H128" s="4" t="s">
        <v>1403</v>
      </c>
      <c r="J128" s="4" t="s">
        <v>2564</v>
      </c>
    </row>
    <row r="129" spans="1:10">
      <c r="A129" s="4">
        <v>128</v>
      </c>
      <c r="B129" s="4" t="s">
        <v>1389</v>
      </c>
      <c r="C129" s="4" t="s">
        <v>172</v>
      </c>
      <c r="D129" s="4" t="s">
        <v>1903</v>
      </c>
      <c r="E129" s="4" t="s">
        <v>1904</v>
      </c>
      <c r="F129" s="4" t="s">
        <v>1905</v>
      </c>
      <c r="G129" s="4" t="s">
        <v>1906</v>
      </c>
      <c r="J129" s="4" t="s">
        <v>2564</v>
      </c>
    </row>
    <row r="130" spans="1:10">
      <c r="A130" s="4">
        <v>129</v>
      </c>
      <c r="B130" s="4" t="s">
        <v>1389</v>
      </c>
      <c r="C130" s="4" t="s">
        <v>172</v>
      </c>
      <c r="D130" s="4" t="s">
        <v>1907</v>
      </c>
      <c r="E130" s="4" t="s">
        <v>1908</v>
      </c>
      <c r="F130" s="4" t="s">
        <v>1905</v>
      </c>
      <c r="G130" s="4" t="s">
        <v>1909</v>
      </c>
      <c r="H130" s="4" t="s">
        <v>1910</v>
      </c>
      <c r="J130" s="4" t="s">
        <v>2564</v>
      </c>
    </row>
    <row r="131" spans="1:10">
      <c r="A131" s="4">
        <v>130</v>
      </c>
      <c r="B131" s="4" t="s">
        <v>1389</v>
      </c>
      <c r="C131" s="4" t="s">
        <v>172</v>
      </c>
      <c r="D131" s="4" t="s">
        <v>1911</v>
      </c>
      <c r="E131" s="4" t="s">
        <v>1912</v>
      </c>
      <c r="F131" s="4" t="s">
        <v>1913</v>
      </c>
      <c r="G131" s="4" t="s">
        <v>1543</v>
      </c>
      <c r="H131" s="4" t="s">
        <v>1613</v>
      </c>
      <c r="J131" s="4" t="s">
        <v>2564</v>
      </c>
    </row>
    <row r="132" spans="1:10">
      <c r="A132" s="4">
        <v>131</v>
      </c>
      <c r="B132" s="4" t="s">
        <v>1389</v>
      </c>
      <c r="C132" s="4" t="s">
        <v>172</v>
      </c>
      <c r="D132" s="4" t="s">
        <v>1914</v>
      </c>
      <c r="E132" s="4" t="s">
        <v>1915</v>
      </c>
      <c r="F132" s="4" t="s">
        <v>1916</v>
      </c>
      <c r="G132" s="4" t="s">
        <v>1479</v>
      </c>
      <c r="J132" s="4" t="s">
        <v>2564</v>
      </c>
    </row>
    <row r="133" spans="1:10">
      <c r="A133" s="4">
        <v>132</v>
      </c>
      <c r="B133" s="4" t="s">
        <v>1389</v>
      </c>
      <c r="C133" s="4" t="s">
        <v>172</v>
      </c>
      <c r="D133" s="4" t="s">
        <v>1917</v>
      </c>
      <c r="E133" s="4" t="s">
        <v>1918</v>
      </c>
      <c r="F133" s="4" t="s">
        <v>1919</v>
      </c>
      <c r="G133" s="4" t="s">
        <v>1425</v>
      </c>
      <c r="H133" s="4" t="s">
        <v>1920</v>
      </c>
      <c r="J133" s="4" t="s">
        <v>2564</v>
      </c>
    </row>
    <row r="134" spans="1:10">
      <c r="A134" s="4">
        <v>133</v>
      </c>
      <c r="B134" s="4" t="s">
        <v>1389</v>
      </c>
      <c r="C134" s="4" t="s">
        <v>172</v>
      </c>
      <c r="D134" s="4" t="s">
        <v>1921</v>
      </c>
      <c r="E134" s="4" t="s">
        <v>1922</v>
      </c>
      <c r="F134" s="4" t="s">
        <v>1923</v>
      </c>
      <c r="G134" s="4" t="s">
        <v>1440</v>
      </c>
      <c r="H134" s="4" t="s">
        <v>1924</v>
      </c>
      <c r="J134" s="4" t="s">
        <v>2564</v>
      </c>
    </row>
    <row r="135" spans="1:10">
      <c r="A135" s="4">
        <v>134</v>
      </c>
      <c r="B135" s="4" t="s">
        <v>1389</v>
      </c>
      <c r="C135" s="4" t="s">
        <v>172</v>
      </c>
      <c r="D135" s="4" t="s">
        <v>1925</v>
      </c>
      <c r="E135" s="4" t="s">
        <v>1926</v>
      </c>
      <c r="F135" s="4" t="s">
        <v>1927</v>
      </c>
      <c r="G135" s="4" t="s">
        <v>1456</v>
      </c>
      <c r="H135" s="4" t="s">
        <v>1928</v>
      </c>
      <c r="J135" s="4" t="s">
        <v>2564</v>
      </c>
    </row>
    <row r="136" spans="1:10">
      <c r="A136" s="4">
        <v>135</v>
      </c>
      <c r="B136" s="4" t="s">
        <v>1389</v>
      </c>
      <c r="C136" s="4" t="s">
        <v>172</v>
      </c>
      <c r="D136" s="4" t="s">
        <v>1929</v>
      </c>
      <c r="E136" s="4" t="s">
        <v>1930</v>
      </c>
      <c r="F136" s="4" t="s">
        <v>1931</v>
      </c>
      <c r="G136" s="4" t="s">
        <v>1621</v>
      </c>
      <c r="J136" s="4" t="s">
        <v>2564</v>
      </c>
    </row>
    <row r="137" spans="1:10">
      <c r="A137" s="4">
        <v>136</v>
      </c>
      <c r="B137" s="4" t="s">
        <v>1389</v>
      </c>
      <c r="C137" s="4" t="s">
        <v>172</v>
      </c>
      <c r="D137" s="4" t="s">
        <v>1932</v>
      </c>
      <c r="E137" s="4" t="s">
        <v>1933</v>
      </c>
      <c r="F137" s="4" t="s">
        <v>1934</v>
      </c>
      <c r="G137" s="4" t="s">
        <v>1935</v>
      </c>
      <c r="H137" s="4" t="s">
        <v>1936</v>
      </c>
      <c r="J137" s="4" t="s">
        <v>2564</v>
      </c>
    </row>
    <row r="138" spans="1:10">
      <c r="A138" s="4">
        <v>137</v>
      </c>
      <c r="B138" s="4" t="s">
        <v>1389</v>
      </c>
      <c r="C138" s="4" t="s">
        <v>172</v>
      </c>
      <c r="D138" s="4" t="s">
        <v>1937</v>
      </c>
      <c r="E138" s="4" t="s">
        <v>1938</v>
      </c>
      <c r="F138" s="4" t="s">
        <v>1939</v>
      </c>
      <c r="G138" s="4" t="s">
        <v>1750</v>
      </c>
      <c r="H138" s="4" t="s">
        <v>1940</v>
      </c>
      <c r="J138" s="4" t="s">
        <v>2564</v>
      </c>
    </row>
    <row r="139" spans="1:10">
      <c r="A139" s="4">
        <v>138</v>
      </c>
      <c r="B139" s="4" t="s">
        <v>1389</v>
      </c>
      <c r="C139" s="4" t="s">
        <v>172</v>
      </c>
      <c r="D139" s="4" t="s">
        <v>1941</v>
      </c>
      <c r="E139" s="4" t="s">
        <v>1942</v>
      </c>
      <c r="F139" s="4" t="s">
        <v>1943</v>
      </c>
      <c r="G139" s="4" t="s">
        <v>1420</v>
      </c>
      <c r="H139" s="4" t="s">
        <v>1403</v>
      </c>
      <c r="J139" s="4" t="s">
        <v>2564</v>
      </c>
    </row>
    <row r="140" spans="1:10">
      <c r="A140" s="4">
        <v>139</v>
      </c>
      <c r="B140" s="4" t="s">
        <v>1389</v>
      </c>
      <c r="C140" s="4" t="s">
        <v>172</v>
      </c>
      <c r="D140" s="4" t="s">
        <v>1944</v>
      </c>
      <c r="E140" s="4" t="s">
        <v>1945</v>
      </c>
      <c r="F140" s="4" t="s">
        <v>1946</v>
      </c>
      <c r="G140" s="4" t="s">
        <v>1685</v>
      </c>
      <c r="J140" s="4" t="s">
        <v>2564</v>
      </c>
    </row>
    <row r="141" spans="1:10">
      <c r="A141" s="4">
        <v>140</v>
      </c>
      <c r="B141" s="4" t="s">
        <v>1389</v>
      </c>
      <c r="C141" s="4" t="s">
        <v>172</v>
      </c>
      <c r="D141" s="4" t="s">
        <v>1947</v>
      </c>
      <c r="E141" s="4" t="s">
        <v>1948</v>
      </c>
      <c r="F141" s="4" t="s">
        <v>1949</v>
      </c>
      <c r="G141" s="4" t="s">
        <v>1621</v>
      </c>
      <c r="H141" s="4" t="s">
        <v>1950</v>
      </c>
      <c r="J141" s="4" t="s">
        <v>2564</v>
      </c>
    </row>
    <row r="142" spans="1:10">
      <c r="A142" s="4">
        <v>141</v>
      </c>
      <c r="B142" s="4" t="s">
        <v>1389</v>
      </c>
      <c r="C142" s="4" t="s">
        <v>172</v>
      </c>
      <c r="D142" s="4" t="s">
        <v>1951</v>
      </c>
      <c r="E142" s="4" t="s">
        <v>1952</v>
      </c>
      <c r="F142" s="4" t="s">
        <v>1953</v>
      </c>
      <c r="G142" s="4" t="s">
        <v>1456</v>
      </c>
      <c r="H142" s="4" t="s">
        <v>1954</v>
      </c>
      <c r="J142" s="4" t="s">
        <v>2564</v>
      </c>
    </row>
    <row r="143" spans="1:10">
      <c r="A143" s="4">
        <v>142</v>
      </c>
      <c r="B143" s="4" t="s">
        <v>1389</v>
      </c>
      <c r="C143" s="4" t="s">
        <v>172</v>
      </c>
      <c r="D143" s="4" t="s">
        <v>1955</v>
      </c>
      <c r="E143" s="4" t="s">
        <v>1956</v>
      </c>
      <c r="F143" s="4" t="s">
        <v>1957</v>
      </c>
      <c r="G143" s="4" t="s">
        <v>1750</v>
      </c>
      <c r="H143" s="4" t="s">
        <v>1958</v>
      </c>
      <c r="J143" s="4" t="s">
        <v>2564</v>
      </c>
    </row>
    <row r="144" spans="1:10">
      <c r="A144" s="4">
        <v>143</v>
      </c>
      <c r="B144" s="4" t="s">
        <v>1389</v>
      </c>
      <c r="C144" s="4" t="s">
        <v>172</v>
      </c>
      <c r="D144" s="4" t="s">
        <v>1959</v>
      </c>
      <c r="E144" s="4" t="s">
        <v>1960</v>
      </c>
      <c r="F144" s="4" t="s">
        <v>1961</v>
      </c>
      <c r="G144" s="4" t="s">
        <v>1750</v>
      </c>
      <c r="H144" s="4" t="s">
        <v>1962</v>
      </c>
      <c r="J144" s="4" t="s">
        <v>2564</v>
      </c>
    </row>
    <row r="145" spans="1:10">
      <c r="A145" s="4">
        <v>144</v>
      </c>
      <c r="B145" s="4" t="s">
        <v>1389</v>
      </c>
      <c r="C145" s="4" t="s">
        <v>172</v>
      </c>
      <c r="D145" s="4" t="s">
        <v>1963</v>
      </c>
      <c r="E145" s="4" t="s">
        <v>1964</v>
      </c>
      <c r="F145" s="4" t="s">
        <v>1965</v>
      </c>
      <c r="G145" s="4" t="s">
        <v>1566</v>
      </c>
      <c r="H145" s="4" t="s">
        <v>1686</v>
      </c>
      <c r="J145" s="4" t="s">
        <v>2564</v>
      </c>
    </row>
    <row r="146" spans="1:10">
      <c r="A146" s="4">
        <v>145</v>
      </c>
      <c r="B146" s="4" t="s">
        <v>1389</v>
      </c>
      <c r="C146" s="4" t="s">
        <v>172</v>
      </c>
      <c r="D146" s="4" t="s">
        <v>1966</v>
      </c>
      <c r="E146" s="4" t="s">
        <v>1967</v>
      </c>
      <c r="F146" s="4" t="s">
        <v>1968</v>
      </c>
      <c r="G146" s="4" t="s">
        <v>1571</v>
      </c>
      <c r="H146" s="4" t="s">
        <v>1969</v>
      </c>
      <c r="J146" s="4" t="s">
        <v>2564</v>
      </c>
    </row>
    <row r="147" spans="1:10">
      <c r="A147" s="4">
        <v>146</v>
      </c>
      <c r="B147" s="4" t="s">
        <v>1389</v>
      </c>
      <c r="C147" s="4" t="s">
        <v>172</v>
      </c>
      <c r="D147" s="4" t="s">
        <v>1970</v>
      </c>
      <c r="E147" s="4" t="s">
        <v>1971</v>
      </c>
      <c r="F147" s="4" t="s">
        <v>1972</v>
      </c>
      <c r="G147" s="4" t="s">
        <v>1571</v>
      </c>
      <c r="H147" s="4" t="s">
        <v>1973</v>
      </c>
      <c r="J147" s="4" t="s">
        <v>2564</v>
      </c>
    </row>
    <row r="148" spans="1:10">
      <c r="A148" s="4">
        <v>147</v>
      </c>
      <c r="B148" s="4" t="s">
        <v>1389</v>
      </c>
      <c r="C148" s="4" t="s">
        <v>172</v>
      </c>
      <c r="D148" s="4" t="s">
        <v>1974</v>
      </c>
      <c r="E148" s="4" t="s">
        <v>1975</v>
      </c>
      <c r="F148" s="4" t="s">
        <v>1976</v>
      </c>
      <c r="G148" s="4" t="s">
        <v>1977</v>
      </c>
      <c r="H148" s="4" t="s">
        <v>1978</v>
      </c>
      <c r="J148" s="4" t="s">
        <v>2564</v>
      </c>
    </row>
    <row r="149" spans="1:10">
      <c r="A149" s="4">
        <v>148</v>
      </c>
      <c r="B149" s="4" t="s">
        <v>1389</v>
      </c>
      <c r="C149" s="4" t="s">
        <v>172</v>
      </c>
      <c r="D149" s="4" t="s">
        <v>1979</v>
      </c>
      <c r="E149" s="4" t="s">
        <v>1980</v>
      </c>
      <c r="F149" s="4" t="s">
        <v>1981</v>
      </c>
      <c r="G149" s="4" t="s">
        <v>1548</v>
      </c>
      <c r="H149" s="4" t="s">
        <v>1982</v>
      </c>
      <c r="J149" s="4" t="s">
        <v>2564</v>
      </c>
    </row>
    <row r="150" spans="1:10">
      <c r="A150" s="4">
        <v>149</v>
      </c>
      <c r="B150" s="4" t="s">
        <v>1389</v>
      </c>
      <c r="C150" s="4" t="s">
        <v>172</v>
      </c>
      <c r="D150" s="4" t="s">
        <v>1983</v>
      </c>
      <c r="E150" s="4" t="s">
        <v>1984</v>
      </c>
      <c r="F150" s="4" t="s">
        <v>1985</v>
      </c>
      <c r="G150" s="4" t="s">
        <v>1479</v>
      </c>
      <c r="H150" s="4" t="s">
        <v>1613</v>
      </c>
      <c r="J150" s="4" t="s">
        <v>2564</v>
      </c>
    </row>
    <row r="151" spans="1:10">
      <c r="A151" s="4">
        <v>150</v>
      </c>
      <c r="B151" s="4" t="s">
        <v>1389</v>
      </c>
      <c r="C151" s="4" t="s">
        <v>172</v>
      </c>
      <c r="D151" s="4" t="s">
        <v>1986</v>
      </c>
      <c r="E151" s="4" t="s">
        <v>1987</v>
      </c>
      <c r="F151" s="4" t="s">
        <v>1988</v>
      </c>
      <c r="G151" s="4" t="s">
        <v>1989</v>
      </c>
      <c r="H151" s="4" t="s">
        <v>1990</v>
      </c>
      <c r="J151" s="4" t="s">
        <v>2564</v>
      </c>
    </row>
    <row r="152" spans="1:10">
      <c r="A152" s="4">
        <v>151</v>
      </c>
      <c r="B152" s="4" t="s">
        <v>1389</v>
      </c>
      <c r="C152" s="4" t="s">
        <v>172</v>
      </c>
      <c r="D152" s="4" t="s">
        <v>1991</v>
      </c>
      <c r="E152" s="4" t="s">
        <v>1992</v>
      </c>
      <c r="F152" s="4" t="s">
        <v>1993</v>
      </c>
      <c r="G152" s="4" t="s">
        <v>1479</v>
      </c>
      <c r="H152" s="4" t="s">
        <v>1403</v>
      </c>
      <c r="J152" s="4" t="s">
        <v>2564</v>
      </c>
    </row>
    <row r="153" spans="1:10">
      <c r="A153" s="4">
        <v>152</v>
      </c>
      <c r="B153" s="4" t="s">
        <v>1389</v>
      </c>
      <c r="C153" s="4" t="s">
        <v>172</v>
      </c>
      <c r="D153" s="4" t="s">
        <v>1994</v>
      </c>
      <c r="E153" s="4" t="s">
        <v>1995</v>
      </c>
      <c r="F153" s="4" t="s">
        <v>1996</v>
      </c>
      <c r="G153" s="4" t="s">
        <v>1402</v>
      </c>
      <c r="H153" s="4" t="s">
        <v>1997</v>
      </c>
      <c r="J153" s="4" t="s">
        <v>2564</v>
      </c>
    </row>
    <row r="154" spans="1:10">
      <c r="A154" s="4">
        <v>153</v>
      </c>
      <c r="B154" s="4" t="s">
        <v>1389</v>
      </c>
      <c r="C154" s="4" t="s">
        <v>172</v>
      </c>
      <c r="D154" s="4" t="s">
        <v>1998</v>
      </c>
      <c r="E154" s="4" t="s">
        <v>1995</v>
      </c>
      <c r="F154" s="4" t="s">
        <v>1999</v>
      </c>
      <c r="G154" s="4" t="s">
        <v>1750</v>
      </c>
      <c r="H154" s="4" t="s">
        <v>1613</v>
      </c>
      <c r="J154" s="4" t="s">
        <v>2564</v>
      </c>
    </row>
    <row r="155" spans="1:10">
      <c r="A155" s="4">
        <v>154</v>
      </c>
      <c r="B155" s="4" t="s">
        <v>1389</v>
      </c>
      <c r="C155" s="4" t="s">
        <v>172</v>
      </c>
      <c r="D155" s="4" t="s">
        <v>2000</v>
      </c>
      <c r="E155" s="4" t="s">
        <v>1995</v>
      </c>
      <c r="F155" s="4" t="s">
        <v>2001</v>
      </c>
      <c r="G155" s="4" t="s">
        <v>1360</v>
      </c>
      <c r="H155" s="4" t="s">
        <v>2002</v>
      </c>
      <c r="J155" s="4" t="s">
        <v>2564</v>
      </c>
    </row>
    <row r="156" spans="1:10">
      <c r="A156" s="4">
        <v>155</v>
      </c>
      <c r="B156" s="4" t="s">
        <v>1389</v>
      </c>
      <c r="C156" s="4" t="s">
        <v>172</v>
      </c>
      <c r="D156" s="4" t="s">
        <v>2003</v>
      </c>
      <c r="E156" s="4" t="s">
        <v>2004</v>
      </c>
      <c r="F156" s="4" t="s">
        <v>2005</v>
      </c>
      <c r="G156" s="4" t="s">
        <v>1769</v>
      </c>
      <c r="H156" s="4" t="s">
        <v>2006</v>
      </c>
      <c r="J156" s="4" t="s">
        <v>2564</v>
      </c>
    </row>
    <row r="157" spans="1:10">
      <c r="A157" s="4">
        <v>156</v>
      </c>
      <c r="B157" s="4" t="s">
        <v>1389</v>
      </c>
      <c r="C157" s="4" t="s">
        <v>172</v>
      </c>
      <c r="D157" s="4" t="s">
        <v>2007</v>
      </c>
      <c r="E157" s="4" t="s">
        <v>2008</v>
      </c>
      <c r="F157" s="4" t="s">
        <v>2009</v>
      </c>
      <c r="G157" s="4" t="s">
        <v>1411</v>
      </c>
      <c r="H157" s="4" t="s">
        <v>2010</v>
      </c>
      <c r="J157" s="4" t="s">
        <v>2564</v>
      </c>
    </row>
    <row r="158" spans="1:10">
      <c r="A158" s="4">
        <v>157</v>
      </c>
      <c r="B158" s="4" t="s">
        <v>1389</v>
      </c>
      <c r="C158" s="4" t="s">
        <v>172</v>
      </c>
      <c r="D158" s="4" t="s">
        <v>2011</v>
      </c>
      <c r="E158" s="4" t="s">
        <v>2012</v>
      </c>
      <c r="F158" s="4" t="s">
        <v>2013</v>
      </c>
      <c r="G158" s="4" t="s">
        <v>1690</v>
      </c>
      <c r="H158" s="4" t="s">
        <v>1403</v>
      </c>
      <c r="J158" s="4" t="s">
        <v>2564</v>
      </c>
    </row>
    <row r="159" spans="1:10">
      <c r="A159" s="4">
        <v>158</v>
      </c>
      <c r="B159" s="4" t="s">
        <v>1389</v>
      </c>
      <c r="C159" s="4" t="s">
        <v>172</v>
      </c>
      <c r="D159" s="4" t="s">
        <v>2014</v>
      </c>
      <c r="E159" s="4" t="s">
        <v>2015</v>
      </c>
      <c r="F159" s="4" t="s">
        <v>2016</v>
      </c>
      <c r="G159" s="4" t="s">
        <v>1456</v>
      </c>
      <c r="H159" s="4" t="s">
        <v>2017</v>
      </c>
      <c r="J159" s="4" t="s">
        <v>2564</v>
      </c>
    </row>
    <row r="160" spans="1:10">
      <c r="A160" s="4">
        <v>159</v>
      </c>
      <c r="B160" s="4" t="s">
        <v>1389</v>
      </c>
      <c r="C160" s="4" t="s">
        <v>172</v>
      </c>
      <c r="D160" s="4" t="s">
        <v>2018</v>
      </c>
      <c r="E160" s="4" t="s">
        <v>2019</v>
      </c>
      <c r="F160" s="4" t="s">
        <v>2020</v>
      </c>
      <c r="G160" s="4" t="s">
        <v>1637</v>
      </c>
      <c r="J160" s="4" t="s">
        <v>2564</v>
      </c>
    </row>
    <row r="161" spans="1:10">
      <c r="A161" s="4">
        <v>160</v>
      </c>
      <c r="B161" s="4" t="s">
        <v>1389</v>
      </c>
      <c r="C161" s="4" t="s">
        <v>172</v>
      </c>
      <c r="D161" s="4" t="s">
        <v>2021</v>
      </c>
      <c r="E161" s="4" t="s">
        <v>2022</v>
      </c>
      <c r="F161" s="4" t="s">
        <v>2023</v>
      </c>
      <c r="G161" s="4" t="s">
        <v>1456</v>
      </c>
      <c r="H161" s="4" t="s">
        <v>1626</v>
      </c>
      <c r="J161" s="4" t="s">
        <v>2564</v>
      </c>
    </row>
    <row r="162" spans="1:10">
      <c r="A162" s="4">
        <v>161</v>
      </c>
      <c r="B162" s="4" t="s">
        <v>1389</v>
      </c>
      <c r="C162" s="4" t="s">
        <v>172</v>
      </c>
      <c r="D162" s="4" t="s">
        <v>2024</v>
      </c>
      <c r="E162" s="4" t="s">
        <v>2025</v>
      </c>
      <c r="F162" s="4" t="s">
        <v>2026</v>
      </c>
      <c r="G162" s="4" t="s">
        <v>1977</v>
      </c>
      <c r="H162" s="4" t="s">
        <v>2027</v>
      </c>
      <c r="J162" s="4" t="s">
        <v>2564</v>
      </c>
    </row>
    <row r="163" spans="1:10">
      <c r="A163" s="4">
        <v>162</v>
      </c>
      <c r="B163" s="4" t="s">
        <v>1389</v>
      </c>
      <c r="C163" s="4" t="s">
        <v>172</v>
      </c>
      <c r="D163" s="4" t="s">
        <v>2028</v>
      </c>
      <c r="E163" s="4" t="s">
        <v>2029</v>
      </c>
      <c r="F163" s="4" t="s">
        <v>2030</v>
      </c>
      <c r="G163" s="4" t="s">
        <v>1456</v>
      </c>
      <c r="H163" s="4" t="s">
        <v>2031</v>
      </c>
      <c r="J163" s="4" t="s">
        <v>2564</v>
      </c>
    </row>
    <row r="164" spans="1:10">
      <c r="A164" s="4">
        <v>163</v>
      </c>
      <c r="B164" s="4" t="s">
        <v>1389</v>
      </c>
      <c r="C164" s="4" t="s">
        <v>172</v>
      </c>
      <c r="D164" s="4" t="s">
        <v>2032</v>
      </c>
      <c r="E164" s="4" t="s">
        <v>2033</v>
      </c>
      <c r="F164" s="4" t="s">
        <v>2034</v>
      </c>
      <c r="G164" s="4" t="s">
        <v>1621</v>
      </c>
      <c r="H164" s="4" t="s">
        <v>2035</v>
      </c>
      <c r="J164" s="4" t="s">
        <v>2564</v>
      </c>
    </row>
    <row r="165" spans="1:10">
      <c r="A165" s="4">
        <v>164</v>
      </c>
      <c r="B165" s="4" t="s">
        <v>1389</v>
      </c>
      <c r="C165" s="4" t="s">
        <v>172</v>
      </c>
      <c r="D165" s="4" t="s">
        <v>2036</v>
      </c>
      <c r="E165" s="4" t="s">
        <v>2037</v>
      </c>
      <c r="F165" s="4" t="s">
        <v>2038</v>
      </c>
      <c r="G165" s="4" t="s">
        <v>1621</v>
      </c>
      <c r="H165" s="4" t="s">
        <v>2039</v>
      </c>
      <c r="J165" s="4" t="s">
        <v>2564</v>
      </c>
    </row>
    <row r="166" spans="1:10">
      <c r="A166" s="4">
        <v>165</v>
      </c>
      <c r="B166" s="4" t="s">
        <v>1389</v>
      </c>
      <c r="C166" s="4" t="s">
        <v>172</v>
      </c>
      <c r="D166" s="4" t="s">
        <v>2040</v>
      </c>
      <c r="E166" s="4" t="s">
        <v>2041</v>
      </c>
      <c r="F166" s="4" t="s">
        <v>2042</v>
      </c>
      <c r="G166" s="4" t="s">
        <v>1575</v>
      </c>
      <c r="H166" s="4" t="s">
        <v>2043</v>
      </c>
      <c r="J166" s="4" t="s">
        <v>2564</v>
      </c>
    </row>
    <row r="167" spans="1:10">
      <c r="A167" s="4">
        <v>166</v>
      </c>
      <c r="B167" s="4" t="s">
        <v>1389</v>
      </c>
      <c r="C167" s="4" t="s">
        <v>172</v>
      </c>
      <c r="D167" s="4" t="s">
        <v>2044</v>
      </c>
      <c r="E167" s="4" t="s">
        <v>2045</v>
      </c>
      <c r="F167" s="4" t="s">
        <v>2046</v>
      </c>
      <c r="G167" s="4" t="s">
        <v>1488</v>
      </c>
      <c r="H167" s="4" t="s">
        <v>2047</v>
      </c>
      <c r="J167" s="4" t="s">
        <v>2564</v>
      </c>
    </row>
    <row r="168" spans="1:10">
      <c r="A168" s="4">
        <v>167</v>
      </c>
      <c r="B168" s="4" t="s">
        <v>1389</v>
      </c>
      <c r="C168" s="4" t="s">
        <v>172</v>
      </c>
      <c r="D168" s="4" t="s">
        <v>2048</v>
      </c>
      <c r="E168" s="4" t="s">
        <v>2049</v>
      </c>
      <c r="F168" s="4" t="s">
        <v>2050</v>
      </c>
      <c r="G168" s="4" t="s">
        <v>1548</v>
      </c>
      <c r="H168" s="4" t="s">
        <v>2051</v>
      </c>
      <c r="J168" s="4" t="s">
        <v>2564</v>
      </c>
    </row>
    <row r="169" spans="1:10">
      <c r="A169" s="4">
        <v>168</v>
      </c>
      <c r="B169" s="4" t="s">
        <v>1389</v>
      </c>
      <c r="C169" s="4" t="s">
        <v>172</v>
      </c>
      <c r="D169" s="4" t="s">
        <v>2052</v>
      </c>
      <c r="E169" s="4" t="s">
        <v>2053</v>
      </c>
      <c r="F169" s="4" t="s">
        <v>2054</v>
      </c>
      <c r="G169" s="4" t="s">
        <v>1769</v>
      </c>
      <c r="H169" s="4" t="s">
        <v>1403</v>
      </c>
      <c r="J169" s="4" t="s">
        <v>2564</v>
      </c>
    </row>
    <row r="170" spans="1:10">
      <c r="A170" s="4">
        <v>169</v>
      </c>
      <c r="B170" s="4" t="s">
        <v>1389</v>
      </c>
      <c r="C170" s="4" t="s">
        <v>172</v>
      </c>
      <c r="D170" s="4" t="s">
        <v>2055</v>
      </c>
      <c r="E170" s="4" t="s">
        <v>2056</v>
      </c>
      <c r="F170" s="4" t="s">
        <v>2057</v>
      </c>
      <c r="G170" s="4" t="s">
        <v>1488</v>
      </c>
      <c r="H170" s="4" t="s">
        <v>2058</v>
      </c>
      <c r="J170" s="4" t="s">
        <v>2564</v>
      </c>
    </row>
    <row r="171" spans="1:10">
      <c r="A171" s="4">
        <v>170</v>
      </c>
      <c r="B171" s="4" t="s">
        <v>1389</v>
      </c>
      <c r="C171" s="4" t="s">
        <v>172</v>
      </c>
      <c r="D171" s="4" t="s">
        <v>2059</v>
      </c>
      <c r="E171" s="4" t="s">
        <v>2060</v>
      </c>
      <c r="F171" s="4" t="s">
        <v>2061</v>
      </c>
      <c r="G171" s="4" t="s">
        <v>1479</v>
      </c>
      <c r="H171" s="4" t="s">
        <v>2062</v>
      </c>
      <c r="J171" s="4" t="s">
        <v>2564</v>
      </c>
    </row>
    <row r="172" spans="1:10">
      <c r="A172" s="4">
        <v>171</v>
      </c>
      <c r="B172" s="4" t="s">
        <v>1389</v>
      </c>
      <c r="C172" s="4" t="s">
        <v>172</v>
      </c>
      <c r="D172" s="4" t="s">
        <v>2063</v>
      </c>
      <c r="E172" s="4" t="s">
        <v>2064</v>
      </c>
      <c r="F172" s="4" t="s">
        <v>2065</v>
      </c>
      <c r="G172" s="4" t="s">
        <v>1690</v>
      </c>
      <c r="H172" s="4" t="s">
        <v>2066</v>
      </c>
      <c r="J172" s="4" t="s">
        <v>2564</v>
      </c>
    </row>
    <row r="173" spans="1:10">
      <c r="A173" s="4">
        <v>172</v>
      </c>
      <c r="B173" s="4" t="s">
        <v>1389</v>
      </c>
      <c r="C173" s="4" t="s">
        <v>172</v>
      </c>
      <c r="D173" s="4" t="s">
        <v>2067</v>
      </c>
      <c r="E173" s="4" t="s">
        <v>2068</v>
      </c>
      <c r="F173" s="4" t="s">
        <v>2069</v>
      </c>
      <c r="G173" s="4" t="s">
        <v>1575</v>
      </c>
      <c r="H173" s="4" t="s">
        <v>1403</v>
      </c>
      <c r="J173" s="4" t="s">
        <v>2564</v>
      </c>
    </row>
    <row r="174" spans="1:10">
      <c r="A174" s="4">
        <v>173</v>
      </c>
      <c r="B174" s="4" t="s">
        <v>1389</v>
      </c>
      <c r="C174" s="4" t="s">
        <v>172</v>
      </c>
      <c r="D174" s="4" t="s">
        <v>2592</v>
      </c>
      <c r="E174" s="4" t="s">
        <v>2068</v>
      </c>
      <c r="F174" s="4" t="s">
        <v>2593</v>
      </c>
      <c r="G174" s="4" t="s">
        <v>2220</v>
      </c>
      <c r="H174" s="4" t="s">
        <v>2594</v>
      </c>
      <c r="J174" s="4" t="s">
        <v>2564</v>
      </c>
    </row>
    <row r="175" spans="1:10">
      <c r="A175" s="4">
        <v>174</v>
      </c>
      <c r="B175" s="4" t="s">
        <v>1389</v>
      </c>
      <c r="C175" s="4" t="s">
        <v>172</v>
      </c>
      <c r="D175" s="4" t="s">
        <v>2070</v>
      </c>
      <c r="E175" s="4" t="s">
        <v>2071</v>
      </c>
      <c r="F175" s="4" t="s">
        <v>2072</v>
      </c>
      <c r="G175" s="4" t="s">
        <v>1548</v>
      </c>
      <c r="H175" s="4" t="s">
        <v>1613</v>
      </c>
      <c r="J175" s="4" t="s">
        <v>2564</v>
      </c>
    </row>
    <row r="176" spans="1:10">
      <c r="A176" s="4">
        <v>175</v>
      </c>
      <c r="B176" s="4" t="s">
        <v>1389</v>
      </c>
      <c r="C176" s="4" t="s">
        <v>172</v>
      </c>
      <c r="D176" s="4" t="s">
        <v>2073</v>
      </c>
      <c r="E176" s="4" t="s">
        <v>2074</v>
      </c>
      <c r="F176" s="4" t="s">
        <v>2075</v>
      </c>
      <c r="G176" s="4" t="s">
        <v>1411</v>
      </c>
      <c r="H176" s="4" t="s">
        <v>2076</v>
      </c>
      <c r="J176" s="4" t="s">
        <v>2564</v>
      </c>
    </row>
    <row r="177" spans="1:10">
      <c r="A177" s="4">
        <v>176</v>
      </c>
      <c r="B177" s="4" t="s">
        <v>1389</v>
      </c>
      <c r="C177" s="4" t="s">
        <v>172</v>
      </c>
      <c r="D177" s="4" t="s">
        <v>2077</v>
      </c>
      <c r="E177" s="4" t="s">
        <v>2078</v>
      </c>
      <c r="F177" s="4" t="s">
        <v>2079</v>
      </c>
      <c r="G177" s="4" t="s">
        <v>1402</v>
      </c>
      <c r="H177" s="4" t="s">
        <v>2080</v>
      </c>
      <c r="J177" s="4" t="s">
        <v>2564</v>
      </c>
    </row>
    <row r="178" spans="1:10">
      <c r="A178" s="4">
        <v>177</v>
      </c>
      <c r="B178" s="4" t="s">
        <v>1389</v>
      </c>
      <c r="C178" s="4" t="s">
        <v>172</v>
      </c>
      <c r="D178" s="4" t="s">
        <v>2081</v>
      </c>
      <c r="E178" s="4" t="s">
        <v>2082</v>
      </c>
      <c r="F178" s="4" t="s">
        <v>2083</v>
      </c>
      <c r="G178" s="4" t="s">
        <v>1402</v>
      </c>
      <c r="H178" s="4" t="s">
        <v>2084</v>
      </c>
      <c r="J178" s="4" t="s">
        <v>2564</v>
      </c>
    </row>
    <row r="179" spans="1:10">
      <c r="A179" s="4">
        <v>178</v>
      </c>
      <c r="B179" s="4" t="s">
        <v>1389</v>
      </c>
      <c r="C179" s="4" t="s">
        <v>172</v>
      </c>
      <c r="D179" s="4" t="s">
        <v>2085</v>
      </c>
      <c r="E179" s="4" t="s">
        <v>2086</v>
      </c>
      <c r="F179" s="4" t="s">
        <v>2087</v>
      </c>
      <c r="G179" s="4" t="s">
        <v>1750</v>
      </c>
      <c r="H179" s="4" t="s">
        <v>2088</v>
      </c>
      <c r="J179" s="4" t="s">
        <v>2564</v>
      </c>
    </row>
    <row r="180" spans="1:10">
      <c r="A180" s="4">
        <v>179</v>
      </c>
      <c r="B180" s="4" t="s">
        <v>1389</v>
      </c>
      <c r="C180" s="4" t="s">
        <v>172</v>
      </c>
      <c r="D180" s="4" t="s">
        <v>2089</v>
      </c>
      <c r="E180" s="4" t="s">
        <v>2086</v>
      </c>
      <c r="F180" s="4" t="s">
        <v>2090</v>
      </c>
      <c r="G180" s="4" t="s">
        <v>1456</v>
      </c>
      <c r="H180" s="4" t="s">
        <v>2091</v>
      </c>
      <c r="J180" s="4" t="s">
        <v>2564</v>
      </c>
    </row>
    <row r="181" spans="1:10">
      <c r="A181" s="4">
        <v>180</v>
      </c>
      <c r="B181" s="4" t="s">
        <v>1389</v>
      </c>
      <c r="C181" s="4" t="s">
        <v>172</v>
      </c>
      <c r="D181" s="4" t="s">
        <v>2092</v>
      </c>
      <c r="E181" s="4" t="s">
        <v>2093</v>
      </c>
      <c r="F181" s="4" t="s">
        <v>2094</v>
      </c>
      <c r="G181" s="4" t="s">
        <v>1621</v>
      </c>
      <c r="H181" s="4" t="s">
        <v>2095</v>
      </c>
      <c r="J181" s="4" t="s">
        <v>2564</v>
      </c>
    </row>
    <row r="182" spans="1:10">
      <c r="A182" s="4">
        <v>181</v>
      </c>
      <c r="B182" s="4" t="s">
        <v>1389</v>
      </c>
      <c r="C182" s="4" t="s">
        <v>172</v>
      </c>
      <c r="D182" s="4" t="s">
        <v>2096</v>
      </c>
      <c r="E182" s="4" t="s">
        <v>2097</v>
      </c>
      <c r="F182" s="4" t="s">
        <v>2098</v>
      </c>
      <c r="G182" s="4" t="s">
        <v>1821</v>
      </c>
      <c r="H182" s="4" t="s">
        <v>2099</v>
      </c>
      <c r="J182" s="4" t="s">
        <v>2564</v>
      </c>
    </row>
    <row r="183" spans="1:10">
      <c r="A183" s="4">
        <v>182</v>
      </c>
      <c r="B183" s="4" t="s">
        <v>1389</v>
      </c>
      <c r="C183" s="4" t="s">
        <v>172</v>
      </c>
      <c r="D183" s="4" t="s">
        <v>2100</v>
      </c>
      <c r="E183" s="4" t="s">
        <v>2101</v>
      </c>
      <c r="F183" s="4" t="s">
        <v>2102</v>
      </c>
      <c r="G183" s="4" t="s">
        <v>1488</v>
      </c>
      <c r="H183" s="4" t="s">
        <v>1403</v>
      </c>
      <c r="J183" s="4" t="s">
        <v>2564</v>
      </c>
    </row>
    <row r="184" spans="1:10">
      <c r="A184" s="4">
        <v>183</v>
      </c>
      <c r="B184" s="4" t="s">
        <v>1389</v>
      </c>
      <c r="C184" s="4" t="s">
        <v>172</v>
      </c>
      <c r="D184" s="4" t="s">
        <v>2103</v>
      </c>
      <c r="E184" s="4" t="s">
        <v>2104</v>
      </c>
      <c r="F184" s="4" t="s">
        <v>2105</v>
      </c>
      <c r="G184" s="4" t="s">
        <v>1402</v>
      </c>
      <c r="J184" s="4" t="s">
        <v>2564</v>
      </c>
    </row>
    <row r="185" spans="1:10">
      <c r="A185" s="4">
        <v>184</v>
      </c>
      <c r="B185" s="4" t="s">
        <v>1389</v>
      </c>
      <c r="C185" s="4" t="s">
        <v>172</v>
      </c>
      <c r="D185" s="4" t="s">
        <v>2106</v>
      </c>
      <c r="E185" s="4" t="s">
        <v>2107</v>
      </c>
      <c r="F185" s="4" t="s">
        <v>2108</v>
      </c>
      <c r="G185" s="4" t="s">
        <v>1750</v>
      </c>
      <c r="H185" s="4" t="s">
        <v>2109</v>
      </c>
      <c r="J185" s="4" t="s">
        <v>2564</v>
      </c>
    </row>
    <row r="186" spans="1:10">
      <c r="A186" s="4">
        <v>185</v>
      </c>
      <c r="B186" s="4" t="s">
        <v>1389</v>
      </c>
      <c r="C186" s="4" t="s">
        <v>172</v>
      </c>
      <c r="D186" s="4" t="s">
        <v>2110</v>
      </c>
      <c r="E186" s="4" t="s">
        <v>2111</v>
      </c>
      <c r="F186" s="4" t="s">
        <v>2112</v>
      </c>
      <c r="G186" s="4" t="s">
        <v>1821</v>
      </c>
      <c r="H186" s="4" t="s">
        <v>2113</v>
      </c>
      <c r="J186" s="4" t="s">
        <v>2564</v>
      </c>
    </row>
    <row r="187" spans="1:10">
      <c r="A187" s="4">
        <v>186</v>
      </c>
      <c r="B187" s="4" t="s">
        <v>1389</v>
      </c>
      <c r="C187" s="4" t="s">
        <v>172</v>
      </c>
      <c r="D187" s="4" t="s">
        <v>2114</v>
      </c>
      <c r="E187" s="4" t="s">
        <v>2115</v>
      </c>
      <c r="F187" s="4" t="s">
        <v>2116</v>
      </c>
      <c r="G187" s="4" t="s">
        <v>1402</v>
      </c>
      <c r="H187" s="4" t="s">
        <v>2117</v>
      </c>
      <c r="J187" s="4" t="s">
        <v>2564</v>
      </c>
    </row>
    <row r="188" spans="1:10">
      <c r="A188" s="4">
        <v>187</v>
      </c>
      <c r="B188" s="4" t="s">
        <v>1389</v>
      </c>
      <c r="C188" s="4" t="s">
        <v>172</v>
      </c>
      <c r="D188" s="4" t="s">
        <v>2118</v>
      </c>
      <c r="E188" s="4" t="s">
        <v>2119</v>
      </c>
      <c r="F188" s="4" t="s">
        <v>2120</v>
      </c>
      <c r="G188" s="4" t="s">
        <v>1685</v>
      </c>
      <c r="H188" s="4" t="s">
        <v>2121</v>
      </c>
      <c r="J188" s="4" t="s">
        <v>2564</v>
      </c>
    </row>
    <row r="189" spans="1:10">
      <c r="A189" s="4">
        <v>188</v>
      </c>
      <c r="B189" s="4" t="s">
        <v>1389</v>
      </c>
      <c r="C189" s="4" t="s">
        <v>172</v>
      </c>
      <c r="D189" s="4" t="s">
        <v>2122</v>
      </c>
      <c r="E189" s="4" t="s">
        <v>2123</v>
      </c>
      <c r="F189" s="4" t="s">
        <v>2124</v>
      </c>
      <c r="G189" s="4" t="s">
        <v>1750</v>
      </c>
      <c r="H189" s="4" t="s">
        <v>2125</v>
      </c>
      <c r="J189" s="4" t="s">
        <v>2564</v>
      </c>
    </row>
    <row r="190" spans="1:10">
      <c r="A190" s="4">
        <v>189</v>
      </c>
      <c r="B190" s="4" t="s">
        <v>1389</v>
      </c>
      <c r="C190" s="4" t="s">
        <v>172</v>
      </c>
      <c r="D190" s="4" t="s">
        <v>2126</v>
      </c>
      <c r="E190" s="4" t="s">
        <v>2127</v>
      </c>
      <c r="F190" s="4" t="s">
        <v>2128</v>
      </c>
      <c r="G190" s="4" t="s">
        <v>1479</v>
      </c>
      <c r="H190" s="4" t="s">
        <v>2129</v>
      </c>
      <c r="J190" s="4" t="s">
        <v>2564</v>
      </c>
    </row>
    <row r="191" spans="1:10">
      <c r="A191" s="4">
        <v>190</v>
      </c>
      <c r="B191" s="4" t="s">
        <v>1389</v>
      </c>
      <c r="C191" s="4" t="s">
        <v>172</v>
      </c>
      <c r="D191" s="4" t="s">
        <v>2130</v>
      </c>
      <c r="E191" s="4" t="s">
        <v>2131</v>
      </c>
      <c r="F191" s="4" t="s">
        <v>2132</v>
      </c>
      <c r="G191" s="4" t="s">
        <v>1416</v>
      </c>
      <c r="H191" s="4" t="s">
        <v>2133</v>
      </c>
      <c r="J191" s="4" t="s">
        <v>2564</v>
      </c>
    </row>
    <row r="192" spans="1:10">
      <c r="A192" s="4">
        <v>191</v>
      </c>
      <c r="B192" s="4" t="s">
        <v>1389</v>
      </c>
      <c r="C192" s="4" t="s">
        <v>172</v>
      </c>
      <c r="D192" s="4" t="s">
        <v>2134</v>
      </c>
      <c r="E192" s="4" t="s">
        <v>2135</v>
      </c>
      <c r="F192" s="4" t="s">
        <v>2136</v>
      </c>
      <c r="G192" s="4" t="s">
        <v>2137</v>
      </c>
      <c r="H192" s="4" t="s">
        <v>2138</v>
      </c>
      <c r="J192" s="4" t="s">
        <v>2564</v>
      </c>
    </row>
    <row r="193" spans="1:10">
      <c r="A193" s="4">
        <v>192</v>
      </c>
      <c r="B193" s="4" t="s">
        <v>1389</v>
      </c>
      <c r="C193" s="4" t="s">
        <v>172</v>
      </c>
      <c r="D193" s="4" t="s">
        <v>2139</v>
      </c>
      <c r="E193" s="4" t="s">
        <v>2140</v>
      </c>
      <c r="F193" s="4" t="s">
        <v>2141</v>
      </c>
      <c r="G193" s="4" t="s">
        <v>1750</v>
      </c>
      <c r="H193" s="4" t="s">
        <v>2109</v>
      </c>
      <c r="J193" s="4" t="s">
        <v>2564</v>
      </c>
    </row>
    <row r="194" spans="1:10">
      <c r="A194" s="4">
        <v>193</v>
      </c>
      <c r="B194" s="4" t="s">
        <v>1389</v>
      </c>
      <c r="C194" s="4" t="s">
        <v>172</v>
      </c>
      <c r="D194" s="4" t="s">
        <v>2142</v>
      </c>
      <c r="E194" s="4" t="s">
        <v>2143</v>
      </c>
      <c r="F194" s="4" t="s">
        <v>2144</v>
      </c>
      <c r="G194" s="4" t="s">
        <v>1892</v>
      </c>
      <c r="H194" s="4" t="s">
        <v>1403</v>
      </c>
      <c r="J194" s="4" t="s">
        <v>2564</v>
      </c>
    </row>
    <row r="195" spans="1:10">
      <c r="A195" s="4">
        <v>194</v>
      </c>
      <c r="B195" s="4" t="s">
        <v>1389</v>
      </c>
      <c r="C195" s="4" t="s">
        <v>172</v>
      </c>
      <c r="D195" s="4" t="s">
        <v>2145</v>
      </c>
      <c r="E195" s="4" t="s">
        <v>2146</v>
      </c>
      <c r="F195" s="4" t="s">
        <v>2147</v>
      </c>
      <c r="G195" s="4" t="s">
        <v>1411</v>
      </c>
      <c r="H195" s="4" t="s">
        <v>2148</v>
      </c>
      <c r="J195" s="4" t="s">
        <v>2564</v>
      </c>
    </row>
    <row r="196" spans="1:10">
      <c r="A196" s="4">
        <v>195</v>
      </c>
      <c r="B196" s="4" t="s">
        <v>1389</v>
      </c>
      <c r="C196" s="4" t="s">
        <v>172</v>
      </c>
      <c r="D196" s="4" t="s">
        <v>2149</v>
      </c>
      <c r="E196" s="4" t="s">
        <v>2150</v>
      </c>
      <c r="F196" s="4" t="s">
        <v>2151</v>
      </c>
      <c r="G196" s="4" t="s">
        <v>1685</v>
      </c>
      <c r="H196" s="4" t="s">
        <v>2152</v>
      </c>
      <c r="J196" s="4" t="s">
        <v>2564</v>
      </c>
    </row>
    <row r="197" spans="1:10">
      <c r="A197" s="4">
        <v>196</v>
      </c>
      <c r="B197" s="4" t="s">
        <v>1389</v>
      </c>
      <c r="C197" s="4" t="s">
        <v>172</v>
      </c>
      <c r="D197" s="4" t="s">
        <v>2153</v>
      </c>
      <c r="E197" s="4" t="s">
        <v>2154</v>
      </c>
      <c r="F197" s="4" t="s">
        <v>2155</v>
      </c>
      <c r="G197" s="4" t="s">
        <v>1488</v>
      </c>
      <c r="H197" s="4" t="s">
        <v>2156</v>
      </c>
      <c r="J197" s="4" t="s">
        <v>2564</v>
      </c>
    </row>
    <row r="198" spans="1:10">
      <c r="A198" s="4">
        <v>197</v>
      </c>
      <c r="B198" s="4" t="s">
        <v>1389</v>
      </c>
      <c r="C198" s="4" t="s">
        <v>172</v>
      </c>
      <c r="D198" s="4" t="s">
        <v>2157</v>
      </c>
      <c r="E198" s="4" t="s">
        <v>2158</v>
      </c>
      <c r="F198" s="4" t="s">
        <v>2159</v>
      </c>
      <c r="G198" s="4" t="s">
        <v>1456</v>
      </c>
      <c r="H198" s="4" t="s">
        <v>1940</v>
      </c>
      <c r="J198" s="4" t="s">
        <v>2564</v>
      </c>
    </row>
    <row r="199" spans="1:10">
      <c r="A199" s="4">
        <v>198</v>
      </c>
      <c r="B199" s="4" t="s">
        <v>1389</v>
      </c>
      <c r="C199" s="4" t="s">
        <v>172</v>
      </c>
      <c r="D199" s="4" t="s">
        <v>2160</v>
      </c>
      <c r="E199" s="4" t="s">
        <v>2161</v>
      </c>
      <c r="F199" s="4" t="s">
        <v>2162</v>
      </c>
      <c r="G199" s="4" t="s">
        <v>1420</v>
      </c>
      <c r="H199" s="4" t="s">
        <v>2163</v>
      </c>
      <c r="J199" s="4" t="s">
        <v>2564</v>
      </c>
    </row>
    <row r="200" spans="1:10">
      <c r="A200" s="4">
        <v>199</v>
      </c>
      <c r="B200" s="4" t="s">
        <v>1389</v>
      </c>
      <c r="C200" s="4" t="s">
        <v>172</v>
      </c>
      <c r="D200" s="4" t="s">
        <v>2164</v>
      </c>
      <c r="E200" s="4" t="s">
        <v>2165</v>
      </c>
      <c r="F200" s="4" t="s">
        <v>2166</v>
      </c>
      <c r="G200" s="4" t="s">
        <v>1402</v>
      </c>
      <c r="H200" s="4" t="s">
        <v>2167</v>
      </c>
      <c r="J200" s="4" t="s">
        <v>2564</v>
      </c>
    </row>
    <row r="201" spans="1:10">
      <c r="A201" s="4">
        <v>200</v>
      </c>
      <c r="B201" s="4" t="s">
        <v>1389</v>
      </c>
      <c r="C201" s="4" t="s">
        <v>172</v>
      </c>
      <c r="D201" s="4" t="s">
        <v>2168</v>
      </c>
      <c r="E201" s="4" t="s">
        <v>2169</v>
      </c>
      <c r="F201" s="4" t="s">
        <v>2170</v>
      </c>
      <c r="G201" s="4" t="s">
        <v>1750</v>
      </c>
      <c r="H201" s="4" t="s">
        <v>2109</v>
      </c>
      <c r="J201" s="4" t="s">
        <v>2564</v>
      </c>
    </row>
    <row r="202" spans="1:10">
      <c r="A202" s="4">
        <v>201</v>
      </c>
      <c r="B202" s="4" t="s">
        <v>1389</v>
      </c>
      <c r="C202" s="4" t="s">
        <v>172</v>
      </c>
      <c r="D202" s="4" t="s">
        <v>2171</v>
      </c>
      <c r="E202" s="4" t="s">
        <v>2172</v>
      </c>
      <c r="F202" s="4" t="s">
        <v>2173</v>
      </c>
      <c r="G202" s="4" t="s">
        <v>1571</v>
      </c>
      <c r="H202" s="4" t="s">
        <v>2174</v>
      </c>
      <c r="J202" s="4" t="s">
        <v>2564</v>
      </c>
    </row>
    <row r="203" spans="1:10">
      <c r="A203" s="4">
        <v>202</v>
      </c>
      <c r="B203" s="4" t="s">
        <v>1389</v>
      </c>
      <c r="C203" s="4" t="s">
        <v>172</v>
      </c>
      <c r="D203" s="4" t="s">
        <v>2175</v>
      </c>
      <c r="E203" s="4" t="s">
        <v>2176</v>
      </c>
      <c r="F203" s="4" t="s">
        <v>2177</v>
      </c>
      <c r="G203" s="4" t="s">
        <v>1456</v>
      </c>
      <c r="H203" s="4" t="s">
        <v>2178</v>
      </c>
      <c r="J203" s="4" t="s">
        <v>2564</v>
      </c>
    </row>
    <row r="204" spans="1:10">
      <c r="A204" s="4">
        <v>203</v>
      </c>
      <c r="B204" s="4" t="s">
        <v>1389</v>
      </c>
      <c r="C204" s="4" t="s">
        <v>172</v>
      </c>
      <c r="D204" s="4" t="s">
        <v>2179</v>
      </c>
      <c r="E204" s="4" t="s">
        <v>2180</v>
      </c>
      <c r="F204" s="4" t="s">
        <v>2181</v>
      </c>
      <c r="G204" s="4" t="s">
        <v>1750</v>
      </c>
      <c r="H204" s="4" t="s">
        <v>2109</v>
      </c>
      <c r="J204" s="4" t="s">
        <v>2564</v>
      </c>
    </row>
    <row r="205" spans="1:10">
      <c r="A205" s="4">
        <v>204</v>
      </c>
      <c r="B205" s="4" t="s">
        <v>1389</v>
      </c>
      <c r="C205" s="4" t="s">
        <v>172</v>
      </c>
      <c r="D205" s="4" t="s">
        <v>2182</v>
      </c>
      <c r="E205" s="4" t="s">
        <v>2183</v>
      </c>
      <c r="F205" s="4" t="s">
        <v>2184</v>
      </c>
      <c r="G205" s="4" t="s">
        <v>2185</v>
      </c>
      <c r="H205" s="4" t="s">
        <v>2186</v>
      </c>
      <c r="J205" s="4" t="s">
        <v>2564</v>
      </c>
    </row>
    <row r="206" spans="1:10">
      <c r="A206" s="4">
        <v>205</v>
      </c>
      <c r="B206" s="4" t="s">
        <v>1389</v>
      </c>
      <c r="C206" s="4" t="s">
        <v>172</v>
      </c>
      <c r="D206" s="4" t="s">
        <v>2187</v>
      </c>
      <c r="E206" s="4" t="s">
        <v>2188</v>
      </c>
      <c r="F206" s="4" t="s">
        <v>2189</v>
      </c>
      <c r="G206" s="4" t="s">
        <v>1750</v>
      </c>
      <c r="H206" s="4" t="s">
        <v>2109</v>
      </c>
      <c r="J206" s="4" t="s">
        <v>2564</v>
      </c>
    </row>
    <row r="207" spans="1:10">
      <c r="A207" s="4">
        <v>206</v>
      </c>
      <c r="B207" s="4" t="s">
        <v>1389</v>
      </c>
      <c r="C207" s="4" t="s">
        <v>172</v>
      </c>
      <c r="D207" s="4" t="s">
        <v>2190</v>
      </c>
      <c r="E207" s="4" t="s">
        <v>2191</v>
      </c>
      <c r="F207" s="4" t="s">
        <v>2192</v>
      </c>
      <c r="G207" s="4" t="s">
        <v>1769</v>
      </c>
      <c r="H207" s="4" t="s">
        <v>1403</v>
      </c>
      <c r="J207" s="4" t="s">
        <v>2564</v>
      </c>
    </row>
    <row r="208" spans="1:10">
      <c r="A208" s="4">
        <v>207</v>
      </c>
      <c r="B208" s="4" t="s">
        <v>1389</v>
      </c>
      <c r="C208" s="4" t="s">
        <v>172</v>
      </c>
      <c r="D208" s="4" t="s">
        <v>2193</v>
      </c>
      <c r="E208" s="4" t="s">
        <v>2194</v>
      </c>
      <c r="F208" s="4" t="s">
        <v>2195</v>
      </c>
      <c r="G208" s="4" t="s">
        <v>1750</v>
      </c>
      <c r="J208" s="4" t="s">
        <v>2564</v>
      </c>
    </row>
    <row r="209" spans="1:10">
      <c r="A209" s="4">
        <v>208</v>
      </c>
      <c r="B209" s="4" t="s">
        <v>1389</v>
      </c>
      <c r="C209" s="4" t="s">
        <v>172</v>
      </c>
      <c r="D209" s="4" t="s">
        <v>2196</v>
      </c>
      <c r="E209" s="4" t="s">
        <v>2197</v>
      </c>
      <c r="F209" s="4" t="s">
        <v>2198</v>
      </c>
      <c r="G209" s="4" t="s">
        <v>1575</v>
      </c>
      <c r="H209" s="4" t="s">
        <v>2199</v>
      </c>
      <c r="J209" s="4" t="s">
        <v>2564</v>
      </c>
    </row>
    <row r="210" spans="1:10">
      <c r="A210" s="4">
        <v>209</v>
      </c>
      <c r="B210" s="4" t="s">
        <v>1389</v>
      </c>
      <c r="C210" s="4" t="s">
        <v>172</v>
      </c>
      <c r="D210" s="4" t="s">
        <v>2200</v>
      </c>
      <c r="E210" s="4" t="s">
        <v>2197</v>
      </c>
      <c r="F210" s="4" t="s">
        <v>2201</v>
      </c>
      <c r="G210" s="4" t="s">
        <v>1892</v>
      </c>
      <c r="H210" s="4" t="s">
        <v>1403</v>
      </c>
      <c r="J210" s="4" t="s">
        <v>2564</v>
      </c>
    </row>
    <row r="211" spans="1:10">
      <c r="A211" s="4">
        <v>210</v>
      </c>
      <c r="B211" s="4" t="s">
        <v>1389</v>
      </c>
      <c r="C211" s="4" t="s">
        <v>172</v>
      </c>
      <c r="D211" s="4" t="s">
        <v>2202</v>
      </c>
      <c r="E211" s="4" t="s">
        <v>2203</v>
      </c>
      <c r="F211" s="4" t="s">
        <v>2204</v>
      </c>
      <c r="G211" s="4" t="s">
        <v>1685</v>
      </c>
      <c r="H211" s="4" t="s">
        <v>2205</v>
      </c>
      <c r="J211" s="4" t="s">
        <v>2564</v>
      </c>
    </row>
    <row r="212" spans="1:10">
      <c r="A212" s="4">
        <v>211</v>
      </c>
      <c r="B212" s="4" t="s">
        <v>1389</v>
      </c>
      <c r="C212" s="4" t="s">
        <v>172</v>
      </c>
      <c r="D212" s="4" t="s">
        <v>2206</v>
      </c>
      <c r="E212" s="4" t="s">
        <v>2207</v>
      </c>
      <c r="F212" s="4" t="s">
        <v>2208</v>
      </c>
      <c r="G212" s="4" t="s">
        <v>1750</v>
      </c>
      <c r="H212" s="4" t="s">
        <v>2109</v>
      </c>
      <c r="J212" s="4" t="s">
        <v>2564</v>
      </c>
    </row>
    <row r="213" spans="1:10">
      <c r="A213" s="4">
        <v>212</v>
      </c>
      <c r="B213" s="4" t="s">
        <v>1389</v>
      </c>
      <c r="C213" s="4" t="s">
        <v>172</v>
      </c>
      <c r="D213" s="4" t="s">
        <v>2209</v>
      </c>
      <c r="E213" s="4" t="s">
        <v>2210</v>
      </c>
      <c r="F213" s="4" t="s">
        <v>2211</v>
      </c>
      <c r="G213" s="4" t="s">
        <v>1548</v>
      </c>
      <c r="H213" s="4" t="s">
        <v>2212</v>
      </c>
      <c r="J213" s="4" t="s">
        <v>2564</v>
      </c>
    </row>
    <row r="214" spans="1:10">
      <c r="A214" s="4">
        <v>213</v>
      </c>
      <c r="B214" s="4" t="s">
        <v>1389</v>
      </c>
      <c r="C214" s="4" t="s">
        <v>172</v>
      </c>
      <c r="D214" s="4" t="s">
        <v>2213</v>
      </c>
      <c r="E214" s="4" t="s">
        <v>2214</v>
      </c>
      <c r="F214" s="4" t="s">
        <v>2215</v>
      </c>
      <c r="G214" s="4" t="s">
        <v>1456</v>
      </c>
      <c r="H214" s="4" t="s">
        <v>2216</v>
      </c>
      <c r="J214" s="4" t="s">
        <v>2564</v>
      </c>
    </row>
    <row r="215" spans="1:10">
      <c r="A215" s="4">
        <v>214</v>
      </c>
      <c r="B215" s="4" t="s">
        <v>1389</v>
      </c>
      <c r="C215" s="4" t="s">
        <v>172</v>
      </c>
      <c r="D215" s="4" t="s">
        <v>2217</v>
      </c>
      <c r="E215" s="4" t="s">
        <v>2218</v>
      </c>
      <c r="F215" s="4" t="s">
        <v>2219</v>
      </c>
      <c r="G215" s="4" t="s">
        <v>2220</v>
      </c>
      <c r="H215" s="4" t="s">
        <v>2221</v>
      </c>
      <c r="J215" s="4" t="s">
        <v>2564</v>
      </c>
    </row>
    <row r="216" spans="1:10">
      <c r="A216" s="4">
        <v>215</v>
      </c>
      <c r="B216" s="4" t="s">
        <v>1389</v>
      </c>
      <c r="C216" s="4" t="s">
        <v>172</v>
      </c>
      <c r="D216" s="4" t="s">
        <v>2222</v>
      </c>
      <c r="E216" s="4" t="s">
        <v>2223</v>
      </c>
      <c r="F216" s="4" t="s">
        <v>2224</v>
      </c>
      <c r="G216" s="4" t="s">
        <v>1621</v>
      </c>
      <c r="H216" s="4" t="s">
        <v>1403</v>
      </c>
      <c r="J216" s="4" t="s">
        <v>2564</v>
      </c>
    </row>
    <row r="217" spans="1:10">
      <c r="A217" s="4">
        <v>216</v>
      </c>
      <c r="B217" s="4" t="s">
        <v>1389</v>
      </c>
      <c r="C217" s="4" t="s">
        <v>172</v>
      </c>
      <c r="D217" s="4" t="s">
        <v>2225</v>
      </c>
      <c r="E217" s="4" t="s">
        <v>2226</v>
      </c>
      <c r="F217" s="4" t="s">
        <v>2227</v>
      </c>
      <c r="G217" s="4" t="s">
        <v>1479</v>
      </c>
      <c r="H217" s="4" t="s">
        <v>2228</v>
      </c>
      <c r="J217" s="4" t="s">
        <v>2564</v>
      </c>
    </row>
    <row r="218" spans="1:10">
      <c r="A218" s="4">
        <v>217</v>
      </c>
      <c r="B218" s="4" t="s">
        <v>1389</v>
      </c>
      <c r="C218" s="4" t="s">
        <v>172</v>
      </c>
      <c r="D218" s="4" t="s">
        <v>2229</v>
      </c>
      <c r="E218" s="4" t="s">
        <v>2230</v>
      </c>
      <c r="F218" s="4" t="s">
        <v>2231</v>
      </c>
      <c r="G218" s="4" t="s">
        <v>1511</v>
      </c>
      <c r="H218" s="4" t="s">
        <v>2088</v>
      </c>
      <c r="J218" s="4" t="s">
        <v>2564</v>
      </c>
    </row>
    <row r="219" spans="1:10">
      <c r="A219" s="4">
        <v>218</v>
      </c>
      <c r="B219" s="4" t="s">
        <v>1389</v>
      </c>
      <c r="C219" s="4" t="s">
        <v>172</v>
      </c>
      <c r="D219" s="4" t="s">
        <v>2232</v>
      </c>
      <c r="E219" s="4" t="s">
        <v>2233</v>
      </c>
      <c r="F219" s="4" t="s">
        <v>2234</v>
      </c>
      <c r="G219" s="4" t="s">
        <v>1821</v>
      </c>
      <c r="H219" s="4" t="s">
        <v>2235</v>
      </c>
      <c r="J219" s="4" t="s">
        <v>2564</v>
      </c>
    </row>
    <row r="220" spans="1:10">
      <c r="A220" s="4">
        <v>219</v>
      </c>
      <c r="B220" s="4" t="s">
        <v>1389</v>
      </c>
      <c r="C220" s="4" t="s">
        <v>172</v>
      </c>
      <c r="D220" s="4" t="s">
        <v>2236</v>
      </c>
      <c r="E220" s="4" t="s">
        <v>2237</v>
      </c>
      <c r="F220" s="4" t="s">
        <v>2238</v>
      </c>
      <c r="G220" s="4" t="s">
        <v>1548</v>
      </c>
      <c r="J220" s="4" t="s">
        <v>2564</v>
      </c>
    </row>
    <row r="221" spans="1:10">
      <c r="A221" s="4">
        <v>220</v>
      </c>
      <c r="B221" s="4" t="s">
        <v>1389</v>
      </c>
      <c r="C221" s="4" t="s">
        <v>172</v>
      </c>
      <c r="D221" s="4" t="s">
        <v>2239</v>
      </c>
      <c r="E221" s="4" t="s">
        <v>2240</v>
      </c>
      <c r="F221" s="4" t="s">
        <v>2241</v>
      </c>
      <c r="G221" s="4" t="s">
        <v>1548</v>
      </c>
      <c r="H221" s="4" t="s">
        <v>1421</v>
      </c>
      <c r="J221" s="4" t="s">
        <v>2564</v>
      </c>
    </row>
    <row r="222" spans="1:10">
      <c r="A222" s="4">
        <v>221</v>
      </c>
      <c r="B222" s="4" t="s">
        <v>1389</v>
      </c>
      <c r="C222" s="4" t="s">
        <v>172</v>
      </c>
      <c r="D222" s="4" t="s">
        <v>2242</v>
      </c>
      <c r="E222" s="4" t="s">
        <v>2243</v>
      </c>
      <c r="F222" s="4" t="s">
        <v>2244</v>
      </c>
      <c r="G222" s="4" t="s">
        <v>1571</v>
      </c>
      <c r="H222" s="4" t="s">
        <v>1403</v>
      </c>
      <c r="J222" s="4" t="s">
        <v>2564</v>
      </c>
    </row>
    <row r="223" spans="1:10">
      <c r="A223" s="4">
        <v>222</v>
      </c>
      <c r="B223" s="4" t="s">
        <v>1389</v>
      </c>
      <c r="C223" s="4" t="s">
        <v>172</v>
      </c>
      <c r="D223" s="4" t="s">
        <v>2245</v>
      </c>
      <c r="E223" s="4" t="s">
        <v>2246</v>
      </c>
      <c r="F223" s="4" t="s">
        <v>2247</v>
      </c>
      <c r="G223" s="4" t="s">
        <v>1575</v>
      </c>
      <c r="J223" s="4" t="s">
        <v>2564</v>
      </c>
    </row>
    <row r="224" spans="1:10">
      <c r="A224" s="4">
        <v>223</v>
      </c>
      <c r="B224" s="4" t="s">
        <v>1389</v>
      </c>
      <c r="C224" s="4" t="s">
        <v>172</v>
      </c>
      <c r="D224" s="4" t="s">
        <v>2248</v>
      </c>
      <c r="E224" s="4" t="s">
        <v>2249</v>
      </c>
      <c r="F224" s="4" t="s">
        <v>2250</v>
      </c>
      <c r="G224" s="4" t="s">
        <v>1575</v>
      </c>
      <c r="H224" s="4" t="s">
        <v>2062</v>
      </c>
      <c r="J224" s="4" t="s">
        <v>2564</v>
      </c>
    </row>
    <row r="225" spans="1:10">
      <c r="A225" s="4">
        <v>224</v>
      </c>
      <c r="B225" s="4" t="s">
        <v>1389</v>
      </c>
      <c r="C225" s="4" t="s">
        <v>172</v>
      </c>
      <c r="D225" s="4" t="s">
        <v>2251</v>
      </c>
      <c r="E225" s="4" t="s">
        <v>2249</v>
      </c>
      <c r="F225" s="4" t="s">
        <v>2252</v>
      </c>
      <c r="G225" s="4" t="s">
        <v>1571</v>
      </c>
      <c r="H225" s="4" t="s">
        <v>2253</v>
      </c>
      <c r="J225" s="4" t="s">
        <v>2564</v>
      </c>
    </row>
    <row r="226" spans="1:10">
      <c r="A226" s="4">
        <v>225</v>
      </c>
      <c r="B226" s="4" t="s">
        <v>1389</v>
      </c>
      <c r="C226" s="4" t="s">
        <v>172</v>
      </c>
      <c r="D226" s="4" t="s">
        <v>2254</v>
      </c>
      <c r="E226" s="4" t="s">
        <v>2255</v>
      </c>
      <c r="F226" s="4" t="s">
        <v>2256</v>
      </c>
      <c r="G226" s="4" t="s">
        <v>1360</v>
      </c>
      <c r="H226" s="4" t="s">
        <v>2257</v>
      </c>
      <c r="J226" s="4" t="s">
        <v>2564</v>
      </c>
    </row>
    <row r="227" spans="1:10">
      <c r="A227" s="4">
        <v>226</v>
      </c>
      <c r="B227" s="4" t="s">
        <v>1389</v>
      </c>
      <c r="C227" s="4" t="s">
        <v>172</v>
      </c>
      <c r="D227" s="4" t="s">
        <v>2258</v>
      </c>
      <c r="E227" s="4" t="s">
        <v>2259</v>
      </c>
      <c r="F227" s="4" t="s">
        <v>2260</v>
      </c>
      <c r="G227" s="4" t="s">
        <v>1769</v>
      </c>
      <c r="H227" s="4" t="s">
        <v>2261</v>
      </c>
      <c r="J227" s="4" t="s">
        <v>2564</v>
      </c>
    </row>
    <row r="228" spans="1:10">
      <c r="A228" s="4">
        <v>227</v>
      </c>
      <c r="B228" s="4" t="s">
        <v>1389</v>
      </c>
      <c r="C228" s="4" t="s">
        <v>172</v>
      </c>
      <c r="D228" s="4" t="s">
        <v>2262</v>
      </c>
      <c r="E228" s="4" t="s">
        <v>2263</v>
      </c>
      <c r="F228" s="4" t="s">
        <v>2264</v>
      </c>
      <c r="G228" s="4" t="s">
        <v>1440</v>
      </c>
      <c r="J228" s="4" t="s">
        <v>2564</v>
      </c>
    </row>
    <row r="229" spans="1:10">
      <c r="A229" s="4">
        <v>228</v>
      </c>
      <c r="B229" s="4" t="s">
        <v>1389</v>
      </c>
      <c r="C229" s="4" t="s">
        <v>172</v>
      </c>
      <c r="D229" s="4" t="s">
        <v>2265</v>
      </c>
      <c r="E229" s="4" t="s">
        <v>2266</v>
      </c>
      <c r="F229" s="4" t="s">
        <v>2267</v>
      </c>
      <c r="G229" s="4" t="s">
        <v>1420</v>
      </c>
      <c r="H229" s="4" t="s">
        <v>2268</v>
      </c>
      <c r="J229" s="4" t="s">
        <v>2564</v>
      </c>
    </row>
    <row r="230" spans="1:10">
      <c r="A230" s="4">
        <v>229</v>
      </c>
      <c r="B230" s="4" t="s">
        <v>1389</v>
      </c>
      <c r="C230" s="4" t="s">
        <v>172</v>
      </c>
      <c r="D230" s="4" t="s">
        <v>2269</v>
      </c>
      <c r="E230" s="4" t="s">
        <v>2270</v>
      </c>
      <c r="F230" s="4" t="s">
        <v>2271</v>
      </c>
      <c r="G230" s="4" t="s">
        <v>1621</v>
      </c>
      <c r="J230" s="4" t="s">
        <v>2564</v>
      </c>
    </row>
    <row r="231" spans="1:10">
      <c r="A231" s="4">
        <v>230</v>
      </c>
      <c r="B231" s="4" t="s">
        <v>1389</v>
      </c>
      <c r="C231" s="4" t="s">
        <v>172</v>
      </c>
      <c r="D231" s="4" t="s">
        <v>2272</v>
      </c>
      <c r="E231" s="4" t="s">
        <v>2270</v>
      </c>
      <c r="F231" s="4" t="s">
        <v>2273</v>
      </c>
      <c r="G231" s="4" t="s">
        <v>1456</v>
      </c>
      <c r="H231" s="4" t="s">
        <v>2274</v>
      </c>
      <c r="J231" s="4" t="s">
        <v>2564</v>
      </c>
    </row>
    <row r="232" spans="1:10">
      <c r="A232" s="4">
        <v>231</v>
      </c>
      <c r="B232" s="4" t="s">
        <v>1389</v>
      </c>
      <c r="C232" s="4" t="s">
        <v>172</v>
      </c>
      <c r="D232" s="4" t="s">
        <v>2275</v>
      </c>
      <c r="E232" s="4" t="s">
        <v>2276</v>
      </c>
      <c r="F232" s="4" t="s">
        <v>2277</v>
      </c>
      <c r="G232" s="4" t="s">
        <v>1511</v>
      </c>
      <c r="H232" s="4" t="s">
        <v>2278</v>
      </c>
      <c r="J232" s="4" t="s">
        <v>2564</v>
      </c>
    </row>
    <row r="233" spans="1:10">
      <c r="A233" s="4">
        <v>232</v>
      </c>
      <c r="B233" s="4" t="s">
        <v>1389</v>
      </c>
      <c r="C233" s="4" t="s">
        <v>172</v>
      </c>
      <c r="D233" s="4" t="s">
        <v>2279</v>
      </c>
      <c r="E233" s="4" t="s">
        <v>2280</v>
      </c>
      <c r="F233" s="4" t="s">
        <v>2281</v>
      </c>
      <c r="G233" s="4" t="s">
        <v>1769</v>
      </c>
      <c r="H233" s="4" t="s">
        <v>2282</v>
      </c>
      <c r="J233" s="4" t="s">
        <v>2564</v>
      </c>
    </row>
    <row r="234" spans="1:10">
      <c r="A234" s="4">
        <v>233</v>
      </c>
      <c r="B234" s="4" t="s">
        <v>1389</v>
      </c>
      <c r="C234" s="4" t="s">
        <v>172</v>
      </c>
      <c r="D234" s="4" t="s">
        <v>2283</v>
      </c>
      <c r="E234" s="4" t="s">
        <v>2284</v>
      </c>
      <c r="F234" s="4" t="s">
        <v>2285</v>
      </c>
      <c r="G234" s="4" t="s">
        <v>1402</v>
      </c>
      <c r="H234" s="4" t="s">
        <v>2286</v>
      </c>
      <c r="J234" s="4" t="s">
        <v>2564</v>
      </c>
    </row>
    <row r="235" spans="1:10">
      <c r="A235" s="4">
        <v>234</v>
      </c>
      <c r="B235" s="4" t="s">
        <v>1389</v>
      </c>
      <c r="C235" s="4" t="s">
        <v>172</v>
      </c>
      <c r="D235" s="4" t="s">
        <v>2287</v>
      </c>
      <c r="E235" s="4" t="s">
        <v>2288</v>
      </c>
      <c r="F235" s="4" t="s">
        <v>2289</v>
      </c>
      <c r="G235" s="4" t="s">
        <v>1402</v>
      </c>
      <c r="H235" s="4" t="s">
        <v>2088</v>
      </c>
      <c r="J235" s="4" t="s">
        <v>2564</v>
      </c>
    </row>
    <row r="236" spans="1:10">
      <c r="A236" s="4">
        <v>235</v>
      </c>
      <c r="B236" s="4" t="s">
        <v>1389</v>
      </c>
      <c r="C236" s="4" t="s">
        <v>172</v>
      </c>
      <c r="D236" s="4" t="s">
        <v>2290</v>
      </c>
      <c r="E236" s="4" t="s">
        <v>2291</v>
      </c>
      <c r="F236" s="4" t="s">
        <v>2292</v>
      </c>
      <c r="G236" s="4" t="s">
        <v>1411</v>
      </c>
      <c r="H236" s="4" t="s">
        <v>1403</v>
      </c>
      <c r="J236" s="4" t="s">
        <v>2564</v>
      </c>
    </row>
    <row r="237" spans="1:10">
      <c r="A237" s="4">
        <v>236</v>
      </c>
      <c r="B237" s="4" t="s">
        <v>1389</v>
      </c>
      <c r="C237" s="4" t="s">
        <v>172</v>
      </c>
      <c r="D237" s="4" t="s">
        <v>2293</v>
      </c>
      <c r="E237" s="4" t="s">
        <v>2294</v>
      </c>
      <c r="F237" s="4" t="s">
        <v>2295</v>
      </c>
      <c r="G237" s="4" t="s">
        <v>1360</v>
      </c>
      <c r="H237" s="4" t="s">
        <v>2296</v>
      </c>
      <c r="J237" s="4" t="s">
        <v>2564</v>
      </c>
    </row>
    <row r="238" spans="1:10">
      <c r="A238" s="4">
        <v>237</v>
      </c>
      <c r="B238" s="4" t="s">
        <v>1389</v>
      </c>
      <c r="C238" s="4" t="s">
        <v>172</v>
      </c>
      <c r="D238" s="4" t="s">
        <v>2297</v>
      </c>
      <c r="E238" s="4" t="s">
        <v>2298</v>
      </c>
      <c r="F238" s="4" t="s">
        <v>2299</v>
      </c>
      <c r="G238" s="4" t="s">
        <v>2300</v>
      </c>
      <c r="H238" s="4" t="s">
        <v>2301</v>
      </c>
      <c r="J238" s="4" t="s">
        <v>2564</v>
      </c>
    </row>
    <row r="239" spans="1:10">
      <c r="A239" s="4">
        <v>238</v>
      </c>
      <c r="B239" s="4" t="s">
        <v>1389</v>
      </c>
      <c r="C239" s="4" t="s">
        <v>172</v>
      </c>
      <c r="D239" s="4" t="s">
        <v>2302</v>
      </c>
      <c r="E239" s="4" t="s">
        <v>2303</v>
      </c>
      <c r="F239" s="4" t="s">
        <v>2304</v>
      </c>
      <c r="G239" s="4" t="s">
        <v>1769</v>
      </c>
      <c r="H239" s="4" t="s">
        <v>2305</v>
      </c>
      <c r="J239" s="4" t="s">
        <v>2564</v>
      </c>
    </row>
    <row r="240" spans="1:10">
      <c r="A240" s="4">
        <v>239</v>
      </c>
      <c r="B240" s="4" t="s">
        <v>1389</v>
      </c>
      <c r="C240" s="4" t="s">
        <v>172</v>
      </c>
      <c r="D240" s="4" t="s">
        <v>2306</v>
      </c>
      <c r="E240" s="4" t="s">
        <v>2307</v>
      </c>
      <c r="F240" s="4" t="s">
        <v>2308</v>
      </c>
      <c r="G240" s="4" t="s">
        <v>1402</v>
      </c>
      <c r="H240" s="4" t="s">
        <v>2309</v>
      </c>
      <c r="J240" s="4" t="s">
        <v>2564</v>
      </c>
    </row>
    <row r="241" spans="1:10">
      <c r="A241" s="4">
        <v>240</v>
      </c>
      <c r="B241" s="4" t="s">
        <v>1389</v>
      </c>
      <c r="C241" s="4" t="s">
        <v>172</v>
      </c>
      <c r="D241" s="4" t="s">
        <v>2310</v>
      </c>
      <c r="E241" s="4" t="s">
        <v>2311</v>
      </c>
      <c r="F241" s="4" t="s">
        <v>2312</v>
      </c>
      <c r="G241" s="4" t="s">
        <v>1488</v>
      </c>
      <c r="J241" s="4" t="s">
        <v>2564</v>
      </c>
    </row>
    <row r="242" spans="1:10">
      <c r="A242" s="4">
        <v>241</v>
      </c>
      <c r="B242" s="4" t="s">
        <v>1389</v>
      </c>
      <c r="C242" s="4" t="s">
        <v>172</v>
      </c>
      <c r="D242" s="4" t="s">
        <v>2313</v>
      </c>
      <c r="E242" s="4" t="s">
        <v>2314</v>
      </c>
      <c r="F242" s="4" t="s">
        <v>2315</v>
      </c>
      <c r="G242" s="4" t="s">
        <v>1750</v>
      </c>
      <c r="H242" s="4" t="s">
        <v>2316</v>
      </c>
      <c r="J242" s="4" t="s">
        <v>2564</v>
      </c>
    </row>
    <row r="243" spans="1:10">
      <c r="A243" s="4">
        <v>242</v>
      </c>
      <c r="B243" s="4" t="s">
        <v>1389</v>
      </c>
      <c r="C243" s="4" t="s">
        <v>172</v>
      </c>
      <c r="D243" s="4" t="s">
        <v>2317</v>
      </c>
      <c r="E243" s="4" t="s">
        <v>2318</v>
      </c>
      <c r="F243" s="4" t="s">
        <v>2319</v>
      </c>
      <c r="G243" s="4" t="s">
        <v>1621</v>
      </c>
      <c r="H243" s="4" t="s">
        <v>1403</v>
      </c>
      <c r="J243" s="4" t="s">
        <v>2564</v>
      </c>
    </row>
    <row r="244" spans="1:10">
      <c r="A244" s="4">
        <v>243</v>
      </c>
      <c r="B244" s="4" t="s">
        <v>1389</v>
      </c>
      <c r="C244" s="4" t="s">
        <v>172</v>
      </c>
      <c r="D244" s="4" t="s">
        <v>2320</v>
      </c>
      <c r="E244" s="4" t="s">
        <v>2321</v>
      </c>
      <c r="F244" s="4" t="s">
        <v>2322</v>
      </c>
      <c r="G244" s="4" t="s">
        <v>1425</v>
      </c>
      <c r="H244" s="4" t="s">
        <v>2323</v>
      </c>
      <c r="J244" s="4" t="s">
        <v>2564</v>
      </c>
    </row>
    <row r="245" spans="1:10">
      <c r="A245" s="4">
        <v>244</v>
      </c>
      <c r="B245" s="4" t="s">
        <v>1389</v>
      </c>
      <c r="C245" s="4" t="s">
        <v>172</v>
      </c>
      <c r="D245" s="4" t="s">
        <v>2324</v>
      </c>
      <c r="E245" s="4" t="s">
        <v>2325</v>
      </c>
      <c r="F245" s="4" t="s">
        <v>2326</v>
      </c>
      <c r="G245" s="4" t="s">
        <v>1416</v>
      </c>
      <c r="H245" s="4" t="s">
        <v>2113</v>
      </c>
      <c r="J245" s="4" t="s">
        <v>2564</v>
      </c>
    </row>
    <row r="246" spans="1:10">
      <c r="A246" s="4">
        <v>245</v>
      </c>
      <c r="B246" s="4" t="s">
        <v>1389</v>
      </c>
      <c r="C246" s="4" t="s">
        <v>172</v>
      </c>
      <c r="D246" s="4" t="s">
        <v>2327</v>
      </c>
      <c r="E246" s="4" t="s">
        <v>2328</v>
      </c>
      <c r="F246" s="4" t="s">
        <v>2329</v>
      </c>
      <c r="G246" s="4" t="s">
        <v>1750</v>
      </c>
      <c r="H246" s="4" t="s">
        <v>2109</v>
      </c>
      <c r="J246" s="4" t="s">
        <v>2564</v>
      </c>
    </row>
    <row r="247" spans="1:10">
      <c r="A247" s="4">
        <v>246</v>
      </c>
      <c r="B247" s="4" t="s">
        <v>1389</v>
      </c>
      <c r="C247" s="4" t="s">
        <v>172</v>
      </c>
      <c r="D247" s="4" t="s">
        <v>2330</v>
      </c>
      <c r="E247" s="4" t="s">
        <v>2331</v>
      </c>
      <c r="F247" s="4" t="s">
        <v>2332</v>
      </c>
      <c r="G247" s="4" t="s">
        <v>1479</v>
      </c>
      <c r="H247" s="4" t="s">
        <v>2333</v>
      </c>
      <c r="J247" s="4" t="s">
        <v>2564</v>
      </c>
    </row>
    <row r="248" spans="1:10">
      <c r="A248" s="4">
        <v>247</v>
      </c>
      <c r="B248" s="4" t="s">
        <v>1389</v>
      </c>
      <c r="C248" s="4" t="s">
        <v>172</v>
      </c>
      <c r="D248" s="4" t="s">
        <v>2334</v>
      </c>
      <c r="E248" s="4" t="s">
        <v>2335</v>
      </c>
      <c r="F248" s="4" t="s">
        <v>2336</v>
      </c>
      <c r="G248" s="4" t="s">
        <v>1750</v>
      </c>
      <c r="H248" s="4" t="s">
        <v>2109</v>
      </c>
      <c r="J248" s="4" t="s">
        <v>2564</v>
      </c>
    </row>
    <row r="249" spans="1:10">
      <c r="A249" s="4">
        <v>248</v>
      </c>
      <c r="B249" s="4" t="s">
        <v>1389</v>
      </c>
      <c r="C249" s="4" t="s">
        <v>172</v>
      </c>
      <c r="D249" s="4" t="s">
        <v>2337</v>
      </c>
      <c r="E249" s="4" t="s">
        <v>2338</v>
      </c>
      <c r="F249" s="4" t="s">
        <v>2339</v>
      </c>
      <c r="G249" s="4" t="s">
        <v>1750</v>
      </c>
      <c r="J249" s="4" t="s">
        <v>2564</v>
      </c>
    </row>
    <row r="250" spans="1:10">
      <c r="A250" s="4">
        <v>249</v>
      </c>
      <c r="B250" s="4" t="s">
        <v>1389</v>
      </c>
      <c r="C250" s="4" t="s">
        <v>172</v>
      </c>
      <c r="D250" s="4" t="s">
        <v>2340</v>
      </c>
      <c r="E250" s="4" t="s">
        <v>2341</v>
      </c>
      <c r="F250" s="4" t="s">
        <v>2342</v>
      </c>
      <c r="G250" s="4" t="s">
        <v>1402</v>
      </c>
      <c r="H250" s="4" t="s">
        <v>2343</v>
      </c>
      <c r="J250" s="4" t="s">
        <v>2564</v>
      </c>
    </row>
    <row r="251" spans="1:10">
      <c r="A251" s="4">
        <v>250</v>
      </c>
      <c r="B251" s="4" t="s">
        <v>1389</v>
      </c>
      <c r="C251" s="4" t="s">
        <v>172</v>
      </c>
      <c r="D251" s="4" t="s">
        <v>2344</v>
      </c>
      <c r="E251" s="4" t="s">
        <v>2345</v>
      </c>
      <c r="F251" s="4" t="s">
        <v>2346</v>
      </c>
      <c r="G251" s="4" t="s">
        <v>1402</v>
      </c>
      <c r="H251" s="4" t="s">
        <v>2347</v>
      </c>
      <c r="J251" s="4" t="s">
        <v>2564</v>
      </c>
    </row>
    <row r="252" spans="1:10">
      <c r="A252" s="4">
        <v>251</v>
      </c>
      <c r="B252" s="4" t="s">
        <v>1389</v>
      </c>
      <c r="C252" s="4" t="s">
        <v>172</v>
      </c>
      <c r="D252" s="4" t="s">
        <v>2348</v>
      </c>
      <c r="E252" s="4" t="s">
        <v>2349</v>
      </c>
      <c r="F252" s="4" t="s">
        <v>2350</v>
      </c>
      <c r="G252" s="4" t="s">
        <v>1621</v>
      </c>
      <c r="J252" s="4" t="s">
        <v>2564</v>
      </c>
    </row>
    <row r="253" spans="1:10">
      <c r="A253" s="4">
        <v>252</v>
      </c>
      <c r="B253" s="4" t="s">
        <v>1389</v>
      </c>
      <c r="C253" s="4" t="s">
        <v>172</v>
      </c>
      <c r="D253" s="4" t="s">
        <v>2351</v>
      </c>
      <c r="E253" s="4" t="s">
        <v>2352</v>
      </c>
      <c r="F253" s="4" t="s">
        <v>2353</v>
      </c>
      <c r="G253" s="4" t="s">
        <v>1456</v>
      </c>
      <c r="H253" s="4" t="s">
        <v>2354</v>
      </c>
      <c r="J253" s="4" t="s">
        <v>2564</v>
      </c>
    </row>
    <row r="254" spans="1:10">
      <c r="A254" s="4">
        <v>253</v>
      </c>
      <c r="B254" s="4" t="s">
        <v>1389</v>
      </c>
      <c r="C254" s="4" t="s">
        <v>172</v>
      </c>
      <c r="D254" s="4" t="s">
        <v>2355</v>
      </c>
      <c r="E254" s="4" t="s">
        <v>2356</v>
      </c>
      <c r="F254" s="4" t="s">
        <v>2357</v>
      </c>
      <c r="G254" s="4" t="s">
        <v>1769</v>
      </c>
      <c r="H254" s="4" t="s">
        <v>1613</v>
      </c>
      <c r="J254" s="4" t="s">
        <v>2564</v>
      </c>
    </row>
    <row r="255" spans="1:10">
      <c r="A255" s="4">
        <v>254</v>
      </c>
      <c r="B255" s="4" t="s">
        <v>1389</v>
      </c>
      <c r="C255" s="4" t="s">
        <v>172</v>
      </c>
      <c r="D255" s="4" t="s">
        <v>2358</v>
      </c>
      <c r="E255" s="4" t="s">
        <v>2359</v>
      </c>
      <c r="F255" s="4" t="s">
        <v>2360</v>
      </c>
      <c r="G255" s="4" t="s">
        <v>1637</v>
      </c>
      <c r="H255" s="4" t="s">
        <v>1613</v>
      </c>
      <c r="J255" s="4" t="s">
        <v>2564</v>
      </c>
    </row>
    <row r="256" spans="1:10">
      <c r="A256" s="4">
        <v>255</v>
      </c>
      <c r="B256" s="4" t="s">
        <v>1389</v>
      </c>
      <c r="C256" s="4" t="s">
        <v>172</v>
      </c>
      <c r="D256" s="4" t="s">
        <v>2361</v>
      </c>
      <c r="E256" s="4" t="s">
        <v>2362</v>
      </c>
      <c r="F256" s="4" t="s">
        <v>2363</v>
      </c>
      <c r="G256" s="4" t="s">
        <v>1637</v>
      </c>
      <c r="J256" s="4" t="s">
        <v>2564</v>
      </c>
    </row>
    <row r="257" spans="1:10">
      <c r="A257" s="4">
        <v>256</v>
      </c>
      <c r="B257" s="4" t="s">
        <v>1389</v>
      </c>
      <c r="C257" s="4" t="s">
        <v>172</v>
      </c>
      <c r="D257" s="4" t="s">
        <v>2364</v>
      </c>
      <c r="E257" s="4" t="s">
        <v>2362</v>
      </c>
      <c r="F257" s="4" t="s">
        <v>2365</v>
      </c>
      <c r="G257" s="4" t="s">
        <v>1521</v>
      </c>
      <c r="J257" s="4" t="s">
        <v>2564</v>
      </c>
    </row>
    <row r="258" spans="1:10">
      <c r="A258" s="4">
        <v>257</v>
      </c>
      <c r="B258" s="4" t="s">
        <v>1389</v>
      </c>
      <c r="C258" s="4" t="s">
        <v>172</v>
      </c>
      <c r="D258" s="4" t="s">
        <v>2366</v>
      </c>
      <c r="E258" s="4" t="s">
        <v>2367</v>
      </c>
      <c r="F258" s="4" t="s">
        <v>2368</v>
      </c>
      <c r="G258" s="4" t="s">
        <v>1402</v>
      </c>
      <c r="H258" s="4" t="s">
        <v>2088</v>
      </c>
      <c r="J258" s="4" t="s">
        <v>2564</v>
      </c>
    </row>
    <row r="259" spans="1:10">
      <c r="A259" s="4">
        <v>258</v>
      </c>
      <c r="B259" s="4" t="s">
        <v>1389</v>
      </c>
      <c r="C259" s="4" t="s">
        <v>172</v>
      </c>
      <c r="D259" s="4" t="s">
        <v>2369</v>
      </c>
      <c r="E259" s="4" t="s">
        <v>2370</v>
      </c>
      <c r="F259" s="4" t="s">
        <v>2371</v>
      </c>
      <c r="G259" s="4" t="s">
        <v>2300</v>
      </c>
      <c r="H259" s="4" t="s">
        <v>2372</v>
      </c>
      <c r="J259" s="4" t="s">
        <v>2564</v>
      </c>
    </row>
    <row r="260" spans="1:10">
      <c r="A260" s="4">
        <v>259</v>
      </c>
      <c r="B260" s="4" t="s">
        <v>1389</v>
      </c>
      <c r="C260" s="4" t="s">
        <v>172</v>
      </c>
      <c r="D260" s="4" t="s">
        <v>2373</v>
      </c>
      <c r="E260" s="4" t="s">
        <v>2374</v>
      </c>
      <c r="F260" s="4" t="s">
        <v>2375</v>
      </c>
      <c r="G260" s="4" t="s">
        <v>1575</v>
      </c>
      <c r="J260" s="4" t="s">
        <v>2564</v>
      </c>
    </row>
    <row r="261" spans="1:10">
      <c r="A261" s="4">
        <v>260</v>
      </c>
      <c r="B261" s="4" t="s">
        <v>1389</v>
      </c>
      <c r="C261" s="4" t="s">
        <v>172</v>
      </c>
      <c r="D261" s="4" t="s">
        <v>2376</v>
      </c>
      <c r="E261" s="4" t="s">
        <v>2377</v>
      </c>
      <c r="F261" s="4" t="s">
        <v>2378</v>
      </c>
      <c r="G261" s="4" t="s">
        <v>1575</v>
      </c>
      <c r="H261" s="4" t="s">
        <v>2379</v>
      </c>
      <c r="J261" s="4" t="s">
        <v>2564</v>
      </c>
    </row>
    <row r="262" spans="1:10">
      <c r="A262" s="4">
        <v>261</v>
      </c>
      <c r="B262" s="4" t="s">
        <v>1389</v>
      </c>
      <c r="C262" s="4" t="s">
        <v>172</v>
      </c>
      <c r="D262" s="4" t="s">
        <v>2380</v>
      </c>
      <c r="E262" s="4" t="s">
        <v>2381</v>
      </c>
      <c r="F262" s="4" t="s">
        <v>2382</v>
      </c>
      <c r="G262" s="4" t="s">
        <v>1637</v>
      </c>
      <c r="H262" s="4" t="s">
        <v>2383</v>
      </c>
      <c r="J262" s="4" t="s">
        <v>2564</v>
      </c>
    </row>
    <row r="263" spans="1:10">
      <c r="A263" s="4">
        <v>262</v>
      </c>
      <c r="B263" s="4" t="s">
        <v>1389</v>
      </c>
      <c r="C263" s="4" t="s">
        <v>172</v>
      </c>
      <c r="D263" s="4" t="s">
        <v>2384</v>
      </c>
      <c r="E263" s="4" t="s">
        <v>2385</v>
      </c>
      <c r="F263" s="4" t="s">
        <v>2386</v>
      </c>
      <c r="G263" s="4" t="s">
        <v>1548</v>
      </c>
      <c r="J263" s="4" t="s">
        <v>2564</v>
      </c>
    </row>
    <row r="264" spans="1:10">
      <c r="A264" s="4">
        <v>263</v>
      </c>
      <c r="B264" s="4" t="s">
        <v>1389</v>
      </c>
      <c r="C264" s="4" t="s">
        <v>172</v>
      </c>
      <c r="D264" s="4" t="s">
        <v>2387</v>
      </c>
      <c r="E264" s="4" t="s">
        <v>2388</v>
      </c>
      <c r="F264" s="4" t="s">
        <v>2389</v>
      </c>
      <c r="G264" s="4" t="s">
        <v>1430</v>
      </c>
      <c r="J264" s="4" t="s">
        <v>2564</v>
      </c>
    </row>
    <row r="265" spans="1:10">
      <c r="A265" s="4">
        <v>264</v>
      </c>
      <c r="B265" s="4" t="s">
        <v>1389</v>
      </c>
      <c r="C265" s="4" t="s">
        <v>172</v>
      </c>
      <c r="D265" s="4" t="s">
        <v>2390</v>
      </c>
      <c r="E265" s="4" t="s">
        <v>2391</v>
      </c>
      <c r="F265" s="4" t="s">
        <v>2392</v>
      </c>
      <c r="G265" s="4" t="s">
        <v>1977</v>
      </c>
      <c r="H265" s="4" t="s">
        <v>2393</v>
      </c>
      <c r="J265" s="4" t="s">
        <v>2564</v>
      </c>
    </row>
    <row r="266" spans="1:10">
      <c r="A266" s="4">
        <v>265</v>
      </c>
      <c r="B266" s="4" t="s">
        <v>1389</v>
      </c>
      <c r="C266" s="4" t="s">
        <v>172</v>
      </c>
      <c r="D266" s="4" t="s">
        <v>2394</v>
      </c>
      <c r="E266" s="4" t="s">
        <v>2395</v>
      </c>
      <c r="F266" s="4" t="s">
        <v>2396</v>
      </c>
      <c r="G266" s="4" t="s">
        <v>1548</v>
      </c>
      <c r="H266" s="4" t="s">
        <v>2397</v>
      </c>
      <c r="J266" s="4" t="s">
        <v>2564</v>
      </c>
    </row>
    <row r="267" spans="1:10">
      <c r="A267" s="4">
        <v>266</v>
      </c>
      <c r="B267" s="4" t="s">
        <v>1389</v>
      </c>
      <c r="C267" s="4" t="s">
        <v>172</v>
      </c>
      <c r="D267" s="4" t="s">
        <v>2398</v>
      </c>
      <c r="E267" s="4" t="s">
        <v>2399</v>
      </c>
      <c r="F267" s="4" t="s">
        <v>2400</v>
      </c>
      <c r="G267" s="4" t="s">
        <v>1456</v>
      </c>
      <c r="J267" s="4" t="s">
        <v>2564</v>
      </c>
    </row>
    <row r="268" spans="1:10">
      <c r="A268" s="4">
        <v>267</v>
      </c>
      <c r="B268" s="4" t="s">
        <v>1389</v>
      </c>
      <c r="C268" s="4" t="s">
        <v>172</v>
      </c>
      <c r="D268" s="4" t="s">
        <v>2401</v>
      </c>
      <c r="E268" s="4" t="s">
        <v>2402</v>
      </c>
      <c r="F268" s="4" t="s">
        <v>2403</v>
      </c>
      <c r="G268" s="4" t="s">
        <v>1479</v>
      </c>
      <c r="H268" s="4" t="s">
        <v>1758</v>
      </c>
      <c r="J268" s="4" t="s">
        <v>2564</v>
      </c>
    </row>
    <row r="269" spans="1:10">
      <c r="A269" s="4">
        <v>268</v>
      </c>
      <c r="B269" s="4" t="s">
        <v>1389</v>
      </c>
      <c r="C269" s="4" t="s">
        <v>172</v>
      </c>
      <c r="D269" s="4" t="s">
        <v>2404</v>
      </c>
      <c r="E269" s="4" t="s">
        <v>2405</v>
      </c>
      <c r="F269" s="4" t="s">
        <v>2406</v>
      </c>
      <c r="G269" s="4" t="s">
        <v>1548</v>
      </c>
      <c r="H269" s="4" t="s">
        <v>2407</v>
      </c>
      <c r="J269" s="4" t="s">
        <v>2564</v>
      </c>
    </row>
    <row r="270" spans="1:10">
      <c r="A270" s="4">
        <v>269</v>
      </c>
      <c r="B270" s="4" t="s">
        <v>1389</v>
      </c>
      <c r="C270" s="4" t="s">
        <v>172</v>
      </c>
      <c r="D270" s="4" t="s">
        <v>2408</v>
      </c>
      <c r="E270" s="4" t="s">
        <v>2409</v>
      </c>
      <c r="F270" s="4" t="s">
        <v>2410</v>
      </c>
      <c r="G270" s="4" t="s">
        <v>1548</v>
      </c>
      <c r="H270" s="4" t="s">
        <v>1857</v>
      </c>
      <c r="J270" s="4" t="s">
        <v>2564</v>
      </c>
    </row>
    <row r="271" spans="1:10">
      <c r="A271" s="4">
        <v>270</v>
      </c>
      <c r="B271" s="4" t="s">
        <v>1389</v>
      </c>
      <c r="C271" s="4" t="s">
        <v>172</v>
      </c>
      <c r="D271" s="4" t="s">
        <v>2411</v>
      </c>
      <c r="E271" s="4" t="s">
        <v>2412</v>
      </c>
      <c r="F271" s="4" t="s">
        <v>2413</v>
      </c>
      <c r="G271" s="4" t="s">
        <v>1456</v>
      </c>
      <c r="H271" s="4" t="s">
        <v>2088</v>
      </c>
      <c r="J271" s="4" t="s">
        <v>2564</v>
      </c>
    </row>
    <row r="272" spans="1:10">
      <c r="A272" s="4">
        <v>271</v>
      </c>
      <c r="B272" s="4" t="s">
        <v>1389</v>
      </c>
      <c r="C272" s="4" t="s">
        <v>172</v>
      </c>
      <c r="D272" s="4" t="s">
        <v>2414</v>
      </c>
      <c r="E272" s="4" t="s">
        <v>2415</v>
      </c>
      <c r="F272" s="4" t="s">
        <v>2416</v>
      </c>
      <c r="G272" s="4" t="s">
        <v>1402</v>
      </c>
      <c r="H272" s="4" t="s">
        <v>2417</v>
      </c>
      <c r="J272" s="4" t="s">
        <v>2564</v>
      </c>
    </row>
    <row r="273" spans="1:10">
      <c r="A273" s="4">
        <v>272</v>
      </c>
      <c r="B273" s="4" t="s">
        <v>1389</v>
      </c>
      <c r="C273" s="4" t="s">
        <v>172</v>
      </c>
      <c r="D273" s="4" t="s">
        <v>2418</v>
      </c>
      <c r="E273" s="4" t="s">
        <v>2419</v>
      </c>
      <c r="F273" s="4" t="s">
        <v>2420</v>
      </c>
      <c r="G273" s="4" t="s">
        <v>1420</v>
      </c>
      <c r="H273" s="4" t="s">
        <v>2421</v>
      </c>
      <c r="J273" s="4" t="s">
        <v>2564</v>
      </c>
    </row>
    <row r="274" spans="1:10">
      <c r="A274" s="4">
        <v>273</v>
      </c>
      <c r="B274" s="4" t="s">
        <v>1389</v>
      </c>
      <c r="C274" s="4" t="s">
        <v>172</v>
      </c>
      <c r="D274" s="4" t="s">
        <v>2422</v>
      </c>
      <c r="E274" s="4" t="s">
        <v>2423</v>
      </c>
      <c r="F274" s="4" t="s">
        <v>2424</v>
      </c>
      <c r="G274" s="4" t="s">
        <v>1511</v>
      </c>
      <c r="H274" s="4" t="s">
        <v>2425</v>
      </c>
      <c r="J274" s="4" t="s">
        <v>2564</v>
      </c>
    </row>
    <row r="275" spans="1:10">
      <c r="A275" s="4">
        <v>274</v>
      </c>
      <c r="B275" s="4" t="s">
        <v>1389</v>
      </c>
      <c r="C275" s="4" t="s">
        <v>172</v>
      </c>
      <c r="D275" s="4" t="s">
        <v>2426</v>
      </c>
      <c r="E275" s="4" t="s">
        <v>2427</v>
      </c>
      <c r="F275" s="4" t="s">
        <v>2428</v>
      </c>
      <c r="G275" s="4" t="s">
        <v>1430</v>
      </c>
      <c r="H275" s="4" t="s">
        <v>2429</v>
      </c>
      <c r="J275" s="4" t="s">
        <v>2564</v>
      </c>
    </row>
    <row r="276" spans="1:10">
      <c r="A276" s="4">
        <v>275</v>
      </c>
      <c r="B276" s="4" t="s">
        <v>1389</v>
      </c>
      <c r="C276" s="4" t="s">
        <v>172</v>
      </c>
      <c r="D276" s="4" t="s">
        <v>2430</v>
      </c>
      <c r="E276" s="4" t="s">
        <v>2431</v>
      </c>
      <c r="F276" s="4" t="s">
        <v>2432</v>
      </c>
      <c r="G276" s="4" t="s">
        <v>2185</v>
      </c>
      <c r="H276" s="4" t="s">
        <v>2433</v>
      </c>
      <c r="J276" s="4" t="s">
        <v>2564</v>
      </c>
    </row>
    <row r="277" spans="1:10">
      <c r="A277" s="4">
        <v>276</v>
      </c>
      <c r="B277" s="4" t="s">
        <v>1389</v>
      </c>
      <c r="C277" s="4" t="s">
        <v>172</v>
      </c>
      <c r="D277" s="4" t="s">
        <v>2434</v>
      </c>
      <c r="E277" s="4" t="s">
        <v>2435</v>
      </c>
      <c r="F277" s="4" t="s">
        <v>2436</v>
      </c>
      <c r="G277" s="4" t="s">
        <v>1750</v>
      </c>
      <c r="H277" s="4" t="s">
        <v>2437</v>
      </c>
      <c r="J277" s="4" t="s">
        <v>2564</v>
      </c>
    </row>
    <row r="278" spans="1:10">
      <c r="A278" s="4">
        <v>277</v>
      </c>
      <c r="B278" s="4" t="s">
        <v>1389</v>
      </c>
      <c r="C278" s="4" t="s">
        <v>172</v>
      </c>
      <c r="D278" s="4" t="s">
        <v>2438</v>
      </c>
      <c r="E278" s="4" t="s">
        <v>2439</v>
      </c>
      <c r="F278" s="4" t="s">
        <v>2440</v>
      </c>
      <c r="G278" s="4" t="s">
        <v>1571</v>
      </c>
      <c r="H278" s="4" t="s">
        <v>2441</v>
      </c>
      <c r="J278" s="4" t="s">
        <v>2564</v>
      </c>
    </row>
    <row r="279" spans="1:10">
      <c r="A279" s="4">
        <v>278</v>
      </c>
      <c r="B279" s="4" t="s">
        <v>1389</v>
      </c>
      <c r="C279" s="4" t="s">
        <v>172</v>
      </c>
      <c r="D279" s="4" t="s">
        <v>2442</v>
      </c>
      <c r="E279" s="4" t="s">
        <v>2443</v>
      </c>
      <c r="F279" s="4" t="s">
        <v>2444</v>
      </c>
      <c r="G279" s="4" t="s">
        <v>1548</v>
      </c>
      <c r="H279" s="4" t="s">
        <v>2445</v>
      </c>
      <c r="J279" s="4" t="s">
        <v>2564</v>
      </c>
    </row>
    <row r="280" spans="1:10">
      <c r="A280" s="4">
        <v>279</v>
      </c>
      <c r="B280" s="4" t="s">
        <v>1389</v>
      </c>
      <c r="C280" s="4" t="s">
        <v>172</v>
      </c>
      <c r="D280" s="4" t="s">
        <v>2446</v>
      </c>
      <c r="E280" s="4" t="s">
        <v>2447</v>
      </c>
      <c r="F280" s="4" t="s">
        <v>2448</v>
      </c>
      <c r="G280" s="4" t="s">
        <v>1571</v>
      </c>
      <c r="H280" s="4" t="s">
        <v>2449</v>
      </c>
      <c r="J280" s="4" t="s">
        <v>2564</v>
      </c>
    </row>
    <row r="281" spans="1:10">
      <c r="A281" s="4">
        <v>280</v>
      </c>
      <c r="B281" s="4" t="s">
        <v>1389</v>
      </c>
      <c r="C281" s="4" t="s">
        <v>172</v>
      </c>
      <c r="D281" s="4" t="s">
        <v>2450</v>
      </c>
      <c r="E281" s="4" t="s">
        <v>2451</v>
      </c>
      <c r="F281" s="4" t="s">
        <v>2452</v>
      </c>
      <c r="G281" s="4" t="s">
        <v>1360</v>
      </c>
      <c r="H281" s="4" t="s">
        <v>2453</v>
      </c>
      <c r="J281" s="4" t="s">
        <v>2564</v>
      </c>
    </row>
    <row r="282" spans="1:10">
      <c r="A282" s="4">
        <v>281</v>
      </c>
      <c r="B282" s="4" t="s">
        <v>1389</v>
      </c>
      <c r="C282" s="4" t="s">
        <v>172</v>
      </c>
      <c r="D282" s="4" t="s">
        <v>2454</v>
      </c>
      <c r="E282" s="4" t="s">
        <v>2455</v>
      </c>
      <c r="F282" s="4" t="s">
        <v>2456</v>
      </c>
      <c r="G282" s="4" t="s">
        <v>1402</v>
      </c>
      <c r="J282" s="4" t="s">
        <v>2564</v>
      </c>
    </row>
    <row r="283" spans="1:10">
      <c r="A283" s="4">
        <v>282</v>
      </c>
      <c r="B283" s="4" t="s">
        <v>1389</v>
      </c>
      <c r="C283" s="4" t="s">
        <v>172</v>
      </c>
      <c r="D283" s="4" t="s">
        <v>2457</v>
      </c>
      <c r="E283" s="4" t="s">
        <v>2458</v>
      </c>
      <c r="F283" s="4" t="s">
        <v>2459</v>
      </c>
      <c r="G283" s="4" t="s">
        <v>1420</v>
      </c>
      <c r="H283" s="4" t="s">
        <v>2460</v>
      </c>
      <c r="J283" s="4" t="s">
        <v>2564</v>
      </c>
    </row>
    <row r="284" spans="1:10">
      <c r="A284" s="4">
        <v>283</v>
      </c>
      <c r="B284" s="4" t="s">
        <v>1389</v>
      </c>
      <c r="C284" s="4" t="s">
        <v>172</v>
      </c>
      <c r="D284" s="4" t="s">
        <v>2461</v>
      </c>
      <c r="E284" s="4" t="s">
        <v>2462</v>
      </c>
      <c r="F284" s="4" t="s">
        <v>2463</v>
      </c>
      <c r="G284" s="4" t="s">
        <v>1420</v>
      </c>
      <c r="H284" s="4" t="s">
        <v>2464</v>
      </c>
      <c r="J284" s="4" t="s">
        <v>2564</v>
      </c>
    </row>
    <row r="285" spans="1:10">
      <c r="A285" s="4">
        <v>284</v>
      </c>
      <c r="B285" s="4" t="s">
        <v>1389</v>
      </c>
      <c r="C285" s="4" t="s">
        <v>172</v>
      </c>
      <c r="D285" s="4" t="s">
        <v>2465</v>
      </c>
      <c r="E285" s="4" t="s">
        <v>2466</v>
      </c>
      <c r="F285" s="4" t="s">
        <v>2467</v>
      </c>
      <c r="G285" s="4" t="s">
        <v>1360</v>
      </c>
      <c r="H285" s="4" t="s">
        <v>2468</v>
      </c>
      <c r="J285" s="4" t="s">
        <v>2564</v>
      </c>
    </row>
    <row r="286" spans="1:10">
      <c r="A286" s="4">
        <v>285</v>
      </c>
      <c r="B286" s="4" t="s">
        <v>1389</v>
      </c>
      <c r="C286" s="4" t="s">
        <v>172</v>
      </c>
      <c r="D286" s="4" t="s">
        <v>2469</v>
      </c>
      <c r="E286" s="4" t="s">
        <v>2470</v>
      </c>
      <c r="F286" s="4" t="s">
        <v>2471</v>
      </c>
      <c r="G286" s="4" t="s">
        <v>1548</v>
      </c>
      <c r="H286" s="4" t="s">
        <v>2472</v>
      </c>
      <c r="J286" s="4" t="s">
        <v>2564</v>
      </c>
    </row>
    <row r="287" spans="1:10">
      <c r="A287" s="4">
        <v>286</v>
      </c>
      <c r="B287" s="4" t="s">
        <v>1389</v>
      </c>
      <c r="C287" s="4" t="s">
        <v>172</v>
      </c>
      <c r="D287" s="4" t="s">
        <v>2473</v>
      </c>
      <c r="E287" s="4" t="s">
        <v>2474</v>
      </c>
      <c r="F287" s="4" t="s">
        <v>2475</v>
      </c>
      <c r="G287" s="4" t="s">
        <v>1420</v>
      </c>
      <c r="H287" s="4" t="s">
        <v>2476</v>
      </c>
      <c r="J287" s="4" t="s">
        <v>2564</v>
      </c>
    </row>
    <row r="288" spans="1:10">
      <c r="A288" s="4">
        <v>287</v>
      </c>
      <c r="B288" s="4" t="s">
        <v>1389</v>
      </c>
      <c r="C288" s="4" t="s">
        <v>172</v>
      </c>
      <c r="D288" s="4" t="s">
        <v>2477</v>
      </c>
      <c r="E288" s="4" t="s">
        <v>2478</v>
      </c>
      <c r="F288" s="4" t="s">
        <v>2479</v>
      </c>
      <c r="G288" s="4" t="s">
        <v>1425</v>
      </c>
      <c r="H288" s="4" t="s">
        <v>2480</v>
      </c>
      <c r="J288" s="4" t="s">
        <v>2564</v>
      </c>
    </row>
    <row r="289" spans="1:10">
      <c r="A289" s="4">
        <v>288</v>
      </c>
      <c r="B289" s="4" t="s">
        <v>1389</v>
      </c>
      <c r="C289" s="4" t="s">
        <v>172</v>
      </c>
      <c r="D289" s="4" t="s">
        <v>2481</v>
      </c>
      <c r="E289" s="4" t="s">
        <v>2482</v>
      </c>
      <c r="F289" s="4" t="s">
        <v>2483</v>
      </c>
      <c r="G289" s="4" t="s">
        <v>2484</v>
      </c>
      <c r="H289" s="4" t="s">
        <v>1403</v>
      </c>
      <c r="J289" s="4" t="s">
        <v>2564</v>
      </c>
    </row>
    <row r="290" spans="1:10">
      <c r="A290" s="4">
        <v>289</v>
      </c>
      <c r="B290" s="4" t="s">
        <v>1389</v>
      </c>
      <c r="C290" s="4" t="s">
        <v>172</v>
      </c>
      <c r="D290" s="4" t="s">
        <v>2485</v>
      </c>
      <c r="E290" s="4" t="s">
        <v>2486</v>
      </c>
      <c r="F290" s="4" t="s">
        <v>2487</v>
      </c>
      <c r="G290" s="4" t="s">
        <v>2488</v>
      </c>
      <c r="H290" s="4" t="s">
        <v>2489</v>
      </c>
      <c r="J290" s="4" t="s">
        <v>2564</v>
      </c>
    </row>
    <row r="291" spans="1:10">
      <c r="A291" s="4">
        <v>290</v>
      </c>
      <c r="B291" s="4" t="s">
        <v>1389</v>
      </c>
      <c r="C291" s="4" t="s">
        <v>172</v>
      </c>
      <c r="D291" s="4" t="s">
        <v>2490</v>
      </c>
      <c r="E291" s="4" t="s">
        <v>2491</v>
      </c>
      <c r="F291" s="4" t="s">
        <v>2492</v>
      </c>
      <c r="G291" s="4" t="s">
        <v>2493</v>
      </c>
      <c r="H291" s="4" t="s">
        <v>2494</v>
      </c>
      <c r="J291" s="4" t="s">
        <v>2564</v>
      </c>
    </row>
    <row r="292" spans="1:10">
      <c r="A292" s="4">
        <v>291</v>
      </c>
      <c r="B292" s="4" t="s">
        <v>1389</v>
      </c>
      <c r="C292" s="4" t="s">
        <v>172</v>
      </c>
      <c r="D292" s="4" t="s">
        <v>2495</v>
      </c>
      <c r="E292" s="4" t="s">
        <v>2496</v>
      </c>
      <c r="F292" s="4" t="s">
        <v>2497</v>
      </c>
      <c r="G292" s="4" t="s">
        <v>2498</v>
      </c>
      <c r="H292" s="4" t="s">
        <v>2499</v>
      </c>
      <c r="J292" s="4" t="s">
        <v>2564</v>
      </c>
    </row>
    <row r="293" spans="1:10">
      <c r="A293" s="4">
        <v>292</v>
      </c>
      <c r="B293" s="4" t="s">
        <v>1389</v>
      </c>
      <c r="C293" s="4" t="s">
        <v>172</v>
      </c>
      <c r="D293" s="4" t="s">
        <v>2500</v>
      </c>
      <c r="E293" s="4" t="s">
        <v>2501</v>
      </c>
      <c r="F293" s="4" t="s">
        <v>2502</v>
      </c>
      <c r="G293" s="4" t="s">
        <v>1548</v>
      </c>
      <c r="H293" s="4" t="s">
        <v>1403</v>
      </c>
      <c r="J293" s="4" t="s">
        <v>2564</v>
      </c>
    </row>
    <row r="294" spans="1:10">
      <c r="A294" s="4">
        <v>293</v>
      </c>
      <c r="B294" s="4" t="s">
        <v>1389</v>
      </c>
      <c r="C294" s="4" t="s">
        <v>172</v>
      </c>
      <c r="D294" s="4" t="s">
        <v>2503</v>
      </c>
      <c r="E294" s="4" t="s">
        <v>2504</v>
      </c>
      <c r="F294" s="4" t="s">
        <v>2505</v>
      </c>
      <c r="G294" s="4" t="s">
        <v>1456</v>
      </c>
      <c r="H294" s="4" t="s">
        <v>2506</v>
      </c>
      <c r="J294" s="4" t="s">
        <v>2564</v>
      </c>
    </row>
    <row r="295" spans="1:10">
      <c r="A295" s="4">
        <v>294</v>
      </c>
      <c r="B295" s="4" t="s">
        <v>1389</v>
      </c>
      <c r="C295" s="4" t="s">
        <v>172</v>
      </c>
      <c r="D295" s="4" t="s">
        <v>2507</v>
      </c>
      <c r="E295" s="4" t="s">
        <v>2508</v>
      </c>
      <c r="F295" s="4" t="s">
        <v>2509</v>
      </c>
      <c r="G295" s="4" t="s">
        <v>1456</v>
      </c>
      <c r="H295" s="4" t="s">
        <v>2510</v>
      </c>
      <c r="J295" s="4" t="s">
        <v>2564</v>
      </c>
    </row>
    <row r="296" spans="1:10">
      <c r="A296" s="4">
        <v>295</v>
      </c>
      <c r="B296" s="4" t="s">
        <v>1389</v>
      </c>
      <c r="C296" s="4" t="s">
        <v>172</v>
      </c>
      <c r="D296" s="4" t="s">
        <v>2511</v>
      </c>
      <c r="E296" s="4" t="s">
        <v>2512</v>
      </c>
      <c r="F296" s="4" t="s">
        <v>2513</v>
      </c>
      <c r="G296" s="4" t="s">
        <v>1456</v>
      </c>
      <c r="H296" s="4" t="s">
        <v>1613</v>
      </c>
      <c r="J296" s="4" t="s">
        <v>2564</v>
      </c>
    </row>
    <row r="297" spans="1:10">
      <c r="A297" s="4">
        <v>296</v>
      </c>
      <c r="B297" s="4" t="s">
        <v>1389</v>
      </c>
      <c r="C297" s="4" t="s">
        <v>172</v>
      </c>
      <c r="D297" s="4" t="s">
        <v>2514</v>
      </c>
      <c r="E297" s="4" t="s">
        <v>2515</v>
      </c>
      <c r="F297" s="4" t="s">
        <v>2516</v>
      </c>
      <c r="G297" s="4" t="s">
        <v>1690</v>
      </c>
      <c r="H297" s="4" t="s">
        <v>2517</v>
      </c>
      <c r="J297" s="4" t="s">
        <v>2564</v>
      </c>
    </row>
    <row r="298" spans="1:10">
      <c r="A298" s="4">
        <v>297</v>
      </c>
      <c r="B298" s="4" t="s">
        <v>1389</v>
      </c>
      <c r="C298" s="4" t="s">
        <v>172</v>
      </c>
      <c r="D298" s="4" t="s">
        <v>2518</v>
      </c>
      <c r="E298" s="4" t="s">
        <v>2519</v>
      </c>
      <c r="F298" s="4" t="s">
        <v>2520</v>
      </c>
      <c r="G298" s="4" t="s">
        <v>1402</v>
      </c>
      <c r="H298" s="4" t="s">
        <v>2521</v>
      </c>
      <c r="J298" s="4" t="s">
        <v>2564</v>
      </c>
    </row>
    <row r="299" spans="1:10">
      <c r="A299" s="4">
        <v>298</v>
      </c>
      <c r="B299" s="4" t="s">
        <v>1389</v>
      </c>
      <c r="C299" s="4" t="s">
        <v>172</v>
      </c>
      <c r="D299" s="4" t="s">
        <v>2522</v>
      </c>
      <c r="E299" s="4" t="s">
        <v>2523</v>
      </c>
      <c r="F299" s="4" t="s">
        <v>2524</v>
      </c>
      <c r="G299" s="4" t="s">
        <v>1750</v>
      </c>
      <c r="H299" s="4" t="s">
        <v>2525</v>
      </c>
      <c r="J299" s="4" t="s">
        <v>2564</v>
      </c>
    </row>
    <row r="300" spans="1:10">
      <c r="A300" s="4">
        <v>299</v>
      </c>
      <c r="B300" s="4" t="s">
        <v>1389</v>
      </c>
      <c r="C300" s="4" t="s">
        <v>172</v>
      </c>
      <c r="D300" s="4" t="s">
        <v>2526</v>
      </c>
      <c r="E300" s="4" t="s">
        <v>2527</v>
      </c>
      <c r="F300" s="4" t="s">
        <v>2528</v>
      </c>
      <c r="G300" s="4" t="s">
        <v>2529</v>
      </c>
      <c r="H300" s="4" t="s">
        <v>1613</v>
      </c>
      <c r="J300" s="4" t="s">
        <v>2564</v>
      </c>
    </row>
    <row r="301" spans="1:10">
      <c r="A301" s="4">
        <v>300</v>
      </c>
      <c r="B301" s="4" t="s">
        <v>1389</v>
      </c>
      <c r="C301" s="4" t="s">
        <v>172</v>
      </c>
      <c r="D301" s="4" t="s">
        <v>2530</v>
      </c>
      <c r="E301" s="4" t="s">
        <v>2531</v>
      </c>
      <c r="F301" s="4" t="s">
        <v>2532</v>
      </c>
      <c r="G301" s="4" t="s">
        <v>1484</v>
      </c>
      <c r="J301" s="4" t="s">
        <v>2564</v>
      </c>
    </row>
    <row r="302" spans="1:10">
      <c r="A302" s="4">
        <v>301</v>
      </c>
      <c r="B302" s="4" t="s">
        <v>1389</v>
      </c>
      <c r="C302" s="4" t="s">
        <v>172</v>
      </c>
      <c r="D302" s="4" t="s">
        <v>2533</v>
      </c>
      <c r="E302" s="4" t="s">
        <v>2534</v>
      </c>
      <c r="F302" s="4" t="s">
        <v>2535</v>
      </c>
      <c r="G302" s="4" t="s">
        <v>2536</v>
      </c>
      <c r="H302" s="4" t="s">
        <v>2537</v>
      </c>
      <c r="J302" s="4" t="s">
        <v>2564</v>
      </c>
    </row>
    <row r="303" spans="1:10">
      <c r="A303" s="4">
        <v>302</v>
      </c>
      <c r="B303" s="4" t="s">
        <v>1389</v>
      </c>
      <c r="C303" s="4" t="s">
        <v>172</v>
      </c>
      <c r="D303" s="4" t="s">
        <v>2538</v>
      </c>
      <c r="E303" s="4" t="s">
        <v>2539</v>
      </c>
      <c r="F303" s="4" t="s">
        <v>2540</v>
      </c>
      <c r="G303" s="4" t="s">
        <v>1809</v>
      </c>
      <c r="H303" s="4" t="s">
        <v>2541</v>
      </c>
      <c r="J303" s="4" t="s">
        <v>2564</v>
      </c>
    </row>
    <row r="304" spans="1:10">
      <c r="A304" s="4">
        <v>303</v>
      </c>
      <c r="B304" s="4" t="s">
        <v>1389</v>
      </c>
      <c r="C304" s="4" t="s">
        <v>172</v>
      </c>
      <c r="D304" s="4" t="s">
        <v>2542</v>
      </c>
      <c r="E304" s="4" t="s">
        <v>2543</v>
      </c>
      <c r="F304" s="4" t="s">
        <v>2544</v>
      </c>
      <c r="G304" s="4" t="s">
        <v>1558</v>
      </c>
      <c r="H304" s="4" t="s">
        <v>2545</v>
      </c>
      <c r="J304" s="4" t="s">
        <v>2564</v>
      </c>
    </row>
    <row r="305" spans="1:10">
      <c r="A305" s="4">
        <v>304</v>
      </c>
      <c r="B305" s="4" t="s">
        <v>1389</v>
      </c>
      <c r="C305" s="4" t="s">
        <v>172</v>
      </c>
      <c r="D305" s="4" t="s">
        <v>2546</v>
      </c>
      <c r="E305" s="4" t="s">
        <v>2547</v>
      </c>
      <c r="F305" s="4" t="s">
        <v>2548</v>
      </c>
      <c r="G305" s="4" t="s">
        <v>1484</v>
      </c>
      <c r="H305" s="4" t="s">
        <v>1403</v>
      </c>
      <c r="J305" s="4" t="s">
        <v>2564</v>
      </c>
    </row>
    <row r="306" spans="1:10">
      <c r="A306" s="4">
        <v>305</v>
      </c>
      <c r="B306" s="4" t="s">
        <v>1389</v>
      </c>
      <c r="C306" s="4" t="s">
        <v>172</v>
      </c>
      <c r="D306" s="4" t="s">
        <v>2549</v>
      </c>
      <c r="E306" s="4" t="s">
        <v>2550</v>
      </c>
      <c r="F306" s="4" t="s">
        <v>2551</v>
      </c>
      <c r="G306" s="4" t="s">
        <v>1511</v>
      </c>
      <c r="H306" s="4" t="s">
        <v>2552</v>
      </c>
      <c r="J306" s="4" t="s">
        <v>2564</v>
      </c>
    </row>
    <row r="307" spans="1:10">
      <c r="A307" s="4">
        <v>306</v>
      </c>
      <c r="B307" s="4" t="s">
        <v>1389</v>
      </c>
      <c r="C307" s="4" t="s">
        <v>172</v>
      </c>
      <c r="D307" s="4" t="s">
        <v>2553</v>
      </c>
      <c r="E307" s="4" t="s">
        <v>2554</v>
      </c>
      <c r="F307" s="4" t="s">
        <v>2555</v>
      </c>
      <c r="G307" s="4" t="s">
        <v>2300</v>
      </c>
      <c r="H307" s="4" t="s">
        <v>1489</v>
      </c>
      <c r="J307" s="4" t="s">
        <v>2564</v>
      </c>
    </row>
    <row r="308" spans="1:10">
      <c r="A308" s="4">
        <v>307</v>
      </c>
      <c r="B308" s="4" t="s">
        <v>1389</v>
      </c>
      <c r="C308" s="4" t="s">
        <v>172</v>
      </c>
      <c r="D308" s="4" t="s">
        <v>2556</v>
      </c>
      <c r="E308" s="4" t="s">
        <v>2557</v>
      </c>
      <c r="F308" s="4" t="s">
        <v>2558</v>
      </c>
      <c r="G308" s="4" t="s">
        <v>2559</v>
      </c>
      <c r="J308" s="4" t="s">
        <v>2564</v>
      </c>
    </row>
    <row r="309" spans="1:10">
      <c r="A309" s="4">
        <v>308</v>
      </c>
      <c r="B309" s="4" t="s">
        <v>1389</v>
      </c>
      <c r="C309" s="4" t="s">
        <v>172</v>
      </c>
      <c r="D309" s="4" t="s">
        <v>2560</v>
      </c>
      <c r="E309" s="4" t="s">
        <v>2561</v>
      </c>
      <c r="F309" s="4" t="s">
        <v>1905</v>
      </c>
      <c r="G309" s="4" t="s">
        <v>2562</v>
      </c>
      <c r="H309" s="4" t="s">
        <v>2563</v>
      </c>
      <c r="J309" s="4" t="s">
        <v>2564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594</v>
      </c>
      <c r="L1" s="498" t="s">
        <v>449</v>
      </c>
      <c r="M1" s="533" t="s">
        <v>593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25" t="s">
        <v>445</v>
      </c>
      <c r="E4" s="726"/>
      <c r="F4" s="726"/>
      <c r="G4" s="726"/>
      <c r="H4" s="727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28"/>
      <c r="E6" s="728"/>
      <c r="F6" s="729" t="s">
        <v>87</v>
      </c>
      <c r="G6" s="729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30" t="s">
        <v>18</v>
      </c>
      <c r="E8" s="730"/>
      <c r="F8" s="730" t="s">
        <v>446</v>
      </c>
      <c r="G8" s="730"/>
      <c r="H8" s="730"/>
      <c r="I8" s="731" t="s">
        <v>447</v>
      </c>
      <c r="J8" s="731"/>
      <c r="K8" s="731"/>
      <c r="L8" s="731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21" t="s">
        <v>95</v>
      </c>
      <c r="G9" s="722"/>
      <c r="H9" s="366" t="s">
        <v>448</v>
      </c>
      <c r="I9" s="723" t="s">
        <v>95</v>
      </c>
      <c r="J9" s="723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24" t="s">
        <v>53</v>
      </c>
      <c r="G10" s="724"/>
      <c r="H10" s="491" t="s">
        <v>54</v>
      </c>
      <c r="I10" s="724" t="s">
        <v>71</v>
      </c>
      <c r="J10" s="724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601</v>
      </c>
      <c r="N11" s="317"/>
      <c r="O11" s="317"/>
      <c r="P11" s="317" t="s">
        <v>599</v>
      </c>
      <c r="Q11" s="497" t="s">
        <v>600</v>
      </c>
      <c r="R11" s="317" t="s">
        <v>671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33"/>
      <c r="D12" s="730">
        <v>1</v>
      </c>
      <c r="E12" s="734" t="s">
        <v>1373</v>
      </c>
      <c r="F12" s="673"/>
      <c r="G12" s="670">
        <v>0</v>
      </c>
      <c r="H12" s="494"/>
      <c r="I12" s="375"/>
      <c r="J12" s="532" t="s">
        <v>598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y</v>
      </c>
      <c r="Q12" s="298" t="s">
        <v>1373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33"/>
      <c r="D13" s="730"/>
      <c r="E13" s="735"/>
      <c r="F13" s="736"/>
      <c r="G13" s="730">
        <v>1</v>
      </c>
      <c r="H13" s="732" t="s">
        <v>872</v>
      </c>
      <c r="I13" s="375"/>
      <c r="J13" s="532" t="s">
        <v>598</v>
      </c>
      <c r="K13" s="177"/>
      <c r="L13" s="391"/>
      <c r="M13" s="317" t="str">
        <f>mergeValue(H13)</f>
        <v>Город Трехгорный (ЗАТО)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33"/>
      <c r="D14" s="730"/>
      <c r="E14" s="735"/>
      <c r="F14" s="737"/>
      <c r="G14" s="730"/>
      <c r="H14" s="732"/>
      <c r="I14" s="679"/>
      <c r="J14" s="670">
        <v>1</v>
      </c>
      <c r="K14" s="674" t="s">
        <v>872</v>
      </c>
      <c r="L14" s="372" t="s">
        <v>873</v>
      </c>
      <c r="M14" s="317" t="str">
        <f>mergeValue(H14)</f>
        <v>Город Трехгорный (ЗАТО)</v>
      </c>
      <c r="N14" s="298"/>
      <c r="O14" s="298"/>
      <c r="P14" s="298"/>
      <c r="Q14" s="298"/>
      <c r="R14" s="317" t="str">
        <f>K14&amp;" ("&amp;L14&amp;")"</f>
        <v>Город Трехгорный (ЗАТО) (75707000)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450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37"/>
      <c r="N15" s="317"/>
      <c r="O15" s="317"/>
      <c r="P15" s="317"/>
      <c r="Q15" s="497" t="s">
        <v>21</v>
      </c>
      <c r="R15" s="317"/>
      <c r="S15" s="493"/>
      <c r="T15" s="493"/>
      <c r="U15" s="493"/>
      <c r="V15" s="493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497"/>
      <c r="R16" s="317"/>
      <c r="S16" s="493"/>
      <c r="T16" s="493"/>
      <c r="U16" s="493"/>
      <c r="V16" s="493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497"/>
      <c r="R17" s="317"/>
      <c r="S17" s="493"/>
      <c r="T17" s="493"/>
      <c r="U17" s="493"/>
      <c r="V17" s="493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497"/>
      <c r="R18" s="317"/>
      <c r="S18" s="493"/>
      <c r="T18" s="493"/>
      <c r="U18" s="493"/>
      <c r="V18" s="493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497"/>
      <c r="R19" s="317"/>
      <c r="S19" s="493"/>
      <c r="T19" s="493"/>
      <c r="U19" s="493"/>
      <c r="V19" s="493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47">
        <v>1</v>
      </c>
      <c r="E9" s="868"/>
      <c r="F9" s="872"/>
      <c r="G9" s="876" t="s">
        <v>88</v>
      </c>
      <c r="H9" s="747"/>
      <c r="I9" s="747">
        <v>1</v>
      </c>
      <c r="J9" s="870"/>
      <c r="K9" s="773" t="s">
        <v>88</v>
      </c>
      <c r="L9" s="762"/>
      <c r="M9" s="762" t="s">
        <v>96</v>
      </c>
      <c r="N9" s="866"/>
      <c r="O9" s="773" t="s">
        <v>88</v>
      </c>
      <c r="P9" s="331"/>
      <c r="Q9" s="331" t="s">
        <v>96</v>
      </c>
      <c r="R9" s="676"/>
      <c r="S9" s="438"/>
    </row>
    <row r="10" spans="1:19" s="103" customFormat="1" ht="17.100000000000001" customHeight="1">
      <c r="A10" s="308"/>
      <c r="C10" s="184"/>
      <c r="D10" s="748"/>
      <c r="E10" s="869"/>
      <c r="F10" s="873"/>
      <c r="G10" s="748"/>
      <c r="H10" s="748"/>
      <c r="I10" s="748"/>
      <c r="J10" s="871"/>
      <c r="K10" s="748"/>
      <c r="L10" s="748"/>
      <c r="M10" s="748"/>
      <c r="N10" s="867"/>
      <c r="O10" s="748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48"/>
      <c r="E11" s="869"/>
      <c r="F11" s="873"/>
      <c r="G11" s="748"/>
      <c r="H11" s="748"/>
      <c r="I11" s="748"/>
      <c r="J11" s="871"/>
      <c r="K11" s="748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48"/>
      <c r="E12" s="869"/>
      <c r="F12" s="873"/>
      <c r="G12" s="748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77"/>
      <c r="E14" s="874"/>
      <c r="F14" s="875"/>
      <c r="G14" s="862"/>
      <c r="H14" s="747"/>
      <c r="I14" s="747">
        <v>1</v>
      </c>
      <c r="J14" s="870"/>
      <c r="K14" s="773" t="s">
        <v>88</v>
      </c>
      <c r="L14" s="762"/>
      <c r="M14" s="762" t="s">
        <v>96</v>
      </c>
      <c r="N14" s="866"/>
      <c r="O14" s="773" t="s">
        <v>88</v>
      </c>
      <c r="P14" s="331"/>
      <c r="Q14" s="331" t="s">
        <v>96</v>
      </c>
      <c r="R14" s="676"/>
      <c r="S14" s="438"/>
    </row>
    <row r="15" spans="1:19" ht="17.100000000000001" customHeight="1">
      <c r="A15" s="308"/>
      <c r="B15" s="103"/>
      <c r="C15" s="184"/>
      <c r="D15" s="877"/>
      <c r="E15" s="874"/>
      <c r="F15" s="875"/>
      <c r="G15" s="862"/>
      <c r="H15" s="747"/>
      <c r="I15" s="747"/>
      <c r="J15" s="871"/>
      <c r="K15" s="773"/>
      <c r="L15" s="762"/>
      <c r="M15" s="762"/>
      <c r="N15" s="867"/>
      <c r="O15" s="773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77"/>
      <c r="E16" s="874"/>
      <c r="F16" s="875"/>
      <c r="G16" s="862"/>
      <c r="H16" s="747"/>
      <c r="I16" s="747"/>
      <c r="J16" s="871"/>
      <c r="K16" s="773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77"/>
      <c r="E17" s="874"/>
      <c r="F17" s="875"/>
      <c r="G17" s="862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809" t="s">
        <v>301</v>
      </c>
      <c r="P25" s="809"/>
      <c r="Q25" s="809"/>
      <c r="R25" s="811" t="s">
        <v>273</v>
      </c>
      <c r="S25" s="811"/>
      <c r="T25" s="811"/>
      <c r="U25" s="789" t="s">
        <v>344</v>
      </c>
      <c r="W25" s="863"/>
    </row>
    <row r="26" spans="1:36" ht="17.100000000000001" customHeight="1">
      <c r="O26" s="864" t="s">
        <v>700</v>
      </c>
      <c r="P26" s="864" t="s">
        <v>274</v>
      </c>
      <c r="Q26" s="864"/>
      <c r="R26" s="811"/>
      <c r="S26" s="811"/>
      <c r="T26" s="811"/>
      <c r="U26" s="789"/>
      <c r="W26" s="863"/>
    </row>
    <row r="27" spans="1:36" ht="37.5" customHeight="1">
      <c r="O27" s="864"/>
      <c r="P27" s="105" t="s">
        <v>701</v>
      </c>
      <c r="Q27" s="105" t="s">
        <v>6</v>
      </c>
      <c r="R27" s="106" t="s">
        <v>277</v>
      </c>
      <c r="S27" s="810" t="s">
        <v>276</v>
      </c>
      <c r="T27" s="810"/>
      <c r="U27" s="789"/>
      <c r="W27" s="863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65"/>
      <c r="P28" s="865"/>
      <c r="Q28" s="865"/>
      <c r="R28" s="865"/>
      <c r="S28" s="865"/>
      <c r="T28" s="865"/>
      <c r="U28" s="865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77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>
        <f>mergeValue(A29)</f>
        <v>1</v>
      </c>
      <c r="M29" s="587" t="s">
        <v>23</v>
      </c>
      <c r="N29" s="570"/>
      <c r="O29" s="845"/>
      <c r="P29" s="837"/>
      <c r="Q29" s="837"/>
      <c r="R29" s="837"/>
      <c r="S29" s="837"/>
      <c r="T29" s="837"/>
      <c r="U29" s="837"/>
      <c r="V29" s="838"/>
      <c r="W29" s="600" t="s">
        <v>544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77"/>
      <c r="B30" s="777">
        <v>1</v>
      </c>
      <c r="C30" s="340"/>
      <c r="D30" s="340"/>
      <c r="E30" s="486"/>
      <c r="F30" s="486"/>
      <c r="G30" s="486"/>
      <c r="H30" s="486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45"/>
      <c r="P30" s="837"/>
      <c r="Q30" s="837"/>
      <c r="R30" s="837"/>
      <c r="S30" s="837"/>
      <c r="T30" s="837"/>
      <c r="U30" s="837"/>
      <c r="V30" s="838"/>
      <c r="W30" s="286" t="s">
        <v>545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77"/>
      <c r="B31" s="777"/>
      <c r="C31" s="777">
        <v>1</v>
      </c>
      <c r="D31" s="340"/>
      <c r="E31" s="486"/>
      <c r="F31" s="486"/>
      <c r="G31" s="486"/>
      <c r="H31" s="486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402</v>
      </c>
      <c r="N31" s="285"/>
      <c r="O31" s="845"/>
      <c r="P31" s="837"/>
      <c r="Q31" s="837"/>
      <c r="R31" s="837"/>
      <c r="S31" s="837"/>
      <c r="T31" s="837"/>
      <c r="U31" s="837"/>
      <c r="V31" s="838"/>
      <c r="W31" s="286" t="s">
        <v>683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77"/>
      <c r="B32" s="777"/>
      <c r="C32" s="777"/>
      <c r="D32" s="777">
        <v>1</v>
      </c>
      <c r="E32" s="486"/>
      <c r="F32" s="486"/>
      <c r="G32" s="486"/>
      <c r="H32" s="486"/>
      <c r="I32" s="770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426</v>
      </c>
      <c r="N32" s="285"/>
      <c r="O32" s="839"/>
      <c r="P32" s="840"/>
      <c r="Q32" s="840"/>
      <c r="R32" s="840"/>
      <c r="S32" s="840"/>
      <c r="T32" s="840"/>
      <c r="U32" s="840"/>
      <c r="V32" s="841"/>
      <c r="W32" s="286" t="s">
        <v>684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77"/>
      <c r="B33" s="777"/>
      <c r="C33" s="777"/>
      <c r="D33" s="777"/>
      <c r="E33" s="777">
        <v>1</v>
      </c>
      <c r="F33" s="486"/>
      <c r="G33" s="486"/>
      <c r="H33" s="486"/>
      <c r="I33" s="770"/>
      <c r="J33" s="770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842"/>
      <c r="P33" s="843"/>
      <c r="Q33" s="843"/>
      <c r="R33" s="843"/>
      <c r="S33" s="843"/>
      <c r="T33" s="843"/>
      <c r="U33" s="843"/>
      <c r="V33" s="844"/>
      <c r="W33" s="286" t="s">
        <v>546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77"/>
      <c r="B34" s="777"/>
      <c r="C34" s="777"/>
      <c r="D34" s="777"/>
      <c r="E34" s="777"/>
      <c r="F34" s="340">
        <v>1</v>
      </c>
      <c r="G34" s="340"/>
      <c r="H34" s="340"/>
      <c r="I34" s="770"/>
      <c r="J34" s="770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74"/>
      <c r="O34" s="192"/>
      <c r="P34" s="192"/>
      <c r="Q34" s="192"/>
      <c r="R34" s="775"/>
      <c r="S34" s="773" t="s">
        <v>87</v>
      </c>
      <c r="T34" s="775"/>
      <c r="U34" s="773" t="s">
        <v>88</v>
      </c>
      <c r="V34" s="282"/>
      <c r="W34" s="781" t="s">
        <v>547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77"/>
      <c r="B35" s="777"/>
      <c r="C35" s="777"/>
      <c r="D35" s="777"/>
      <c r="E35" s="777"/>
      <c r="F35" s="340"/>
      <c r="G35" s="340"/>
      <c r="H35" s="340"/>
      <c r="I35" s="770"/>
      <c r="J35" s="770"/>
      <c r="K35" s="344"/>
      <c r="L35" s="171"/>
      <c r="M35" s="205"/>
      <c r="N35" s="774"/>
      <c r="O35" s="299"/>
      <c r="P35" s="296"/>
      <c r="Q35" s="297" t="str">
        <f>R34 &amp; "-" &amp; T34</f>
        <v>-</v>
      </c>
      <c r="R35" s="775"/>
      <c r="S35" s="773"/>
      <c r="T35" s="776"/>
      <c r="U35" s="773"/>
      <c r="V35" s="282"/>
      <c r="W35" s="782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77"/>
      <c r="B36" s="777"/>
      <c r="C36" s="777"/>
      <c r="D36" s="777"/>
      <c r="E36" s="777"/>
      <c r="F36" s="340"/>
      <c r="G36" s="340"/>
      <c r="H36" s="340"/>
      <c r="I36" s="770"/>
      <c r="J36" s="770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83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77"/>
      <c r="B37" s="777"/>
      <c r="C37" s="777"/>
      <c r="D37" s="777"/>
      <c r="E37" s="340"/>
      <c r="F37" s="486"/>
      <c r="G37" s="486"/>
      <c r="H37" s="486"/>
      <c r="I37" s="770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77"/>
      <c r="B38" s="777"/>
      <c r="C38" s="777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77"/>
      <c r="B39" s="777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77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77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>
        <f>mergeValue(A45)</f>
        <v>1</v>
      </c>
      <c r="M45" s="587" t="s">
        <v>23</v>
      </c>
      <c r="N45" s="570"/>
      <c r="O45" s="845"/>
      <c r="P45" s="837"/>
      <c r="Q45" s="837"/>
      <c r="R45" s="837"/>
      <c r="S45" s="837"/>
      <c r="T45" s="837"/>
      <c r="U45" s="837"/>
      <c r="V45" s="838"/>
      <c r="W45" s="600" t="s">
        <v>544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77"/>
      <c r="B46" s="777">
        <v>1</v>
      </c>
      <c r="C46" s="340"/>
      <c r="D46" s="340"/>
      <c r="E46" s="486"/>
      <c r="F46" s="486"/>
      <c r="G46" s="486"/>
      <c r="H46" s="486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45"/>
      <c r="P46" s="837"/>
      <c r="Q46" s="837"/>
      <c r="R46" s="837"/>
      <c r="S46" s="837"/>
      <c r="T46" s="837"/>
      <c r="U46" s="837"/>
      <c r="V46" s="838"/>
      <c r="W46" s="286" t="s">
        <v>545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77"/>
      <c r="B47" s="777"/>
      <c r="C47" s="777">
        <v>1</v>
      </c>
      <c r="D47" s="340"/>
      <c r="E47" s="486"/>
      <c r="F47" s="486"/>
      <c r="G47" s="486"/>
      <c r="H47" s="486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402</v>
      </c>
      <c r="N47" s="285"/>
      <c r="O47" s="845"/>
      <c r="P47" s="837"/>
      <c r="Q47" s="837"/>
      <c r="R47" s="837"/>
      <c r="S47" s="837"/>
      <c r="T47" s="837"/>
      <c r="U47" s="837"/>
      <c r="V47" s="838"/>
      <c r="W47" s="286" t="s">
        <v>683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77"/>
      <c r="B48" s="777"/>
      <c r="C48" s="777"/>
      <c r="D48" s="777">
        <v>1</v>
      </c>
      <c r="E48" s="486"/>
      <c r="F48" s="486"/>
      <c r="G48" s="486"/>
      <c r="H48" s="486"/>
      <c r="I48" s="770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426</v>
      </c>
      <c r="N48" s="285"/>
      <c r="O48" s="839"/>
      <c r="P48" s="840"/>
      <c r="Q48" s="840"/>
      <c r="R48" s="840"/>
      <c r="S48" s="840"/>
      <c r="T48" s="840"/>
      <c r="U48" s="840"/>
      <c r="V48" s="841"/>
      <c r="W48" s="286" t="s">
        <v>684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77"/>
      <c r="B49" s="777"/>
      <c r="C49" s="777"/>
      <c r="D49" s="777"/>
      <c r="E49" s="777">
        <v>1</v>
      </c>
      <c r="F49" s="486"/>
      <c r="G49" s="486"/>
      <c r="H49" s="486"/>
      <c r="I49" s="770"/>
      <c r="J49" s="770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842"/>
      <c r="P49" s="843"/>
      <c r="Q49" s="843"/>
      <c r="R49" s="843"/>
      <c r="S49" s="843"/>
      <c r="T49" s="843"/>
      <c r="U49" s="843"/>
      <c r="V49" s="844"/>
      <c r="W49" s="286" t="s">
        <v>546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77"/>
      <c r="B50" s="777"/>
      <c r="C50" s="777"/>
      <c r="D50" s="777"/>
      <c r="E50" s="777"/>
      <c r="F50" s="340">
        <v>1</v>
      </c>
      <c r="G50" s="340"/>
      <c r="H50" s="340"/>
      <c r="I50" s="770"/>
      <c r="J50" s="770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74"/>
      <c r="O50" s="192"/>
      <c r="P50" s="192"/>
      <c r="Q50" s="192"/>
      <c r="R50" s="775"/>
      <c r="S50" s="773" t="s">
        <v>87</v>
      </c>
      <c r="T50" s="775"/>
      <c r="U50" s="773" t="s">
        <v>88</v>
      </c>
      <c r="V50" s="282"/>
      <c r="W50" s="781" t="s">
        <v>547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77"/>
      <c r="B51" s="777"/>
      <c r="C51" s="777"/>
      <c r="D51" s="777"/>
      <c r="E51" s="777"/>
      <c r="F51" s="340"/>
      <c r="G51" s="340"/>
      <c r="H51" s="340"/>
      <c r="I51" s="770"/>
      <c r="J51" s="770"/>
      <c r="K51" s="344"/>
      <c r="L51" s="171"/>
      <c r="M51" s="205"/>
      <c r="N51" s="774"/>
      <c r="O51" s="299"/>
      <c r="P51" s="296"/>
      <c r="Q51" s="297" t="str">
        <f>R50 &amp; "-" &amp; T50</f>
        <v>-</v>
      </c>
      <c r="R51" s="775"/>
      <c r="S51" s="773"/>
      <c r="T51" s="776"/>
      <c r="U51" s="773"/>
      <c r="V51" s="282"/>
      <c r="W51" s="782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77"/>
      <c r="B52" s="777"/>
      <c r="C52" s="777"/>
      <c r="D52" s="777"/>
      <c r="E52" s="777"/>
      <c r="F52" s="340"/>
      <c r="G52" s="340"/>
      <c r="H52" s="340"/>
      <c r="I52" s="770"/>
      <c r="J52" s="770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83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77"/>
      <c r="B53" s="777"/>
      <c r="C53" s="777"/>
      <c r="D53" s="777"/>
      <c r="E53" s="340"/>
      <c r="F53" s="486"/>
      <c r="G53" s="486"/>
      <c r="H53" s="486"/>
      <c r="I53" s="770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77"/>
      <c r="B54" s="777"/>
      <c r="C54" s="777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77"/>
      <c r="B55" s="777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77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77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>
        <f>mergeValue(A61)</f>
        <v>1</v>
      </c>
      <c r="M61" s="587" t="s">
        <v>23</v>
      </c>
      <c r="N61" s="570"/>
      <c r="O61" s="772"/>
      <c r="P61" s="772"/>
      <c r="Q61" s="772"/>
      <c r="R61" s="772"/>
      <c r="S61" s="772"/>
      <c r="T61" s="772"/>
      <c r="U61" s="772"/>
      <c r="V61" s="772"/>
      <c r="W61" s="600" t="s">
        <v>544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77"/>
      <c r="B62" s="777">
        <v>1</v>
      </c>
      <c r="C62" s="340"/>
      <c r="D62" s="340"/>
      <c r="E62" s="486"/>
      <c r="F62" s="486"/>
      <c r="G62" s="486"/>
      <c r="H62" s="486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72"/>
      <c r="P62" s="772"/>
      <c r="Q62" s="772"/>
      <c r="R62" s="772"/>
      <c r="S62" s="772"/>
      <c r="T62" s="772"/>
      <c r="U62" s="772"/>
      <c r="V62" s="772"/>
      <c r="W62" s="286" t="s">
        <v>545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77"/>
      <c r="B63" s="777"/>
      <c r="C63" s="777">
        <v>1</v>
      </c>
      <c r="D63" s="340"/>
      <c r="E63" s="486"/>
      <c r="F63" s="486"/>
      <c r="G63" s="486"/>
      <c r="H63" s="486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402</v>
      </c>
      <c r="N63" s="285"/>
      <c r="O63" s="772"/>
      <c r="P63" s="772"/>
      <c r="Q63" s="772"/>
      <c r="R63" s="772"/>
      <c r="S63" s="772"/>
      <c r="T63" s="772"/>
      <c r="U63" s="772"/>
      <c r="V63" s="772"/>
      <c r="W63" s="286" t="s">
        <v>683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77"/>
      <c r="B64" s="777"/>
      <c r="C64" s="777"/>
      <c r="D64" s="777">
        <v>1</v>
      </c>
      <c r="E64" s="486"/>
      <c r="F64" s="486"/>
      <c r="G64" s="486"/>
      <c r="H64" s="486"/>
      <c r="I64" s="770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426</v>
      </c>
      <c r="N64" s="285"/>
      <c r="O64" s="787"/>
      <c r="P64" s="787"/>
      <c r="Q64" s="787"/>
      <c r="R64" s="787"/>
      <c r="S64" s="787"/>
      <c r="T64" s="787"/>
      <c r="U64" s="787"/>
      <c r="V64" s="787"/>
      <c r="W64" s="286" t="s">
        <v>684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42" s="35" customFormat="1" ht="33.75">
      <c r="A65" s="777"/>
      <c r="B65" s="777"/>
      <c r="C65" s="777"/>
      <c r="D65" s="777"/>
      <c r="E65" s="777">
        <v>1</v>
      </c>
      <c r="F65" s="486"/>
      <c r="G65" s="486"/>
      <c r="H65" s="486"/>
      <c r="I65" s="770"/>
      <c r="J65" s="770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86"/>
      <c r="P65" s="786"/>
      <c r="Q65" s="786"/>
      <c r="R65" s="786"/>
      <c r="S65" s="786"/>
      <c r="T65" s="786"/>
      <c r="U65" s="786"/>
      <c r="V65" s="786"/>
      <c r="W65" s="286" t="s">
        <v>546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42" s="35" customFormat="1" ht="66" customHeight="1">
      <c r="A66" s="777"/>
      <c r="B66" s="777"/>
      <c r="C66" s="777"/>
      <c r="D66" s="777"/>
      <c r="E66" s="777"/>
      <c r="F66" s="340">
        <v>1</v>
      </c>
      <c r="G66" s="340"/>
      <c r="H66" s="340"/>
      <c r="I66" s="770"/>
      <c r="J66" s="770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74"/>
      <c r="O66" s="192"/>
      <c r="P66" s="192"/>
      <c r="Q66" s="192"/>
      <c r="R66" s="775"/>
      <c r="S66" s="773" t="s">
        <v>87</v>
      </c>
      <c r="T66" s="775"/>
      <c r="U66" s="773" t="s">
        <v>88</v>
      </c>
      <c r="V66" s="282"/>
      <c r="W66" s="781" t="s">
        <v>547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42" s="35" customFormat="1" ht="14.25" hidden="1" customHeight="1">
      <c r="A67" s="777"/>
      <c r="B67" s="777"/>
      <c r="C67" s="777"/>
      <c r="D67" s="777"/>
      <c r="E67" s="777"/>
      <c r="F67" s="340"/>
      <c r="G67" s="340"/>
      <c r="H67" s="340"/>
      <c r="I67" s="770"/>
      <c r="J67" s="770"/>
      <c r="K67" s="344"/>
      <c r="L67" s="171"/>
      <c r="M67" s="205"/>
      <c r="N67" s="774"/>
      <c r="O67" s="299"/>
      <c r="P67" s="296"/>
      <c r="Q67" s="297" t="str">
        <f>R66 &amp; "-" &amp; T66</f>
        <v>-</v>
      </c>
      <c r="R67" s="775"/>
      <c r="S67" s="773"/>
      <c r="T67" s="776"/>
      <c r="U67" s="773"/>
      <c r="V67" s="282"/>
      <c r="W67" s="782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42" ht="15" customHeight="1">
      <c r="A68" s="777"/>
      <c r="B68" s="777"/>
      <c r="C68" s="777"/>
      <c r="D68" s="777"/>
      <c r="E68" s="777"/>
      <c r="F68" s="340"/>
      <c r="G68" s="340"/>
      <c r="H68" s="340"/>
      <c r="I68" s="770"/>
      <c r="J68" s="770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83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42" ht="14.25">
      <c r="A69" s="777"/>
      <c r="B69" s="777"/>
      <c r="C69" s="777"/>
      <c r="D69" s="777"/>
      <c r="E69" s="340"/>
      <c r="F69" s="486"/>
      <c r="G69" s="486"/>
      <c r="H69" s="486"/>
      <c r="I69" s="770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42" ht="14.25">
      <c r="A70" s="777"/>
      <c r="B70" s="777"/>
      <c r="C70" s="777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42" ht="14.25">
      <c r="A71" s="777"/>
      <c r="B71" s="777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42" ht="14.25">
      <c r="A72" s="777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42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42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42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42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42" s="35" customFormat="1" ht="270">
      <c r="A77" s="777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>
        <f>mergeValue(A77)</f>
        <v>1</v>
      </c>
      <c r="M77" s="587" t="s">
        <v>23</v>
      </c>
      <c r="N77" s="570"/>
      <c r="O77" s="836"/>
      <c r="P77" s="837"/>
      <c r="Q77" s="837"/>
      <c r="R77" s="837"/>
      <c r="S77" s="837"/>
      <c r="T77" s="837"/>
      <c r="U77" s="837"/>
      <c r="V77" s="837"/>
      <c r="W77" s="837"/>
      <c r="X77" s="837"/>
      <c r="Y77" s="837"/>
      <c r="Z77" s="837"/>
      <c r="AA77" s="837"/>
      <c r="AB77" s="837"/>
      <c r="AC77" s="838"/>
      <c r="AD77" s="600" t="s">
        <v>544</v>
      </c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</row>
    <row r="78" spans="1:42" s="35" customFormat="1" ht="371.25">
      <c r="A78" s="777"/>
      <c r="B78" s="777">
        <v>1</v>
      </c>
      <c r="C78" s="340"/>
      <c r="D78" s="340"/>
      <c r="E78" s="486"/>
      <c r="F78" s="486"/>
      <c r="G78" s="486"/>
      <c r="H78" s="486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36"/>
      <c r="P78" s="837"/>
      <c r="Q78" s="837"/>
      <c r="R78" s="837"/>
      <c r="S78" s="837"/>
      <c r="T78" s="837"/>
      <c r="U78" s="837"/>
      <c r="V78" s="837"/>
      <c r="W78" s="837"/>
      <c r="X78" s="837"/>
      <c r="Y78" s="837"/>
      <c r="Z78" s="837"/>
      <c r="AA78" s="837"/>
      <c r="AB78" s="837"/>
      <c r="AC78" s="838"/>
      <c r="AD78" s="286" t="s">
        <v>545</v>
      </c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</row>
    <row r="79" spans="1:42" s="35" customFormat="1" ht="409.5">
      <c r="A79" s="777"/>
      <c r="B79" s="777"/>
      <c r="C79" s="777">
        <v>1</v>
      </c>
      <c r="D79" s="340"/>
      <c r="E79" s="486"/>
      <c r="F79" s="486"/>
      <c r="G79" s="486"/>
      <c r="H79" s="486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402</v>
      </c>
      <c r="N79" s="285"/>
      <c r="O79" s="836"/>
      <c r="P79" s="837"/>
      <c r="Q79" s="837"/>
      <c r="R79" s="837"/>
      <c r="S79" s="837"/>
      <c r="T79" s="837"/>
      <c r="U79" s="837"/>
      <c r="V79" s="837"/>
      <c r="W79" s="837"/>
      <c r="X79" s="837"/>
      <c r="Y79" s="837"/>
      <c r="Z79" s="837"/>
      <c r="AA79" s="837"/>
      <c r="AB79" s="837"/>
      <c r="AC79" s="838"/>
      <c r="AD79" s="286" t="s">
        <v>683</v>
      </c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</row>
    <row r="80" spans="1:42" s="35" customFormat="1" ht="409.5">
      <c r="A80" s="777"/>
      <c r="B80" s="777"/>
      <c r="C80" s="777"/>
      <c r="D80" s="777">
        <v>1</v>
      </c>
      <c r="E80" s="486"/>
      <c r="F80" s="486"/>
      <c r="G80" s="486"/>
      <c r="H80" s="486"/>
      <c r="I80" s="770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426</v>
      </c>
      <c r="N80" s="285"/>
      <c r="O80" s="839"/>
      <c r="P80" s="840"/>
      <c r="Q80" s="840"/>
      <c r="R80" s="840"/>
      <c r="S80" s="840"/>
      <c r="T80" s="840"/>
      <c r="U80" s="840"/>
      <c r="V80" s="840"/>
      <c r="W80" s="840"/>
      <c r="X80" s="840"/>
      <c r="Y80" s="840"/>
      <c r="Z80" s="840"/>
      <c r="AA80" s="840"/>
      <c r="AB80" s="840"/>
      <c r="AC80" s="841"/>
      <c r="AD80" s="286" t="s">
        <v>684</v>
      </c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</row>
    <row r="81" spans="1:42" s="35" customFormat="1" ht="409.5">
      <c r="A81" s="777"/>
      <c r="B81" s="777"/>
      <c r="C81" s="777"/>
      <c r="D81" s="777"/>
      <c r="E81" s="777">
        <v>1</v>
      </c>
      <c r="F81" s="486"/>
      <c r="G81" s="486"/>
      <c r="H81" s="486"/>
      <c r="I81" s="770"/>
      <c r="J81" s="770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842"/>
      <c r="P81" s="843"/>
      <c r="Q81" s="843"/>
      <c r="R81" s="843"/>
      <c r="S81" s="843"/>
      <c r="T81" s="843"/>
      <c r="U81" s="843"/>
      <c r="V81" s="843"/>
      <c r="W81" s="843"/>
      <c r="X81" s="843"/>
      <c r="Y81" s="843"/>
      <c r="Z81" s="843"/>
      <c r="AA81" s="843"/>
      <c r="AB81" s="843"/>
      <c r="AC81" s="844"/>
      <c r="AD81" s="286" t="s">
        <v>546</v>
      </c>
      <c r="AE81" s="298"/>
      <c r="AF81" s="317" t="str">
        <f>strCheckUnique(AG81:AG84)</f>
        <v/>
      </c>
      <c r="AG81" s="298"/>
      <c r="AH81" s="317"/>
      <c r="AI81" s="298"/>
      <c r="AJ81" s="298"/>
      <c r="AK81" s="298"/>
      <c r="AL81" s="298"/>
      <c r="AM81" s="298"/>
      <c r="AN81" s="298"/>
      <c r="AO81" s="298"/>
      <c r="AP81" s="298"/>
    </row>
    <row r="82" spans="1:42" s="35" customFormat="1" ht="66" customHeight="1">
      <c r="A82" s="777"/>
      <c r="B82" s="777"/>
      <c r="C82" s="777"/>
      <c r="D82" s="777"/>
      <c r="E82" s="777"/>
      <c r="F82" s="340">
        <v>1</v>
      </c>
      <c r="G82" s="340"/>
      <c r="H82" s="340"/>
      <c r="I82" s="770"/>
      <c r="J82" s="770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694"/>
      <c r="P82" s="192"/>
      <c r="Q82" s="192"/>
      <c r="R82" s="775"/>
      <c r="S82" s="773" t="s">
        <v>87</v>
      </c>
      <c r="T82" s="775"/>
      <c r="U82" s="773" t="s">
        <v>87</v>
      </c>
      <c r="V82" s="694"/>
      <c r="W82" s="192"/>
      <c r="X82" s="192"/>
      <c r="Y82" s="775"/>
      <c r="Z82" s="773" t="s">
        <v>87</v>
      </c>
      <c r="AA82" s="775"/>
      <c r="AB82" s="773" t="s">
        <v>88</v>
      </c>
      <c r="AC82" s="282"/>
      <c r="AD82" s="781" t="s">
        <v>547</v>
      </c>
      <c r="AE82" s="298" t="str">
        <f>strCheckDate(O83:AC83)</f>
        <v/>
      </c>
      <c r="AF82" s="317"/>
      <c r="AG82" s="317" t="str">
        <f>IF(M82="","",M82 )</f>
        <v/>
      </c>
      <c r="AH82" s="317"/>
      <c r="AI82" s="317"/>
      <c r="AJ82" s="317"/>
      <c r="AK82" s="298"/>
      <c r="AL82" s="298"/>
      <c r="AM82" s="298"/>
      <c r="AN82" s="298"/>
      <c r="AO82" s="298"/>
      <c r="AP82" s="298"/>
    </row>
    <row r="83" spans="1:42" s="35" customFormat="1" ht="14.25" hidden="1" customHeight="1">
      <c r="A83" s="777"/>
      <c r="B83" s="777"/>
      <c r="C83" s="777"/>
      <c r="D83" s="777"/>
      <c r="E83" s="777"/>
      <c r="F83" s="340"/>
      <c r="G83" s="340"/>
      <c r="H83" s="340"/>
      <c r="I83" s="770"/>
      <c r="J83" s="770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75"/>
      <c r="S83" s="773"/>
      <c r="T83" s="776"/>
      <c r="U83" s="773"/>
      <c r="V83" s="299"/>
      <c r="W83" s="296"/>
      <c r="X83" s="297" t="str">
        <f>Y82 &amp; "-" &amp; AA82</f>
        <v>-</v>
      </c>
      <c r="Y83" s="775"/>
      <c r="Z83" s="773"/>
      <c r="AA83" s="776"/>
      <c r="AB83" s="773"/>
      <c r="AC83" s="282"/>
      <c r="AD83" s="782"/>
      <c r="AE83" s="298"/>
      <c r="AF83" s="317"/>
      <c r="AG83" s="317"/>
      <c r="AH83" s="317"/>
      <c r="AI83" s="317"/>
      <c r="AJ83" s="317"/>
      <c r="AK83" s="298"/>
      <c r="AL83" s="298"/>
      <c r="AM83" s="298"/>
      <c r="AN83" s="298"/>
      <c r="AO83" s="298"/>
      <c r="AP83" s="298"/>
    </row>
    <row r="84" spans="1:42" ht="15" customHeight="1">
      <c r="A84" s="777"/>
      <c r="B84" s="777"/>
      <c r="C84" s="777"/>
      <c r="D84" s="777"/>
      <c r="E84" s="777"/>
      <c r="F84" s="340"/>
      <c r="G84" s="340"/>
      <c r="H84" s="340"/>
      <c r="I84" s="770"/>
      <c r="J84" s="770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57"/>
      <c r="W84" s="157"/>
      <c r="X84" s="157"/>
      <c r="Y84" s="262"/>
      <c r="Z84" s="198"/>
      <c r="AA84" s="198"/>
      <c r="AB84" s="198"/>
      <c r="AC84" s="186"/>
      <c r="AD84" s="783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</row>
    <row r="85" spans="1:42" ht="14.25">
      <c r="A85" s="777"/>
      <c r="B85" s="777"/>
      <c r="C85" s="777"/>
      <c r="D85" s="777"/>
      <c r="E85" s="340"/>
      <c r="F85" s="486"/>
      <c r="G85" s="486"/>
      <c r="H85" s="486"/>
      <c r="I85" s="770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57"/>
      <c r="W85" s="157"/>
      <c r="X85" s="157"/>
      <c r="Y85" s="262"/>
      <c r="Z85" s="198"/>
      <c r="AA85" s="198"/>
      <c r="AB85" s="197"/>
      <c r="AC85" s="198"/>
      <c r="AD85" s="186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</row>
    <row r="86" spans="1:42" ht="14.25">
      <c r="A86" s="777"/>
      <c r="B86" s="777"/>
      <c r="C86" s="777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57"/>
      <c r="W86" s="157"/>
      <c r="X86" s="157"/>
      <c r="Y86" s="262"/>
      <c r="Z86" s="198"/>
      <c r="AA86" s="198"/>
      <c r="AB86" s="197"/>
      <c r="AC86" s="198"/>
      <c r="AD86" s="186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  <c r="AP86" s="307"/>
    </row>
    <row r="87" spans="1:42" ht="14.25">
      <c r="A87" s="777"/>
      <c r="B87" s="777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62"/>
      <c r="W87" s="162"/>
      <c r="X87" s="162"/>
      <c r="Y87" s="262"/>
      <c r="Z87" s="198"/>
      <c r="AA87" s="198"/>
      <c r="AB87" s="197"/>
      <c r="AC87" s="198"/>
      <c r="AD87" s="186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</row>
    <row r="88" spans="1:42" ht="14.25">
      <c r="A88" s="777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62"/>
      <c r="W88" s="162"/>
      <c r="X88" s="162"/>
      <c r="Y88" s="262"/>
      <c r="Z88" s="198"/>
      <c r="AA88" s="198"/>
      <c r="AB88" s="197"/>
      <c r="AC88" s="198"/>
      <c r="AD88" s="186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</row>
    <row r="89" spans="1:42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2" s="34" customFormat="1" ht="17.100000000000001" hidden="1" customHeight="1">
      <c r="G90" s="34" t="s">
        <v>15</v>
      </c>
      <c r="I90" s="34" t="s">
        <v>71</v>
      </c>
      <c r="V90" s="183"/>
    </row>
    <row r="91" spans="1:42" ht="17.100000000000001" hidden="1" customHeight="1">
      <c r="X91" s="127"/>
      <c r="Y91" s="42"/>
      <c r="Z91" s="42"/>
    </row>
    <row r="92" spans="1:42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45"/>
      <c r="P92" s="837"/>
      <c r="Q92" s="837"/>
      <c r="R92" s="837"/>
      <c r="S92" s="837"/>
      <c r="T92" s="837"/>
      <c r="U92" s="837"/>
      <c r="V92" s="837"/>
      <c r="W92" s="837"/>
      <c r="X92" s="837"/>
      <c r="Y92" s="837"/>
      <c r="Z92" s="837"/>
      <c r="AA92" s="838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2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45"/>
      <c r="P93" s="837"/>
      <c r="Q93" s="837"/>
      <c r="R93" s="837"/>
      <c r="S93" s="837"/>
      <c r="T93" s="837"/>
      <c r="U93" s="837"/>
      <c r="V93" s="837"/>
      <c r="W93" s="837"/>
      <c r="X93" s="837"/>
      <c r="Y93" s="837"/>
      <c r="Z93" s="837"/>
      <c r="AA93" s="838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2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45"/>
      <c r="P94" s="837"/>
      <c r="Q94" s="837"/>
      <c r="R94" s="837"/>
      <c r="S94" s="837"/>
      <c r="T94" s="837"/>
      <c r="U94" s="837"/>
      <c r="V94" s="837"/>
      <c r="W94" s="837"/>
      <c r="X94" s="837"/>
      <c r="Y94" s="837"/>
      <c r="Z94" s="837"/>
      <c r="AA94" s="838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2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45"/>
      <c r="P95" s="837"/>
      <c r="Q95" s="837"/>
      <c r="R95" s="837"/>
      <c r="S95" s="837"/>
      <c r="T95" s="837"/>
      <c r="U95" s="837"/>
      <c r="V95" s="837"/>
      <c r="W95" s="837"/>
      <c r="X95" s="837"/>
      <c r="Y95" s="837"/>
      <c r="Z95" s="837"/>
      <c r="AA95" s="838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2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83"/>
      <c r="J97" s="304"/>
      <c r="K97" s="203"/>
      <c r="L97" s="170" t="s">
        <v>22</v>
      </c>
      <c r="M97" s="173" t="s">
        <v>10</v>
      </c>
      <c r="N97" s="272"/>
      <c r="O97" s="846"/>
      <c r="P97" s="847"/>
      <c r="Q97" s="847"/>
      <c r="R97" s="847"/>
      <c r="S97" s="847"/>
      <c r="T97" s="847"/>
      <c r="U97" s="847"/>
      <c r="V97" s="847"/>
      <c r="W97" s="847"/>
      <c r="X97" s="847"/>
      <c r="Y97" s="847"/>
      <c r="Z97" s="847"/>
      <c r="AA97" s="848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83"/>
      <c r="J98" s="802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60"/>
      <c r="X98" s="773" t="s">
        <v>87</v>
      </c>
      <c r="Y98" s="860"/>
      <c r="Z98" s="853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83"/>
      <c r="J99" s="802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61"/>
      <c r="X99" s="773"/>
      <c r="Y99" s="861"/>
      <c r="Z99" s="854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83"/>
      <c r="J100" s="802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60"/>
      <c r="X100" s="773" t="s">
        <v>87</v>
      </c>
      <c r="Y100" s="860"/>
      <c r="Z100" s="853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83"/>
      <c r="J101" s="802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61"/>
      <c r="X101" s="773"/>
      <c r="Y101" s="861"/>
      <c r="Z101" s="854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83"/>
      <c r="J102" s="802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83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45"/>
      <c r="P114" s="837"/>
      <c r="Q114" s="837"/>
      <c r="R114" s="837"/>
      <c r="S114" s="837"/>
      <c r="T114" s="837"/>
      <c r="U114" s="837"/>
      <c r="V114" s="838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45"/>
      <c r="P115" s="837"/>
      <c r="Q115" s="837"/>
      <c r="R115" s="837"/>
      <c r="S115" s="837"/>
      <c r="T115" s="837"/>
      <c r="U115" s="837"/>
      <c r="V115" s="838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45"/>
      <c r="P116" s="837"/>
      <c r="Q116" s="837"/>
      <c r="R116" s="837"/>
      <c r="S116" s="837"/>
      <c r="T116" s="837"/>
      <c r="U116" s="837"/>
      <c r="V116" s="838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45"/>
      <c r="P117" s="837"/>
      <c r="Q117" s="837"/>
      <c r="R117" s="837"/>
      <c r="S117" s="837"/>
      <c r="T117" s="837"/>
      <c r="U117" s="837"/>
      <c r="V117" s="838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801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801"/>
      <c r="J119" s="802"/>
      <c r="L119" s="170" t="s">
        <v>22</v>
      </c>
      <c r="M119" s="173" t="s">
        <v>10</v>
      </c>
      <c r="N119" s="272"/>
      <c r="O119" s="846"/>
      <c r="P119" s="847"/>
      <c r="Q119" s="847"/>
      <c r="R119" s="847"/>
      <c r="S119" s="847"/>
      <c r="T119" s="847"/>
      <c r="U119" s="847"/>
      <c r="V119" s="848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801"/>
      <c r="J120" s="802"/>
      <c r="K120" s="203"/>
      <c r="L120" s="171"/>
      <c r="M120" s="174"/>
      <c r="N120" s="205"/>
      <c r="O120" s="192"/>
      <c r="P120" s="192"/>
      <c r="Q120" s="192"/>
      <c r="R120" s="849"/>
      <c r="S120" s="851" t="s">
        <v>87</v>
      </c>
      <c r="T120" s="849"/>
      <c r="U120" s="853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801"/>
      <c r="J121" s="802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50"/>
      <c r="S121" s="852"/>
      <c r="T121" s="850"/>
      <c r="U121" s="854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801"/>
      <c r="J122" s="802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801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45"/>
      <c r="P131" s="837"/>
      <c r="Q131" s="837"/>
      <c r="R131" s="837"/>
      <c r="S131" s="837"/>
      <c r="T131" s="837"/>
      <c r="U131" s="837"/>
      <c r="V131" s="838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45"/>
      <c r="P132" s="837"/>
      <c r="Q132" s="837"/>
      <c r="R132" s="837"/>
      <c r="S132" s="837"/>
      <c r="T132" s="837"/>
      <c r="U132" s="837"/>
      <c r="V132" s="838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45"/>
      <c r="P133" s="837"/>
      <c r="Q133" s="837"/>
      <c r="R133" s="837"/>
      <c r="S133" s="837"/>
      <c r="T133" s="837"/>
      <c r="U133" s="837"/>
      <c r="V133" s="838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45"/>
      <c r="P134" s="837"/>
      <c r="Q134" s="837"/>
      <c r="R134" s="837"/>
      <c r="S134" s="837"/>
      <c r="T134" s="837"/>
      <c r="U134" s="837"/>
      <c r="V134" s="838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801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801"/>
      <c r="J136" s="802"/>
      <c r="L136" s="170" t="s">
        <v>22</v>
      </c>
      <c r="M136" s="173" t="s">
        <v>10</v>
      </c>
      <c r="N136" s="272"/>
      <c r="O136" s="846"/>
      <c r="P136" s="847"/>
      <c r="Q136" s="847"/>
      <c r="R136" s="847"/>
      <c r="S136" s="847"/>
      <c r="T136" s="847"/>
      <c r="U136" s="847"/>
      <c r="V136" s="848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801"/>
      <c r="J137" s="802"/>
      <c r="K137" s="203"/>
      <c r="L137" s="171"/>
      <c r="M137" s="174"/>
      <c r="N137" s="205"/>
      <c r="O137" s="192"/>
      <c r="P137" s="192"/>
      <c r="Q137" s="192"/>
      <c r="R137" s="849"/>
      <c r="S137" s="851" t="s">
        <v>87</v>
      </c>
      <c r="T137" s="849"/>
      <c r="U137" s="853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801"/>
      <c r="J138" s="802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50"/>
      <c r="S138" s="852"/>
      <c r="T138" s="850"/>
      <c r="U138" s="854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801"/>
      <c r="J139" s="802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801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45"/>
      <c r="P148" s="837"/>
      <c r="Q148" s="837"/>
      <c r="R148" s="837"/>
      <c r="S148" s="837"/>
      <c r="T148" s="837"/>
      <c r="U148" s="837"/>
      <c r="V148" s="838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45"/>
      <c r="P149" s="837"/>
      <c r="Q149" s="837"/>
      <c r="R149" s="837"/>
      <c r="S149" s="837"/>
      <c r="T149" s="837"/>
      <c r="U149" s="837"/>
      <c r="V149" s="838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45"/>
      <c r="P150" s="837"/>
      <c r="Q150" s="837"/>
      <c r="R150" s="837"/>
      <c r="S150" s="837"/>
      <c r="T150" s="837"/>
      <c r="U150" s="837"/>
      <c r="V150" s="838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45"/>
      <c r="P151" s="837"/>
      <c r="Q151" s="837"/>
      <c r="R151" s="837"/>
      <c r="S151" s="837"/>
      <c r="T151" s="837"/>
      <c r="U151" s="837"/>
      <c r="V151" s="838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801"/>
      <c r="J152" s="181"/>
      <c r="L152" s="170" t="s">
        <v>12</v>
      </c>
      <c r="M152" s="172" t="s">
        <v>9</v>
      </c>
      <c r="N152" s="191"/>
      <c r="O152" s="842"/>
      <c r="P152" s="843"/>
      <c r="Q152" s="843"/>
      <c r="R152" s="843"/>
      <c r="S152" s="843"/>
      <c r="T152" s="843"/>
      <c r="U152" s="843"/>
      <c r="V152" s="844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801"/>
      <c r="J153" s="802"/>
      <c r="L153" s="170" t="s">
        <v>22</v>
      </c>
      <c r="M153" s="173" t="s">
        <v>10</v>
      </c>
      <c r="N153" s="272"/>
      <c r="O153" s="846"/>
      <c r="P153" s="847"/>
      <c r="Q153" s="847"/>
      <c r="R153" s="847"/>
      <c r="S153" s="847"/>
      <c r="T153" s="847"/>
      <c r="U153" s="847"/>
      <c r="V153" s="848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801"/>
      <c r="J154" s="802"/>
      <c r="K154" s="203"/>
      <c r="L154" s="171"/>
      <c r="M154" s="174"/>
      <c r="N154" s="205"/>
      <c r="O154" s="324"/>
      <c r="P154" s="192"/>
      <c r="Q154" s="192"/>
      <c r="R154" s="849"/>
      <c r="S154" s="851" t="s">
        <v>87</v>
      </c>
      <c r="T154" s="849"/>
      <c r="U154" s="853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801"/>
      <c r="J155" s="802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50"/>
      <c r="S155" s="852"/>
      <c r="T155" s="850"/>
      <c r="U155" s="854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801"/>
      <c r="J156" s="802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801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98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87" t="s">
        <v>23</v>
      </c>
      <c r="N166" s="881"/>
      <c r="O166" s="882"/>
      <c r="P166" s="882"/>
      <c r="Q166" s="882"/>
      <c r="R166" s="882"/>
      <c r="S166" s="882"/>
      <c r="T166" s="882"/>
      <c r="U166" s="882"/>
      <c r="V166" s="882"/>
      <c r="W166" s="882"/>
      <c r="X166" s="882"/>
      <c r="Y166" s="882"/>
      <c r="Z166" s="882"/>
      <c r="AA166" s="882"/>
      <c r="AB166" s="882"/>
      <c r="AC166" s="882"/>
      <c r="AD166" s="882"/>
      <c r="AE166" s="882"/>
      <c r="AF166" s="882"/>
      <c r="AG166" s="882"/>
      <c r="AH166" s="882"/>
      <c r="AI166" s="882"/>
      <c r="AJ166" s="882"/>
      <c r="AK166" s="882"/>
      <c r="AL166" s="822"/>
      <c r="AM166" s="618" t="s">
        <v>544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98"/>
      <c r="B167" s="798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str">
        <f>mergeValue(A167) &amp;"."&amp; mergeValue(B167)</f>
        <v>1.1</v>
      </c>
      <c r="M167" s="159" t="s">
        <v>18</v>
      </c>
      <c r="N167" s="857"/>
      <c r="O167" s="858"/>
      <c r="P167" s="858"/>
      <c r="Q167" s="858"/>
      <c r="R167" s="858"/>
      <c r="S167" s="858"/>
      <c r="T167" s="858"/>
      <c r="U167" s="858"/>
      <c r="V167" s="858"/>
      <c r="W167" s="858"/>
      <c r="X167" s="858"/>
      <c r="Y167" s="858"/>
      <c r="Z167" s="858"/>
      <c r="AA167" s="858"/>
      <c r="AB167" s="858"/>
      <c r="AC167" s="858"/>
      <c r="AD167" s="858"/>
      <c r="AE167" s="858"/>
      <c r="AF167" s="858"/>
      <c r="AG167" s="858"/>
      <c r="AH167" s="858"/>
      <c r="AI167" s="858"/>
      <c r="AJ167" s="858"/>
      <c r="AK167" s="858"/>
      <c r="AL167" s="818"/>
      <c r="AM167" s="617" t="s">
        <v>545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98"/>
      <c r="B168" s="798"/>
      <c r="C168" s="798">
        <v>1</v>
      </c>
      <c r="D168" s="298"/>
      <c r="E168" s="298"/>
      <c r="F168" s="348"/>
      <c r="G168" s="577"/>
      <c r="H168" s="577"/>
      <c r="I168" s="219"/>
      <c r="J168" s="46"/>
      <c r="L168" s="339" t="str">
        <f>mergeValue(A168) &amp;"."&amp; mergeValue(B168)&amp;"."&amp; mergeValue(C168)</f>
        <v>1.1.1</v>
      </c>
      <c r="M168" s="160" t="s">
        <v>402</v>
      </c>
      <c r="N168" s="857"/>
      <c r="O168" s="858"/>
      <c r="P168" s="858"/>
      <c r="Q168" s="858"/>
      <c r="R168" s="858"/>
      <c r="S168" s="858"/>
      <c r="T168" s="858"/>
      <c r="U168" s="858"/>
      <c r="V168" s="858"/>
      <c r="W168" s="858"/>
      <c r="X168" s="858"/>
      <c r="Y168" s="858"/>
      <c r="Z168" s="858"/>
      <c r="AA168" s="858"/>
      <c r="AB168" s="858"/>
      <c r="AC168" s="858"/>
      <c r="AD168" s="858"/>
      <c r="AE168" s="858"/>
      <c r="AF168" s="858"/>
      <c r="AG168" s="858"/>
      <c r="AH168" s="858"/>
      <c r="AI168" s="858"/>
      <c r="AJ168" s="858"/>
      <c r="AK168" s="858"/>
      <c r="AL168" s="818"/>
      <c r="AM168" s="617" t="s">
        <v>683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98"/>
      <c r="B169" s="798"/>
      <c r="C169" s="798"/>
      <c r="D169" s="798">
        <v>1</v>
      </c>
      <c r="E169" s="298"/>
      <c r="F169" s="348"/>
      <c r="G169" s="577"/>
      <c r="H169" s="577"/>
      <c r="I169" s="801"/>
      <c r="J169" s="802"/>
      <c r="K169" s="770"/>
      <c r="L169" s="803" t="str">
        <f>mergeValue(A169) &amp;"."&amp; mergeValue(B169)&amp;"."&amp; mergeValue(C169)&amp;"."&amp; mergeValue(D169)</f>
        <v>1.1.1.1</v>
      </c>
      <c r="M169" s="804"/>
      <c r="N169" s="773" t="s">
        <v>87</v>
      </c>
      <c r="O169" s="790"/>
      <c r="P169" s="793" t="s">
        <v>96</v>
      </c>
      <c r="Q169" s="794"/>
      <c r="R169" s="773" t="s">
        <v>88</v>
      </c>
      <c r="S169" s="790"/>
      <c r="T169" s="791">
        <v>1</v>
      </c>
      <c r="U169" s="795"/>
      <c r="V169" s="773" t="s">
        <v>88</v>
      </c>
      <c r="W169" s="790"/>
      <c r="X169" s="791">
        <v>1</v>
      </c>
      <c r="Y169" s="792"/>
      <c r="Z169" s="773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69" t="s">
        <v>549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98"/>
      <c r="B170" s="798"/>
      <c r="C170" s="798"/>
      <c r="D170" s="798"/>
      <c r="E170" s="298"/>
      <c r="F170" s="348"/>
      <c r="G170" s="577"/>
      <c r="H170" s="577"/>
      <c r="I170" s="801"/>
      <c r="J170" s="802"/>
      <c r="K170" s="770"/>
      <c r="L170" s="803"/>
      <c r="M170" s="804"/>
      <c r="N170" s="773"/>
      <c r="O170" s="790"/>
      <c r="P170" s="793"/>
      <c r="Q170" s="794"/>
      <c r="R170" s="773"/>
      <c r="S170" s="790"/>
      <c r="T170" s="791"/>
      <c r="U170" s="796"/>
      <c r="V170" s="773"/>
      <c r="W170" s="790"/>
      <c r="X170" s="791"/>
      <c r="Y170" s="792"/>
      <c r="Z170" s="773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69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98"/>
      <c r="B171" s="798"/>
      <c r="C171" s="798"/>
      <c r="D171" s="798"/>
      <c r="E171" s="298"/>
      <c r="F171" s="348"/>
      <c r="G171" s="577"/>
      <c r="H171" s="577"/>
      <c r="I171" s="801"/>
      <c r="J171" s="802"/>
      <c r="K171" s="770"/>
      <c r="L171" s="803"/>
      <c r="M171" s="804"/>
      <c r="N171" s="773"/>
      <c r="O171" s="790"/>
      <c r="P171" s="793"/>
      <c r="Q171" s="794"/>
      <c r="R171" s="773"/>
      <c r="S171" s="790"/>
      <c r="T171" s="791"/>
      <c r="U171" s="797"/>
      <c r="V171" s="773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9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98"/>
      <c r="B172" s="798"/>
      <c r="C172" s="798"/>
      <c r="D172" s="798"/>
      <c r="E172" s="298"/>
      <c r="F172" s="348"/>
      <c r="G172" s="577"/>
      <c r="H172" s="577"/>
      <c r="I172" s="801"/>
      <c r="J172" s="802"/>
      <c r="K172" s="770"/>
      <c r="L172" s="803"/>
      <c r="M172" s="804"/>
      <c r="N172" s="773"/>
      <c r="O172" s="790"/>
      <c r="P172" s="793"/>
      <c r="Q172" s="794"/>
      <c r="R172" s="773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9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98"/>
      <c r="B173" s="798"/>
      <c r="C173" s="798"/>
      <c r="D173" s="798"/>
      <c r="E173" s="350"/>
      <c r="F173" s="351"/>
      <c r="G173" s="350"/>
      <c r="H173" s="350"/>
      <c r="I173" s="801"/>
      <c r="J173" s="802"/>
      <c r="K173" s="770"/>
      <c r="L173" s="803"/>
      <c r="M173" s="804"/>
      <c r="N173" s="773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9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98"/>
      <c r="B174" s="798"/>
      <c r="C174" s="798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9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98"/>
      <c r="B175" s="798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98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98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81"/>
      <c r="O181" s="882"/>
      <c r="P181" s="882"/>
      <c r="Q181" s="882"/>
      <c r="R181" s="882"/>
      <c r="S181" s="882"/>
      <c r="T181" s="882"/>
      <c r="U181" s="882"/>
      <c r="V181" s="882"/>
      <c r="W181" s="882"/>
      <c r="X181" s="882"/>
      <c r="Y181" s="882"/>
      <c r="Z181" s="882"/>
      <c r="AA181" s="882"/>
      <c r="AB181" s="882"/>
      <c r="AC181" s="882"/>
      <c r="AD181" s="882"/>
      <c r="AE181" s="882"/>
      <c r="AF181" s="882"/>
      <c r="AG181" s="882"/>
      <c r="AH181" s="882"/>
      <c r="AI181" s="882"/>
      <c r="AJ181" s="882"/>
      <c r="AK181" s="822"/>
      <c r="AL181" s="618" t="s">
        <v>544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98"/>
      <c r="B182" s="798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str">
        <f>mergeValue(A182) &amp;"."&amp; mergeValue(B182)</f>
        <v>1.1</v>
      </c>
      <c r="M182" s="159" t="s">
        <v>18</v>
      </c>
      <c r="N182" s="857"/>
      <c r="O182" s="858"/>
      <c r="P182" s="858"/>
      <c r="Q182" s="858"/>
      <c r="R182" s="858"/>
      <c r="S182" s="858"/>
      <c r="T182" s="858"/>
      <c r="U182" s="858"/>
      <c r="V182" s="858"/>
      <c r="W182" s="858"/>
      <c r="X182" s="858"/>
      <c r="Y182" s="858"/>
      <c r="Z182" s="858"/>
      <c r="AA182" s="858"/>
      <c r="AB182" s="858"/>
      <c r="AC182" s="858"/>
      <c r="AD182" s="858"/>
      <c r="AE182" s="858"/>
      <c r="AF182" s="858"/>
      <c r="AG182" s="858"/>
      <c r="AH182" s="858"/>
      <c r="AI182" s="858"/>
      <c r="AJ182" s="858"/>
      <c r="AK182" s="818"/>
      <c r="AL182" s="617" t="s">
        <v>545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98"/>
      <c r="B183" s="798"/>
      <c r="C183" s="798">
        <v>1</v>
      </c>
      <c r="D183" s="298"/>
      <c r="E183" s="298"/>
      <c r="F183" s="348"/>
      <c r="G183" s="577"/>
      <c r="H183" s="577"/>
      <c r="I183" s="219"/>
      <c r="J183" s="46"/>
      <c r="L183" s="339" t="str">
        <f>mergeValue(A183) &amp;"."&amp; mergeValue(B183)&amp;"."&amp; mergeValue(C183)</f>
        <v>1.1.1</v>
      </c>
      <c r="M183" s="160" t="s">
        <v>402</v>
      </c>
      <c r="N183" s="857"/>
      <c r="O183" s="858"/>
      <c r="P183" s="858"/>
      <c r="Q183" s="858"/>
      <c r="R183" s="858"/>
      <c r="S183" s="858"/>
      <c r="T183" s="858"/>
      <c r="U183" s="858"/>
      <c r="V183" s="858"/>
      <c r="W183" s="858"/>
      <c r="X183" s="858"/>
      <c r="Y183" s="858"/>
      <c r="Z183" s="858"/>
      <c r="AA183" s="858"/>
      <c r="AB183" s="858"/>
      <c r="AC183" s="858"/>
      <c r="AD183" s="858"/>
      <c r="AE183" s="858"/>
      <c r="AF183" s="858"/>
      <c r="AG183" s="858"/>
      <c r="AH183" s="858"/>
      <c r="AI183" s="858"/>
      <c r="AJ183" s="858"/>
      <c r="AK183" s="818"/>
      <c r="AL183" s="617" t="s">
        <v>683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98"/>
      <c r="B184" s="798"/>
      <c r="C184" s="798"/>
      <c r="D184" s="798">
        <v>1</v>
      </c>
      <c r="E184" s="298"/>
      <c r="F184" s="348"/>
      <c r="G184" s="577"/>
      <c r="H184" s="577"/>
      <c r="I184" s="801"/>
      <c r="J184" s="802"/>
      <c r="K184" s="770"/>
      <c r="L184" s="819" t="str">
        <f>mergeValue(A184) &amp;"."&amp; mergeValue(B184)&amp;"."&amp; mergeValue(C184)&amp;"."&amp; mergeValue(D184)</f>
        <v>1.1.1.1</v>
      </c>
      <c r="M184" s="812"/>
      <c r="N184" s="814"/>
      <c r="O184" s="793" t="s">
        <v>96</v>
      </c>
      <c r="P184" s="794"/>
      <c r="Q184" s="773" t="s">
        <v>88</v>
      </c>
      <c r="R184" s="790"/>
      <c r="S184" s="791">
        <v>1</v>
      </c>
      <c r="T184" s="795"/>
      <c r="U184" s="773" t="s">
        <v>88</v>
      </c>
      <c r="V184" s="790"/>
      <c r="W184" s="791" t="s">
        <v>96</v>
      </c>
      <c r="X184" s="792"/>
      <c r="Y184" s="773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69" t="s">
        <v>549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98"/>
      <c r="B185" s="798"/>
      <c r="C185" s="798"/>
      <c r="D185" s="798"/>
      <c r="E185" s="298"/>
      <c r="F185" s="348"/>
      <c r="G185" s="577"/>
      <c r="H185" s="577"/>
      <c r="I185" s="801"/>
      <c r="J185" s="802"/>
      <c r="K185" s="770"/>
      <c r="L185" s="803"/>
      <c r="M185" s="813"/>
      <c r="N185" s="814"/>
      <c r="O185" s="793"/>
      <c r="P185" s="794"/>
      <c r="Q185" s="773"/>
      <c r="R185" s="790"/>
      <c r="S185" s="791"/>
      <c r="T185" s="796"/>
      <c r="U185" s="773"/>
      <c r="V185" s="790"/>
      <c r="W185" s="791"/>
      <c r="X185" s="792"/>
      <c r="Y185" s="773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69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98"/>
      <c r="B186" s="798"/>
      <c r="C186" s="798"/>
      <c r="D186" s="798"/>
      <c r="E186" s="298"/>
      <c r="F186" s="348"/>
      <c r="G186" s="577"/>
      <c r="H186" s="577"/>
      <c r="I186" s="801"/>
      <c r="J186" s="802"/>
      <c r="K186" s="770"/>
      <c r="L186" s="803"/>
      <c r="M186" s="813"/>
      <c r="N186" s="814"/>
      <c r="O186" s="793"/>
      <c r="P186" s="794"/>
      <c r="Q186" s="773"/>
      <c r="R186" s="790"/>
      <c r="S186" s="791"/>
      <c r="T186" s="797"/>
      <c r="U186" s="773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9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98"/>
      <c r="B187" s="798"/>
      <c r="C187" s="798"/>
      <c r="D187" s="798"/>
      <c r="E187" s="298"/>
      <c r="F187" s="348"/>
      <c r="G187" s="577"/>
      <c r="H187" s="577"/>
      <c r="I187" s="801"/>
      <c r="J187" s="802"/>
      <c r="K187" s="770"/>
      <c r="L187" s="803"/>
      <c r="M187" s="813"/>
      <c r="N187" s="814"/>
      <c r="O187" s="793"/>
      <c r="P187" s="794"/>
      <c r="Q187" s="773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9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98"/>
      <c r="B188" s="798"/>
      <c r="C188" s="798"/>
      <c r="D188" s="798"/>
      <c r="E188" s="350"/>
      <c r="F188" s="351"/>
      <c r="G188" s="350"/>
      <c r="H188" s="350"/>
      <c r="I188" s="801"/>
      <c r="J188" s="802"/>
      <c r="K188" s="770"/>
      <c r="L188" s="803"/>
      <c r="M188" s="813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9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98"/>
      <c r="B189" s="798"/>
      <c r="C189" s="798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9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98"/>
      <c r="B190" s="798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98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73" t="s">
        <v>88</v>
      </c>
      <c r="R200" s="880"/>
      <c r="S200" s="791">
        <v>1</v>
      </c>
      <c r="T200" s="879"/>
      <c r="U200" s="773" t="s">
        <v>87</v>
      </c>
      <c r="V200" s="790"/>
      <c r="W200" s="791">
        <v>1</v>
      </c>
      <c r="X200" s="878"/>
      <c r="Y200" s="773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73"/>
      <c r="R201" s="880"/>
      <c r="S201" s="791"/>
      <c r="T201" s="879"/>
      <c r="U201" s="773"/>
      <c r="V201" s="790"/>
      <c r="W201" s="791"/>
      <c r="X201" s="878"/>
      <c r="Y201" s="773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73"/>
      <c r="R202" s="880"/>
      <c r="S202" s="791"/>
      <c r="T202" s="879"/>
      <c r="U202" s="773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73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55"/>
      <c r="D249" s="730">
        <v>1</v>
      </c>
      <c r="E249" s="786"/>
      <c r="F249" s="489"/>
      <c r="G249" s="251">
        <v>0</v>
      </c>
      <c r="H249" s="494"/>
      <c r="I249" s="375"/>
      <c r="J249" s="532" t="s">
        <v>598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55"/>
      <c r="D250" s="730"/>
      <c r="E250" s="786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56"/>
      <c r="D254" s="374"/>
      <c r="E254" s="615"/>
      <c r="F254" s="859"/>
      <c r="G254" s="730">
        <v>0</v>
      </c>
      <c r="H254" s="732"/>
      <c r="I254" s="375"/>
      <c r="J254" s="532" t="s">
        <v>598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56"/>
      <c r="D255" s="374"/>
      <c r="E255" s="615"/>
      <c r="F255" s="859"/>
      <c r="G255" s="730"/>
      <c r="H255" s="732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583</v>
      </c>
    </row>
    <row r="289" spans="1:20" s="255" customFormat="1" ht="409.5">
      <c r="A289" s="768">
        <v>1</v>
      </c>
      <c r="B289" s="319"/>
      <c r="C289" s="319"/>
      <c r="D289" s="319"/>
      <c r="F289" s="469" t="str">
        <f>"2." &amp;mergeValue(A289)</f>
        <v>2.1</v>
      </c>
      <c r="G289" s="554" t="s">
        <v>570</v>
      </c>
      <c r="H289" s="454"/>
      <c r="I289" s="286" t="s">
        <v>677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68"/>
      <c r="B290" s="319"/>
      <c r="C290" s="319"/>
      <c r="D290" s="319"/>
      <c r="F290" s="469" t="str">
        <f>"3." &amp;mergeValue(A290)</f>
        <v>3.1</v>
      </c>
      <c r="G290" s="554" t="s">
        <v>571</v>
      </c>
      <c r="H290" s="454"/>
      <c r="I290" s="286" t="s">
        <v>675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68"/>
      <c r="B291" s="319"/>
      <c r="C291" s="319"/>
      <c r="D291" s="319"/>
      <c r="F291" s="469" t="str">
        <f>"4."&amp;mergeValue(A291)</f>
        <v>4.1</v>
      </c>
      <c r="G291" s="554" t="s">
        <v>572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68"/>
      <c r="B292" s="768">
        <v>1</v>
      </c>
      <c r="C292" s="477"/>
      <c r="D292" s="477"/>
      <c r="F292" s="469" t="str">
        <f>"4."&amp;mergeValue(A292) &amp;"."&amp;mergeValue(B292)</f>
        <v>4.1.1</v>
      </c>
      <c r="G292" s="461" t="s">
        <v>679</v>
      </c>
      <c r="H292" s="454" t="str">
        <f>IF(region_name="","",region_name)</f>
        <v>Челябинская область</v>
      </c>
      <c r="I292" s="286" t="s">
        <v>575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68"/>
      <c r="B293" s="768"/>
      <c r="C293" s="768">
        <v>1</v>
      </c>
      <c r="D293" s="477"/>
      <c r="F293" s="469" t="str">
        <f>"4."&amp;mergeValue(A293) &amp;"."&amp;mergeValue(B293)&amp;"."&amp;mergeValue(C293)</f>
        <v>4.1.1.1</v>
      </c>
      <c r="G293" s="476" t="s">
        <v>573</v>
      </c>
      <c r="H293" s="454"/>
      <c r="I293" s="286" t="s">
        <v>576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68"/>
      <c r="B294" s="768"/>
      <c r="C294" s="768"/>
      <c r="D294" s="477">
        <v>1</v>
      </c>
      <c r="F294" s="469" t="str">
        <f>"4."&amp;mergeValue(A294) &amp;"."&amp;mergeValue(B294)&amp;"."&amp;mergeValue(C294)&amp;"."&amp;mergeValue(D294)</f>
        <v>4.1.1.1.1</v>
      </c>
      <c r="G294" s="557" t="s">
        <v>574</v>
      </c>
      <c r="H294" s="454"/>
      <c r="I294" s="769" t="s">
        <v>678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68"/>
      <c r="B295" s="768"/>
      <c r="C295" s="768"/>
      <c r="D295" s="477"/>
      <c r="F295" s="561"/>
      <c r="G295" s="562" t="s">
        <v>4</v>
      </c>
      <c r="H295" s="563"/>
      <c r="I295" s="769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68"/>
      <c r="B296" s="768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68"/>
      <c r="B297" s="319"/>
      <c r="C297" s="319"/>
      <c r="D297" s="319"/>
      <c r="F297" s="473"/>
      <c r="G297" s="177" t="s">
        <v>582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581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eftLabels="1"/>
  <mergeCells count="227">
    <mergeCell ref="J136:J139"/>
    <mergeCell ref="T137:T138"/>
    <mergeCell ref="I80:I85"/>
    <mergeCell ref="S82:S83"/>
    <mergeCell ref="O92:AA92"/>
    <mergeCell ref="X100:X101"/>
    <mergeCell ref="J81:J84"/>
    <mergeCell ref="I97:I103"/>
    <mergeCell ref="AD82:AD84"/>
    <mergeCell ref="W98:W99"/>
    <mergeCell ref="Z100:Z101"/>
    <mergeCell ref="W100:W101"/>
    <mergeCell ref="Y100:Y101"/>
    <mergeCell ref="J98:J102"/>
    <mergeCell ref="Z98:Z99"/>
    <mergeCell ref="T82:T83"/>
    <mergeCell ref="O97:AA9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A61:A72"/>
    <mergeCell ref="D80:D85"/>
    <mergeCell ref="N66:N67"/>
    <mergeCell ref="I64:I69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N181:AK181"/>
    <mergeCell ref="N166:AL166"/>
    <mergeCell ref="N167:AL167"/>
    <mergeCell ref="N168:AL168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S120:S121"/>
    <mergeCell ref="O148:V148"/>
    <mergeCell ref="AB82:AB83"/>
    <mergeCell ref="O77:AC77"/>
    <mergeCell ref="O78:AC78"/>
    <mergeCell ref="O79:AC79"/>
    <mergeCell ref="O80:AC80"/>
    <mergeCell ref="O81:AC81"/>
    <mergeCell ref="O116:V116"/>
    <mergeCell ref="U66:U67"/>
    <mergeCell ref="O117:V117"/>
    <mergeCell ref="O94:AA94"/>
    <mergeCell ref="R66:R67"/>
    <mergeCell ref="Y82:Y83"/>
    <mergeCell ref="Z82:Z83"/>
    <mergeCell ref="AA82:AA83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82 V8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82 AA82:AA83"/>
    <dataValidation allowBlank="1" promptTitle="checkPeriodRange" sqref="V100 V98 Q155 Q138 Q121 Q51 Q35 Q67 Q83 AF185:AK185 AG170:AL170 X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84:Z88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20"/>
  <sheetViews>
    <sheetView showGridLines="0" zoomScaleNormal="100" workbookViewId="0"/>
  </sheetViews>
  <sheetFormatPr defaultRowHeight="11.25"/>
  <sheetData>
    <row r="1" spans="1:4">
      <c r="A1" t="s">
        <v>1348</v>
      </c>
      <c r="B1" t="s">
        <v>593</v>
      </c>
      <c r="C1" t="s">
        <v>594</v>
      </c>
      <c r="D1" t="s">
        <v>1347</v>
      </c>
    </row>
    <row r="2" spans="1:4">
      <c r="A2">
        <v>1</v>
      </c>
      <c r="B2" t="s">
        <v>712</v>
      </c>
      <c r="C2" t="s">
        <v>712</v>
      </c>
      <c r="D2" t="s">
        <v>713</v>
      </c>
    </row>
    <row r="3" spans="1:4">
      <c r="A3">
        <v>2</v>
      </c>
      <c r="B3" t="s">
        <v>712</v>
      </c>
      <c r="C3" t="s">
        <v>714</v>
      </c>
      <c r="D3" t="s">
        <v>715</v>
      </c>
    </row>
    <row r="4" spans="1:4">
      <c r="A4">
        <v>3</v>
      </c>
      <c r="B4" t="s">
        <v>712</v>
      </c>
      <c r="C4" t="s">
        <v>716</v>
      </c>
      <c r="D4" t="s">
        <v>717</v>
      </c>
    </row>
    <row r="5" spans="1:4">
      <c r="A5">
        <v>4</v>
      </c>
      <c r="B5" t="s">
        <v>712</v>
      </c>
      <c r="C5" t="s">
        <v>718</v>
      </c>
      <c r="D5" t="s">
        <v>719</v>
      </c>
    </row>
    <row r="6" spans="1:4">
      <c r="A6">
        <v>5</v>
      </c>
      <c r="B6" t="s">
        <v>712</v>
      </c>
      <c r="C6" t="s">
        <v>720</v>
      </c>
      <c r="D6" t="s">
        <v>721</v>
      </c>
    </row>
    <row r="7" spans="1:4">
      <c r="A7">
        <v>6</v>
      </c>
      <c r="B7" t="s">
        <v>712</v>
      </c>
      <c r="C7" t="s">
        <v>722</v>
      </c>
      <c r="D7" t="s">
        <v>723</v>
      </c>
    </row>
    <row r="8" spans="1:4">
      <c r="A8">
        <v>7</v>
      </c>
      <c r="B8" t="s">
        <v>712</v>
      </c>
      <c r="C8" t="s">
        <v>724</v>
      </c>
      <c r="D8" t="s">
        <v>725</v>
      </c>
    </row>
    <row r="9" spans="1:4">
      <c r="A9">
        <v>8</v>
      </c>
      <c r="B9" t="s">
        <v>712</v>
      </c>
      <c r="C9" t="s">
        <v>726</v>
      </c>
      <c r="D9" t="s">
        <v>727</v>
      </c>
    </row>
    <row r="10" spans="1:4">
      <c r="A10">
        <v>9</v>
      </c>
      <c r="B10" t="s">
        <v>712</v>
      </c>
      <c r="C10" t="s">
        <v>728</v>
      </c>
      <c r="D10" t="s">
        <v>729</v>
      </c>
    </row>
    <row r="11" spans="1:4">
      <c r="A11">
        <v>10</v>
      </c>
      <c r="B11" t="s">
        <v>712</v>
      </c>
      <c r="C11" t="s">
        <v>730</v>
      </c>
      <c r="D11" t="s">
        <v>731</v>
      </c>
    </row>
    <row r="12" spans="1:4">
      <c r="A12">
        <v>11</v>
      </c>
      <c r="B12" t="s">
        <v>712</v>
      </c>
      <c r="C12" t="s">
        <v>732</v>
      </c>
      <c r="D12" t="s">
        <v>733</v>
      </c>
    </row>
    <row r="13" spans="1:4">
      <c r="A13">
        <v>12</v>
      </c>
      <c r="B13" t="s">
        <v>734</v>
      </c>
      <c r="C13" t="s">
        <v>736</v>
      </c>
      <c r="D13" t="s">
        <v>737</v>
      </c>
    </row>
    <row r="14" spans="1:4">
      <c r="A14">
        <v>13</v>
      </c>
      <c r="B14" t="s">
        <v>734</v>
      </c>
      <c r="C14" t="s">
        <v>734</v>
      </c>
      <c r="D14" t="s">
        <v>735</v>
      </c>
    </row>
    <row r="15" spans="1:4">
      <c r="A15">
        <v>14</v>
      </c>
      <c r="B15" t="s">
        <v>734</v>
      </c>
      <c r="C15" t="s">
        <v>738</v>
      </c>
      <c r="D15" t="s">
        <v>739</v>
      </c>
    </row>
    <row r="16" spans="1:4">
      <c r="A16">
        <v>15</v>
      </c>
      <c r="B16" t="s">
        <v>734</v>
      </c>
      <c r="C16" t="s">
        <v>740</v>
      </c>
      <c r="D16" t="s">
        <v>741</v>
      </c>
    </row>
    <row r="17" spans="1:4">
      <c r="A17">
        <v>16</v>
      </c>
      <c r="B17" t="s">
        <v>734</v>
      </c>
      <c r="C17" t="s">
        <v>742</v>
      </c>
      <c r="D17" t="s">
        <v>743</v>
      </c>
    </row>
    <row r="18" spans="1:4">
      <c r="A18">
        <v>17</v>
      </c>
      <c r="B18" t="s">
        <v>734</v>
      </c>
      <c r="C18" t="s">
        <v>744</v>
      </c>
      <c r="D18" t="s">
        <v>745</v>
      </c>
    </row>
    <row r="19" spans="1:4">
      <c r="A19">
        <v>18</v>
      </c>
      <c r="B19" t="s">
        <v>734</v>
      </c>
      <c r="C19" t="s">
        <v>746</v>
      </c>
      <c r="D19" t="s">
        <v>747</v>
      </c>
    </row>
    <row r="20" spans="1:4">
      <c r="A20">
        <v>19</v>
      </c>
      <c r="B20" t="s">
        <v>734</v>
      </c>
      <c r="C20" t="s">
        <v>748</v>
      </c>
      <c r="D20" t="s">
        <v>749</v>
      </c>
    </row>
    <row r="21" spans="1:4">
      <c r="A21">
        <v>20</v>
      </c>
      <c r="B21" t="s">
        <v>734</v>
      </c>
      <c r="C21" t="s">
        <v>750</v>
      </c>
      <c r="D21" t="s">
        <v>751</v>
      </c>
    </row>
    <row r="22" spans="1:4">
      <c r="A22">
        <v>21</v>
      </c>
      <c r="B22" t="s">
        <v>734</v>
      </c>
      <c r="C22" t="s">
        <v>752</v>
      </c>
      <c r="D22" t="s">
        <v>753</v>
      </c>
    </row>
    <row r="23" spans="1:4">
      <c r="A23">
        <v>22</v>
      </c>
      <c r="B23" t="s">
        <v>734</v>
      </c>
      <c r="C23" t="s">
        <v>754</v>
      </c>
      <c r="D23" t="s">
        <v>755</v>
      </c>
    </row>
    <row r="24" spans="1:4">
      <c r="A24">
        <v>23</v>
      </c>
      <c r="B24" t="s">
        <v>734</v>
      </c>
      <c r="C24" t="s">
        <v>756</v>
      </c>
      <c r="D24" t="s">
        <v>757</v>
      </c>
    </row>
    <row r="25" spans="1:4">
      <c r="A25">
        <v>24</v>
      </c>
      <c r="B25" t="s">
        <v>734</v>
      </c>
      <c r="C25" t="s">
        <v>758</v>
      </c>
      <c r="D25" t="s">
        <v>759</v>
      </c>
    </row>
    <row r="26" spans="1:4">
      <c r="A26">
        <v>25</v>
      </c>
      <c r="B26" t="s">
        <v>760</v>
      </c>
      <c r="C26" t="s">
        <v>760</v>
      </c>
      <c r="D26" t="s">
        <v>761</v>
      </c>
    </row>
    <row r="27" spans="1:4">
      <c r="A27">
        <v>26</v>
      </c>
      <c r="B27" t="s">
        <v>760</v>
      </c>
      <c r="C27" t="s">
        <v>762</v>
      </c>
      <c r="D27" t="s">
        <v>763</v>
      </c>
    </row>
    <row r="28" spans="1:4">
      <c r="A28">
        <v>27</v>
      </c>
      <c r="B28" t="s">
        <v>760</v>
      </c>
      <c r="C28" t="s">
        <v>764</v>
      </c>
      <c r="D28" t="s">
        <v>765</v>
      </c>
    </row>
    <row r="29" spans="1:4">
      <c r="A29">
        <v>28</v>
      </c>
      <c r="B29" t="s">
        <v>760</v>
      </c>
      <c r="C29" t="s">
        <v>766</v>
      </c>
      <c r="D29" t="s">
        <v>767</v>
      </c>
    </row>
    <row r="30" spans="1:4">
      <c r="A30">
        <v>29</v>
      </c>
      <c r="B30" t="s">
        <v>760</v>
      </c>
      <c r="C30" t="s">
        <v>768</v>
      </c>
      <c r="D30" t="s">
        <v>769</v>
      </c>
    </row>
    <row r="31" spans="1:4">
      <c r="A31">
        <v>30</v>
      </c>
      <c r="B31" t="s">
        <v>760</v>
      </c>
      <c r="C31" t="s">
        <v>770</v>
      </c>
      <c r="D31" t="s">
        <v>771</v>
      </c>
    </row>
    <row r="32" spans="1:4">
      <c r="A32">
        <v>31</v>
      </c>
      <c r="B32" t="s">
        <v>760</v>
      </c>
      <c r="C32" t="s">
        <v>772</v>
      </c>
      <c r="D32" t="s">
        <v>773</v>
      </c>
    </row>
    <row r="33" spans="1:4">
      <c r="A33">
        <v>32</v>
      </c>
      <c r="B33" t="s">
        <v>760</v>
      </c>
      <c r="C33" t="s">
        <v>774</v>
      </c>
      <c r="D33" t="s">
        <v>775</v>
      </c>
    </row>
    <row r="34" spans="1:4">
      <c r="A34">
        <v>33</v>
      </c>
      <c r="B34" t="s">
        <v>760</v>
      </c>
      <c r="C34" t="s">
        <v>776</v>
      </c>
      <c r="D34" t="s">
        <v>777</v>
      </c>
    </row>
    <row r="35" spans="1:4">
      <c r="A35">
        <v>34</v>
      </c>
      <c r="B35" t="s">
        <v>760</v>
      </c>
      <c r="C35" t="s">
        <v>778</v>
      </c>
      <c r="D35" t="s">
        <v>779</v>
      </c>
    </row>
    <row r="36" spans="1:4">
      <c r="A36">
        <v>35</v>
      </c>
      <c r="B36" t="s">
        <v>780</v>
      </c>
      <c r="C36" t="s">
        <v>782</v>
      </c>
      <c r="D36" t="s">
        <v>783</v>
      </c>
    </row>
    <row r="37" spans="1:4">
      <c r="A37">
        <v>36</v>
      </c>
      <c r="B37" t="s">
        <v>780</v>
      </c>
      <c r="C37" t="s">
        <v>784</v>
      </c>
      <c r="D37" t="s">
        <v>785</v>
      </c>
    </row>
    <row r="38" spans="1:4">
      <c r="A38">
        <v>37</v>
      </c>
      <c r="B38" t="s">
        <v>780</v>
      </c>
      <c r="C38" t="s">
        <v>786</v>
      </c>
      <c r="D38" t="s">
        <v>787</v>
      </c>
    </row>
    <row r="39" spans="1:4">
      <c r="A39">
        <v>38</v>
      </c>
      <c r="B39" t="s">
        <v>780</v>
      </c>
      <c r="C39" t="s">
        <v>788</v>
      </c>
      <c r="D39" t="s">
        <v>789</v>
      </c>
    </row>
    <row r="40" spans="1:4">
      <c r="A40">
        <v>39</v>
      </c>
      <c r="B40" t="s">
        <v>780</v>
      </c>
      <c r="C40" t="s">
        <v>780</v>
      </c>
      <c r="D40" t="s">
        <v>781</v>
      </c>
    </row>
    <row r="41" spans="1:4">
      <c r="A41">
        <v>40</v>
      </c>
      <c r="B41" t="s">
        <v>780</v>
      </c>
      <c r="C41" t="s">
        <v>790</v>
      </c>
      <c r="D41" t="s">
        <v>791</v>
      </c>
    </row>
    <row r="42" spans="1:4">
      <c r="A42">
        <v>41</v>
      </c>
      <c r="B42" t="s">
        <v>780</v>
      </c>
      <c r="C42" t="s">
        <v>792</v>
      </c>
      <c r="D42" t="s">
        <v>793</v>
      </c>
    </row>
    <row r="43" spans="1:4">
      <c r="A43">
        <v>42</v>
      </c>
      <c r="B43" t="s">
        <v>780</v>
      </c>
      <c r="C43" t="s">
        <v>794</v>
      </c>
      <c r="D43" t="s">
        <v>795</v>
      </c>
    </row>
    <row r="44" spans="1:4">
      <c r="A44">
        <v>43</v>
      </c>
      <c r="B44" t="s">
        <v>780</v>
      </c>
      <c r="C44" t="s">
        <v>796</v>
      </c>
      <c r="D44" t="s">
        <v>797</v>
      </c>
    </row>
    <row r="45" spans="1:4">
      <c r="A45">
        <v>44</v>
      </c>
      <c r="B45" t="s">
        <v>780</v>
      </c>
      <c r="C45" t="s">
        <v>798</v>
      </c>
      <c r="D45" t="s">
        <v>799</v>
      </c>
    </row>
    <row r="46" spans="1:4">
      <c r="A46">
        <v>45</v>
      </c>
      <c r="B46" t="s">
        <v>780</v>
      </c>
      <c r="C46" t="s">
        <v>800</v>
      </c>
      <c r="D46" t="s">
        <v>801</v>
      </c>
    </row>
    <row r="47" spans="1:4">
      <c r="A47">
        <v>46</v>
      </c>
      <c r="B47" t="s">
        <v>780</v>
      </c>
      <c r="C47" t="s">
        <v>802</v>
      </c>
      <c r="D47" t="s">
        <v>803</v>
      </c>
    </row>
    <row r="48" spans="1:4">
      <c r="A48">
        <v>47</v>
      </c>
      <c r="B48" t="s">
        <v>804</v>
      </c>
      <c r="C48" t="s">
        <v>806</v>
      </c>
      <c r="D48" t="s">
        <v>807</v>
      </c>
    </row>
    <row r="49" spans="1:4">
      <c r="A49">
        <v>48</v>
      </c>
      <c r="B49" t="s">
        <v>804</v>
      </c>
      <c r="C49" t="s">
        <v>808</v>
      </c>
      <c r="D49" t="s">
        <v>809</v>
      </c>
    </row>
    <row r="50" spans="1:4">
      <c r="A50">
        <v>49</v>
      </c>
      <c r="B50" t="s">
        <v>804</v>
      </c>
      <c r="C50" t="s">
        <v>810</v>
      </c>
      <c r="D50" t="s">
        <v>811</v>
      </c>
    </row>
    <row r="51" spans="1:4">
      <c r="A51">
        <v>50</v>
      </c>
      <c r="B51" t="s">
        <v>804</v>
      </c>
      <c r="C51" t="s">
        <v>804</v>
      </c>
      <c r="D51" t="s">
        <v>805</v>
      </c>
    </row>
    <row r="52" spans="1:4">
      <c r="A52">
        <v>51</v>
      </c>
      <c r="B52" t="s">
        <v>804</v>
      </c>
      <c r="C52" t="s">
        <v>812</v>
      </c>
      <c r="D52" t="s">
        <v>813</v>
      </c>
    </row>
    <row r="53" spans="1:4">
      <c r="A53">
        <v>52</v>
      </c>
      <c r="B53" t="s">
        <v>804</v>
      </c>
      <c r="C53" t="s">
        <v>814</v>
      </c>
      <c r="D53" t="s">
        <v>815</v>
      </c>
    </row>
    <row r="54" spans="1:4">
      <c r="A54">
        <v>53</v>
      </c>
      <c r="B54" t="s">
        <v>804</v>
      </c>
      <c r="C54" t="s">
        <v>816</v>
      </c>
      <c r="D54" t="s">
        <v>817</v>
      </c>
    </row>
    <row r="55" spans="1:4">
      <c r="A55">
        <v>54</v>
      </c>
      <c r="B55" t="s">
        <v>804</v>
      </c>
      <c r="C55" t="s">
        <v>818</v>
      </c>
      <c r="D55" t="s">
        <v>819</v>
      </c>
    </row>
    <row r="56" spans="1:4">
      <c r="A56">
        <v>55</v>
      </c>
      <c r="B56" t="s">
        <v>804</v>
      </c>
      <c r="C56" t="s">
        <v>820</v>
      </c>
      <c r="D56" t="s">
        <v>821</v>
      </c>
    </row>
    <row r="57" spans="1:4">
      <c r="A57">
        <v>56</v>
      </c>
      <c r="B57" t="s">
        <v>804</v>
      </c>
      <c r="C57" t="s">
        <v>822</v>
      </c>
      <c r="D57" t="s">
        <v>823</v>
      </c>
    </row>
    <row r="58" spans="1:4">
      <c r="A58">
        <v>57</v>
      </c>
      <c r="B58" t="s">
        <v>804</v>
      </c>
      <c r="C58" t="s">
        <v>824</v>
      </c>
      <c r="D58" t="s">
        <v>825</v>
      </c>
    </row>
    <row r="59" spans="1:4">
      <c r="A59">
        <v>58</v>
      </c>
      <c r="B59" t="s">
        <v>804</v>
      </c>
      <c r="C59" t="s">
        <v>826</v>
      </c>
      <c r="D59" t="s">
        <v>827</v>
      </c>
    </row>
    <row r="60" spans="1:4">
      <c r="A60">
        <v>59</v>
      </c>
      <c r="B60" t="s">
        <v>804</v>
      </c>
      <c r="C60" t="s">
        <v>828</v>
      </c>
      <c r="D60" t="s">
        <v>829</v>
      </c>
    </row>
    <row r="61" spans="1:4">
      <c r="A61">
        <v>60</v>
      </c>
      <c r="B61" t="s">
        <v>804</v>
      </c>
      <c r="C61" t="s">
        <v>830</v>
      </c>
      <c r="D61" t="s">
        <v>831</v>
      </c>
    </row>
    <row r="62" spans="1:4">
      <c r="A62">
        <v>61</v>
      </c>
      <c r="B62" t="s">
        <v>832</v>
      </c>
      <c r="C62" t="s">
        <v>832</v>
      </c>
      <c r="D62" t="s">
        <v>833</v>
      </c>
    </row>
    <row r="63" spans="1:4">
      <c r="A63">
        <v>62</v>
      </c>
      <c r="B63" t="s">
        <v>832</v>
      </c>
      <c r="C63" t="s">
        <v>834</v>
      </c>
      <c r="D63" t="s">
        <v>835</v>
      </c>
    </row>
    <row r="64" spans="1:4">
      <c r="A64">
        <v>63</v>
      </c>
      <c r="B64" t="s">
        <v>832</v>
      </c>
      <c r="C64" t="s">
        <v>836</v>
      </c>
      <c r="D64" t="s">
        <v>837</v>
      </c>
    </row>
    <row r="65" spans="1:4">
      <c r="A65">
        <v>64</v>
      </c>
      <c r="B65" t="s">
        <v>832</v>
      </c>
      <c r="C65" t="s">
        <v>838</v>
      </c>
      <c r="D65" t="s">
        <v>839</v>
      </c>
    </row>
    <row r="66" spans="1:4">
      <c r="A66">
        <v>65</v>
      </c>
      <c r="B66" t="s">
        <v>832</v>
      </c>
      <c r="C66" t="s">
        <v>840</v>
      </c>
      <c r="D66" t="s">
        <v>841</v>
      </c>
    </row>
    <row r="67" spans="1:4">
      <c r="A67">
        <v>66</v>
      </c>
      <c r="B67" t="s">
        <v>832</v>
      </c>
      <c r="C67" t="s">
        <v>842</v>
      </c>
      <c r="D67" t="s">
        <v>843</v>
      </c>
    </row>
    <row r="68" spans="1:4">
      <c r="A68">
        <v>67</v>
      </c>
      <c r="B68" t="s">
        <v>832</v>
      </c>
      <c r="C68" t="s">
        <v>844</v>
      </c>
      <c r="D68" t="s">
        <v>845</v>
      </c>
    </row>
    <row r="69" spans="1:4">
      <c r="A69">
        <v>68</v>
      </c>
      <c r="B69" t="s">
        <v>832</v>
      </c>
      <c r="C69" t="s">
        <v>846</v>
      </c>
      <c r="D69" t="s">
        <v>847</v>
      </c>
    </row>
    <row r="70" spans="1:4">
      <c r="A70">
        <v>69</v>
      </c>
      <c r="B70" t="s">
        <v>832</v>
      </c>
      <c r="C70" t="s">
        <v>848</v>
      </c>
      <c r="D70" t="s">
        <v>849</v>
      </c>
    </row>
    <row r="71" spans="1:4">
      <c r="A71">
        <v>70</v>
      </c>
      <c r="B71" t="s">
        <v>832</v>
      </c>
      <c r="C71" t="s">
        <v>850</v>
      </c>
      <c r="D71" t="s">
        <v>851</v>
      </c>
    </row>
    <row r="72" spans="1:4">
      <c r="A72">
        <v>71</v>
      </c>
      <c r="B72" t="s">
        <v>832</v>
      </c>
      <c r="C72" t="s">
        <v>852</v>
      </c>
      <c r="D72" t="s">
        <v>853</v>
      </c>
    </row>
    <row r="73" spans="1:4">
      <c r="A73">
        <v>72</v>
      </c>
      <c r="B73" t="s">
        <v>854</v>
      </c>
      <c r="C73" t="s">
        <v>854</v>
      </c>
      <c r="D73" t="s">
        <v>855</v>
      </c>
    </row>
    <row r="74" spans="1:4">
      <c r="A74">
        <v>73</v>
      </c>
      <c r="B74" t="s">
        <v>856</v>
      </c>
      <c r="C74" t="s">
        <v>856</v>
      </c>
      <c r="D74" t="s">
        <v>857</v>
      </c>
    </row>
    <row r="75" spans="1:4">
      <c r="A75">
        <v>74</v>
      </c>
      <c r="B75" t="s">
        <v>858</v>
      </c>
      <c r="C75" t="s">
        <v>858</v>
      </c>
      <c r="D75" t="s">
        <v>859</v>
      </c>
    </row>
    <row r="76" spans="1:4">
      <c r="A76">
        <v>75</v>
      </c>
      <c r="B76" t="s">
        <v>860</v>
      </c>
      <c r="C76" t="s">
        <v>860</v>
      </c>
      <c r="D76" t="s">
        <v>861</v>
      </c>
    </row>
    <row r="77" spans="1:4">
      <c r="A77">
        <v>76</v>
      </c>
      <c r="B77" t="s">
        <v>862</v>
      </c>
      <c r="C77" t="s">
        <v>862</v>
      </c>
      <c r="D77" t="s">
        <v>863</v>
      </c>
    </row>
    <row r="78" spans="1:4">
      <c r="A78">
        <v>77</v>
      </c>
      <c r="B78" t="s">
        <v>864</v>
      </c>
      <c r="C78" t="s">
        <v>864</v>
      </c>
      <c r="D78" t="s">
        <v>865</v>
      </c>
    </row>
    <row r="79" spans="1:4">
      <c r="A79">
        <v>78</v>
      </c>
      <c r="B79" t="s">
        <v>866</v>
      </c>
      <c r="C79" t="s">
        <v>866</v>
      </c>
      <c r="D79" t="s">
        <v>867</v>
      </c>
    </row>
    <row r="80" spans="1:4">
      <c r="A80">
        <v>79</v>
      </c>
      <c r="B80" t="s">
        <v>868</v>
      </c>
      <c r="C80" t="s">
        <v>868</v>
      </c>
      <c r="D80" t="s">
        <v>869</v>
      </c>
    </row>
    <row r="81" spans="1:4">
      <c r="A81">
        <v>80</v>
      </c>
      <c r="B81" t="s">
        <v>870</v>
      </c>
      <c r="C81" t="s">
        <v>870</v>
      </c>
      <c r="D81" t="s">
        <v>871</v>
      </c>
    </row>
    <row r="82" spans="1:4">
      <c r="A82">
        <v>81</v>
      </c>
      <c r="B82" t="s">
        <v>872</v>
      </c>
      <c r="C82" t="s">
        <v>872</v>
      </c>
      <c r="D82" t="s">
        <v>873</v>
      </c>
    </row>
    <row r="83" spans="1:4">
      <c r="A83">
        <v>82</v>
      </c>
      <c r="B83" t="s">
        <v>874</v>
      </c>
      <c r="C83" t="s">
        <v>874</v>
      </c>
      <c r="D83" t="s">
        <v>875</v>
      </c>
    </row>
    <row r="84" spans="1:4">
      <c r="A84">
        <v>83</v>
      </c>
      <c r="B84" t="s">
        <v>876</v>
      </c>
      <c r="C84" t="s">
        <v>876</v>
      </c>
      <c r="D84" t="s">
        <v>877</v>
      </c>
    </row>
    <row r="85" spans="1:4">
      <c r="A85">
        <v>84</v>
      </c>
      <c r="B85" t="s">
        <v>878</v>
      </c>
      <c r="C85" t="s">
        <v>878</v>
      </c>
      <c r="D85" t="s">
        <v>879</v>
      </c>
    </row>
    <row r="86" spans="1:4">
      <c r="A86">
        <v>85</v>
      </c>
      <c r="B86" t="s">
        <v>880</v>
      </c>
      <c r="C86" t="s">
        <v>880</v>
      </c>
      <c r="D86" t="s">
        <v>881</v>
      </c>
    </row>
    <row r="87" spans="1:4">
      <c r="A87">
        <v>86</v>
      </c>
      <c r="B87" t="s">
        <v>880</v>
      </c>
      <c r="C87" t="s">
        <v>882</v>
      </c>
      <c r="D87" t="s">
        <v>883</v>
      </c>
    </row>
    <row r="88" spans="1:4">
      <c r="A88">
        <v>87</v>
      </c>
      <c r="B88" t="s">
        <v>880</v>
      </c>
      <c r="C88" t="s">
        <v>884</v>
      </c>
      <c r="D88" t="s">
        <v>885</v>
      </c>
    </row>
    <row r="89" spans="1:4">
      <c r="A89">
        <v>88</v>
      </c>
      <c r="B89" t="s">
        <v>880</v>
      </c>
      <c r="C89" t="s">
        <v>886</v>
      </c>
      <c r="D89" t="s">
        <v>887</v>
      </c>
    </row>
    <row r="90" spans="1:4">
      <c r="A90">
        <v>89</v>
      </c>
      <c r="B90" t="s">
        <v>880</v>
      </c>
      <c r="C90" t="s">
        <v>888</v>
      </c>
      <c r="D90" t="s">
        <v>889</v>
      </c>
    </row>
    <row r="91" spans="1:4">
      <c r="A91">
        <v>90</v>
      </c>
      <c r="B91" t="s">
        <v>880</v>
      </c>
      <c r="C91" t="s">
        <v>890</v>
      </c>
      <c r="D91" t="s">
        <v>891</v>
      </c>
    </row>
    <row r="92" spans="1:4">
      <c r="A92">
        <v>91</v>
      </c>
      <c r="B92" t="s">
        <v>880</v>
      </c>
      <c r="C92" t="s">
        <v>892</v>
      </c>
      <c r="D92" t="s">
        <v>893</v>
      </c>
    </row>
    <row r="93" spans="1:4">
      <c r="A93">
        <v>92</v>
      </c>
      <c r="B93" t="s">
        <v>880</v>
      </c>
      <c r="C93" t="s">
        <v>894</v>
      </c>
      <c r="D93" t="s">
        <v>895</v>
      </c>
    </row>
    <row r="94" spans="1:4">
      <c r="A94">
        <v>93</v>
      </c>
      <c r="B94" t="s">
        <v>896</v>
      </c>
      <c r="C94" t="s">
        <v>896</v>
      </c>
      <c r="D94" t="s">
        <v>897</v>
      </c>
    </row>
    <row r="95" spans="1:4">
      <c r="A95">
        <v>94</v>
      </c>
      <c r="B95" t="s">
        <v>898</v>
      </c>
      <c r="C95" t="s">
        <v>900</v>
      </c>
      <c r="D95" t="s">
        <v>901</v>
      </c>
    </row>
    <row r="96" spans="1:4">
      <c r="A96">
        <v>95</v>
      </c>
      <c r="B96" t="s">
        <v>898</v>
      </c>
      <c r="C96" t="s">
        <v>898</v>
      </c>
      <c r="D96" t="s">
        <v>899</v>
      </c>
    </row>
    <row r="97" spans="1:4">
      <c r="A97">
        <v>96</v>
      </c>
      <c r="B97" t="s">
        <v>898</v>
      </c>
      <c r="C97" t="s">
        <v>902</v>
      </c>
      <c r="D97" t="s">
        <v>903</v>
      </c>
    </row>
    <row r="98" spans="1:4">
      <c r="A98">
        <v>97</v>
      </c>
      <c r="B98" t="s">
        <v>898</v>
      </c>
      <c r="C98" t="s">
        <v>904</v>
      </c>
      <c r="D98" t="s">
        <v>905</v>
      </c>
    </row>
    <row r="99" spans="1:4">
      <c r="A99">
        <v>98</v>
      </c>
      <c r="B99" t="s">
        <v>906</v>
      </c>
      <c r="C99" t="s">
        <v>908</v>
      </c>
      <c r="D99" t="s">
        <v>909</v>
      </c>
    </row>
    <row r="100" spans="1:4">
      <c r="A100">
        <v>99</v>
      </c>
      <c r="B100" t="s">
        <v>906</v>
      </c>
      <c r="C100" t="s">
        <v>910</v>
      </c>
      <c r="D100" t="s">
        <v>911</v>
      </c>
    </row>
    <row r="101" spans="1:4">
      <c r="A101">
        <v>100</v>
      </c>
      <c r="B101" t="s">
        <v>906</v>
      </c>
      <c r="C101" t="s">
        <v>912</v>
      </c>
      <c r="D101" t="s">
        <v>913</v>
      </c>
    </row>
    <row r="102" spans="1:4">
      <c r="A102">
        <v>101</v>
      </c>
      <c r="B102" t="s">
        <v>906</v>
      </c>
      <c r="C102" t="s">
        <v>914</v>
      </c>
      <c r="D102" t="s">
        <v>915</v>
      </c>
    </row>
    <row r="103" spans="1:4">
      <c r="A103">
        <v>102</v>
      </c>
      <c r="B103" t="s">
        <v>906</v>
      </c>
      <c r="C103" t="s">
        <v>906</v>
      </c>
      <c r="D103" t="s">
        <v>907</v>
      </c>
    </row>
    <row r="104" spans="1:4">
      <c r="A104">
        <v>103</v>
      </c>
      <c r="B104" t="s">
        <v>906</v>
      </c>
      <c r="C104" t="s">
        <v>916</v>
      </c>
      <c r="D104" t="s">
        <v>917</v>
      </c>
    </row>
    <row r="105" spans="1:4">
      <c r="A105">
        <v>104</v>
      </c>
      <c r="B105" t="s">
        <v>906</v>
      </c>
      <c r="C105" t="s">
        <v>918</v>
      </c>
      <c r="D105" t="s">
        <v>919</v>
      </c>
    </row>
    <row r="106" spans="1:4">
      <c r="A106">
        <v>105</v>
      </c>
      <c r="B106" t="s">
        <v>906</v>
      </c>
      <c r="C106" t="s">
        <v>920</v>
      </c>
      <c r="D106" t="s">
        <v>921</v>
      </c>
    </row>
    <row r="107" spans="1:4">
      <c r="A107">
        <v>106</v>
      </c>
      <c r="B107" t="s">
        <v>906</v>
      </c>
      <c r="C107" t="s">
        <v>922</v>
      </c>
      <c r="D107" t="s">
        <v>923</v>
      </c>
    </row>
    <row r="108" spans="1:4">
      <c r="A108">
        <v>107</v>
      </c>
      <c r="B108" t="s">
        <v>906</v>
      </c>
      <c r="C108" t="s">
        <v>924</v>
      </c>
      <c r="D108" t="s">
        <v>925</v>
      </c>
    </row>
    <row r="109" spans="1:4">
      <c r="A109">
        <v>108</v>
      </c>
      <c r="B109" t="s">
        <v>906</v>
      </c>
      <c r="C109" t="s">
        <v>926</v>
      </c>
      <c r="D109" t="s">
        <v>927</v>
      </c>
    </row>
    <row r="110" spans="1:4">
      <c r="A110">
        <v>109</v>
      </c>
      <c r="B110" t="s">
        <v>906</v>
      </c>
      <c r="C110" t="s">
        <v>928</v>
      </c>
      <c r="D110" t="s">
        <v>929</v>
      </c>
    </row>
    <row r="111" spans="1:4">
      <c r="A111">
        <v>110</v>
      </c>
      <c r="B111" t="s">
        <v>906</v>
      </c>
      <c r="C111" t="s">
        <v>930</v>
      </c>
      <c r="D111" t="s">
        <v>931</v>
      </c>
    </row>
    <row r="112" spans="1:4">
      <c r="A112">
        <v>111</v>
      </c>
      <c r="B112" t="s">
        <v>932</v>
      </c>
      <c r="C112" t="s">
        <v>934</v>
      </c>
      <c r="D112" t="s">
        <v>935</v>
      </c>
    </row>
    <row r="113" spans="1:4">
      <c r="A113">
        <v>112</v>
      </c>
      <c r="B113" t="s">
        <v>932</v>
      </c>
      <c r="C113" t="s">
        <v>936</v>
      </c>
      <c r="D113" t="s">
        <v>937</v>
      </c>
    </row>
    <row r="114" spans="1:4">
      <c r="A114">
        <v>113</v>
      </c>
      <c r="B114" t="s">
        <v>932</v>
      </c>
      <c r="C114" t="s">
        <v>938</v>
      </c>
      <c r="D114" t="s">
        <v>939</v>
      </c>
    </row>
    <row r="115" spans="1:4">
      <c r="A115">
        <v>114</v>
      </c>
      <c r="B115" t="s">
        <v>932</v>
      </c>
      <c r="C115" t="s">
        <v>940</v>
      </c>
      <c r="D115" t="s">
        <v>941</v>
      </c>
    </row>
    <row r="116" spans="1:4">
      <c r="A116">
        <v>115</v>
      </c>
      <c r="B116" t="s">
        <v>932</v>
      </c>
      <c r="C116" t="s">
        <v>942</v>
      </c>
      <c r="D116" t="s">
        <v>943</v>
      </c>
    </row>
    <row r="117" spans="1:4">
      <c r="A117">
        <v>116</v>
      </c>
      <c r="B117" t="s">
        <v>932</v>
      </c>
      <c r="C117" t="s">
        <v>932</v>
      </c>
      <c r="D117" t="s">
        <v>933</v>
      </c>
    </row>
    <row r="118" spans="1:4">
      <c r="A118">
        <v>117</v>
      </c>
      <c r="B118" t="s">
        <v>932</v>
      </c>
      <c r="C118" t="s">
        <v>944</v>
      </c>
      <c r="D118" t="s">
        <v>945</v>
      </c>
    </row>
    <row r="119" spans="1:4">
      <c r="A119">
        <v>118</v>
      </c>
      <c r="B119" t="s">
        <v>932</v>
      </c>
      <c r="C119" t="s">
        <v>946</v>
      </c>
      <c r="D119" t="s">
        <v>947</v>
      </c>
    </row>
    <row r="120" spans="1:4">
      <c r="A120">
        <v>119</v>
      </c>
      <c r="B120" t="s">
        <v>932</v>
      </c>
      <c r="C120" t="s">
        <v>948</v>
      </c>
      <c r="D120" t="s">
        <v>949</v>
      </c>
    </row>
    <row r="121" spans="1:4">
      <c r="A121">
        <v>120</v>
      </c>
      <c r="B121" t="s">
        <v>932</v>
      </c>
      <c r="C121" t="s">
        <v>950</v>
      </c>
      <c r="D121" t="s">
        <v>951</v>
      </c>
    </row>
    <row r="122" spans="1:4">
      <c r="A122">
        <v>121</v>
      </c>
      <c r="B122" t="s">
        <v>932</v>
      </c>
      <c r="C122" t="s">
        <v>952</v>
      </c>
      <c r="D122" t="s">
        <v>953</v>
      </c>
    </row>
    <row r="123" spans="1:4">
      <c r="A123">
        <v>122</v>
      </c>
      <c r="B123" t="s">
        <v>932</v>
      </c>
      <c r="C123" t="s">
        <v>954</v>
      </c>
      <c r="D123" t="s">
        <v>955</v>
      </c>
    </row>
    <row r="124" spans="1:4">
      <c r="A124">
        <v>123</v>
      </c>
      <c r="B124" t="s">
        <v>956</v>
      </c>
      <c r="C124" t="s">
        <v>958</v>
      </c>
      <c r="D124" t="s">
        <v>959</v>
      </c>
    </row>
    <row r="125" spans="1:4">
      <c r="A125">
        <v>124</v>
      </c>
      <c r="B125" t="s">
        <v>956</v>
      </c>
      <c r="C125" t="s">
        <v>960</v>
      </c>
      <c r="D125" t="s">
        <v>961</v>
      </c>
    </row>
    <row r="126" spans="1:4">
      <c r="A126">
        <v>125</v>
      </c>
      <c r="B126" t="s">
        <v>956</v>
      </c>
      <c r="C126" t="s">
        <v>962</v>
      </c>
      <c r="D126" t="s">
        <v>963</v>
      </c>
    </row>
    <row r="127" spans="1:4">
      <c r="A127">
        <v>126</v>
      </c>
      <c r="B127" t="s">
        <v>956</v>
      </c>
      <c r="C127" t="s">
        <v>964</v>
      </c>
      <c r="D127" t="s">
        <v>965</v>
      </c>
    </row>
    <row r="128" spans="1:4">
      <c r="A128">
        <v>127</v>
      </c>
      <c r="B128" t="s">
        <v>956</v>
      </c>
      <c r="C128" t="s">
        <v>966</v>
      </c>
      <c r="D128" t="s">
        <v>967</v>
      </c>
    </row>
    <row r="129" spans="1:4">
      <c r="A129">
        <v>128</v>
      </c>
      <c r="B129" t="s">
        <v>956</v>
      </c>
      <c r="C129" t="s">
        <v>968</v>
      </c>
      <c r="D129" t="s">
        <v>969</v>
      </c>
    </row>
    <row r="130" spans="1:4">
      <c r="A130">
        <v>129</v>
      </c>
      <c r="B130" t="s">
        <v>956</v>
      </c>
      <c r="C130" t="s">
        <v>956</v>
      </c>
      <c r="D130" t="s">
        <v>957</v>
      </c>
    </row>
    <row r="131" spans="1:4">
      <c r="A131">
        <v>130</v>
      </c>
      <c r="B131" t="s">
        <v>956</v>
      </c>
      <c r="C131" t="s">
        <v>970</v>
      </c>
      <c r="D131" t="s">
        <v>971</v>
      </c>
    </row>
    <row r="132" spans="1:4">
      <c r="A132">
        <v>131</v>
      </c>
      <c r="B132" t="s">
        <v>956</v>
      </c>
      <c r="C132" t="s">
        <v>972</v>
      </c>
      <c r="D132" t="s">
        <v>973</v>
      </c>
    </row>
    <row r="133" spans="1:4">
      <c r="A133">
        <v>132</v>
      </c>
      <c r="B133" t="s">
        <v>956</v>
      </c>
      <c r="C133" t="s">
        <v>974</v>
      </c>
      <c r="D133" t="s">
        <v>975</v>
      </c>
    </row>
    <row r="134" spans="1:4">
      <c r="A134">
        <v>133</v>
      </c>
      <c r="B134" t="s">
        <v>956</v>
      </c>
      <c r="C134" t="s">
        <v>976</v>
      </c>
      <c r="D134" t="s">
        <v>977</v>
      </c>
    </row>
    <row r="135" spans="1:4">
      <c r="A135">
        <v>134</v>
      </c>
      <c r="B135" t="s">
        <v>956</v>
      </c>
      <c r="C135" t="s">
        <v>978</v>
      </c>
      <c r="D135" t="s">
        <v>979</v>
      </c>
    </row>
    <row r="136" spans="1:4">
      <c r="A136">
        <v>135</v>
      </c>
      <c r="B136" t="s">
        <v>980</v>
      </c>
      <c r="C136" t="s">
        <v>982</v>
      </c>
      <c r="D136" t="s">
        <v>983</v>
      </c>
    </row>
    <row r="137" spans="1:4">
      <c r="A137">
        <v>136</v>
      </c>
      <c r="B137" t="s">
        <v>980</v>
      </c>
      <c r="C137" t="s">
        <v>984</v>
      </c>
      <c r="D137" t="s">
        <v>985</v>
      </c>
    </row>
    <row r="138" spans="1:4">
      <c r="A138">
        <v>137</v>
      </c>
      <c r="B138" t="s">
        <v>980</v>
      </c>
      <c r="C138" t="s">
        <v>986</v>
      </c>
      <c r="D138" t="s">
        <v>987</v>
      </c>
    </row>
    <row r="139" spans="1:4">
      <c r="A139">
        <v>138</v>
      </c>
      <c r="B139" t="s">
        <v>980</v>
      </c>
      <c r="C139" t="s">
        <v>988</v>
      </c>
      <c r="D139" t="s">
        <v>989</v>
      </c>
    </row>
    <row r="140" spans="1:4">
      <c r="A140">
        <v>139</v>
      </c>
      <c r="B140" t="s">
        <v>980</v>
      </c>
      <c r="C140" t="s">
        <v>980</v>
      </c>
      <c r="D140" t="s">
        <v>981</v>
      </c>
    </row>
    <row r="141" spans="1:4">
      <c r="A141">
        <v>140</v>
      </c>
      <c r="B141" t="s">
        <v>980</v>
      </c>
      <c r="C141" t="s">
        <v>990</v>
      </c>
      <c r="D141" t="s">
        <v>991</v>
      </c>
    </row>
    <row r="142" spans="1:4">
      <c r="A142">
        <v>141</v>
      </c>
      <c r="B142" t="s">
        <v>980</v>
      </c>
      <c r="C142" t="s">
        <v>992</v>
      </c>
      <c r="D142" t="s">
        <v>993</v>
      </c>
    </row>
    <row r="143" spans="1:4">
      <c r="A143">
        <v>142</v>
      </c>
      <c r="B143" t="s">
        <v>980</v>
      </c>
      <c r="C143" t="s">
        <v>994</v>
      </c>
      <c r="D143" t="s">
        <v>995</v>
      </c>
    </row>
    <row r="144" spans="1:4">
      <c r="A144">
        <v>143</v>
      </c>
      <c r="B144" t="s">
        <v>980</v>
      </c>
      <c r="C144" t="s">
        <v>996</v>
      </c>
      <c r="D144" t="s">
        <v>997</v>
      </c>
    </row>
    <row r="145" spans="1:4">
      <c r="A145">
        <v>144</v>
      </c>
      <c r="B145" t="s">
        <v>980</v>
      </c>
      <c r="C145" t="s">
        <v>998</v>
      </c>
      <c r="D145" t="s">
        <v>999</v>
      </c>
    </row>
    <row r="146" spans="1:4">
      <c r="A146">
        <v>145</v>
      </c>
      <c r="B146" t="s">
        <v>1000</v>
      </c>
      <c r="C146" t="s">
        <v>1002</v>
      </c>
      <c r="D146" t="s">
        <v>1003</v>
      </c>
    </row>
    <row r="147" spans="1:4">
      <c r="A147">
        <v>146</v>
      </c>
      <c r="B147" t="s">
        <v>1000</v>
      </c>
      <c r="C147" t="s">
        <v>1004</v>
      </c>
      <c r="D147" t="s">
        <v>1005</v>
      </c>
    </row>
    <row r="148" spans="1:4">
      <c r="A148">
        <v>147</v>
      </c>
      <c r="B148" t="s">
        <v>1000</v>
      </c>
      <c r="C148" t="s">
        <v>1006</v>
      </c>
      <c r="D148" t="s">
        <v>1007</v>
      </c>
    </row>
    <row r="149" spans="1:4">
      <c r="A149">
        <v>148</v>
      </c>
      <c r="B149" t="s">
        <v>1000</v>
      </c>
      <c r="C149" t="s">
        <v>1008</v>
      </c>
      <c r="D149" t="s">
        <v>1009</v>
      </c>
    </row>
    <row r="150" spans="1:4">
      <c r="A150">
        <v>149</v>
      </c>
      <c r="B150" t="s">
        <v>1000</v>
      </c>
      <c r="C150" t="s">
        <v>1010</v>
      </c>
      <c r="D150" t="s">
        <v>1011</v>
      </c>
    </row>
    <row r="151" spans="1:4">
      <c r="A151">
        <v>150</v>
      </c>
      <c r="B151" t="s">
        <v>1000</v>
      </c>
      <c r="C151" t="s">
        <v>1012</v>
      </c>
      <c r="D151" t="s">
        <v>1013</v>
      </c>
    </row>
    <row r="152" spans="1:4">
      <c r="A152">
        <v>151</v>
      </c>
      <c r="B152" t="s">
        <v>1000</v>
      </c>
      <c r="C152" t="s">
        <v>1000</v>
      </c>
      <c r="D152" t="s">
        <v>1001</v>
      </c>
    </row>
    <row r="153" spans="1:4">
      <c r="A153">
        <v>152</v>
      </c>
      <c r="B153" t="s">
        <v>1000</v>
      </c>
      <c r="C153" t="s">
        <v>1014</v>
      </c>
      <c r="D153" t="s">
        <v>1015</v>
      </c>
    </row>
    <row r="154" spans="1:4">
      <c r="A154">
        <v>153</v>
      </c>
      <c r="B154" t="s">
        <v>1000</v>
      </c>
      <c r="C154" t="s">
        <v>1016</v>
      </c>
      <c r="D154" t="s">
        <v>1017</v>
      </c>
    </row>
    <row r="155" spans="1:4">
      <c r="A155">
        <v>154</v>
      </c>
      <c r="B155" t="s">
        <v>1000</v>
      </c>
      <c r="C155" t="s">
        <v>1018</v>
      </c>
      <c r="D155" t="s">
        <v>1019</v>
      </c>
    </row>
    <row r="156" spans="1:4">
      <c r="A156">
        <v>155</v>
      </c>
      <c r="B156" t="s">
        <v>1000</v>
      </c>
      <c r="C156" t="s">
        <v>1020</v>
      </c>
      <c r="D156" t="s">
        <v>1021</v>
      </c>
    </row>
    <row r="157" spans="1:4">
      <c r="A157">
        <v>156</v>
      </c>
      <c r="B157" t="s">
        <v>1000</v>
      </c>
      <c r="C157" t="s">
        <v>1022</v>
      </c>
      <c r="D157" t="s">
        <v>1023</v>
      </c>
    </row>
    <row r="158" spans="1:4">
      <c r="A158">
        <v>157</v>
      </c>
      <c r="B158" t="s">
        <v>1000</v>
      </c>
      <c r="C158" t="s">
        <v>1024</v>
      </c>
      <c r="D158" t="s">
        <v>1025</v>
      </c>
    </row>
    <row r="159" spans="1:4">
      <c r="A159">
        <v>158</v>
      </c>
      <c r="B159" t="s">
        <v>1000</v>
      </c>
      <c r="C159" t="s">
        <v>1026</v>
      </c>
      <c r="D159" t="s">
        <v>1027</v>
      </c>
    </row>
    <row r="160" spans="1:4">
      <c r="A160">
        <v>159</v>
      </c>
      <c r="B160" t="s">
        <v>1000</v>
      </c>
      <c r="C160" t="s">
        <v>1028</v>
      </c>
      <c r="D160" t="s">
        <v>1029</v>
      </c>
    </row>
    <row r="161" spans="1:4">
      <c r="A161">
        <v>160</v>
      </c>
      <c r="B161" t="s">
        <v>1030</v>
      </c>
      <c r="C161" t="s">
        <v>1032</v>
      </c>
      <c r="D161" t="s">
        <v>1033</v>
      </c>
    </row>
    <row r="162" spans="1:4">
      <c r="A162">
        <v>161</v>
      </c>
      <c r="B162" t="s">
        <v>1030</v>
      </c>
      <c r="C162" t="s">
        <v>1030</v>
      </c>
      <c r="D162" t="s">
        <v>1031</v>
      </c>
    </row>
    <row r="163" spans="1:4">
      <c r="A163">
        <v>162</v>
      </c>
      <c r="B163" t="s">
        <v>1030</v>
      </c>
      <c r="C163" t="s">
        <v>1034</v>
      </c>
      <c r="D163" t="s">
        <v>1035</v>
      </c>
    </row>
    <row r="164" spans="1:4">
      <c r="A164">
        <v>163</v>
      </c>
      <c r="B164" t="s">
        <v>1030</v>
      </c>
      <c r="C164" t="s">
        <v>1036</v>
      </c>
      <c r="D164" t="s">
        <v>1037</v>
      </c>
    </row>
    <row r="165" spans="1:4">
      <c r="A165">
        <v>164</v>
      </c>
      <c r="B165" t="s">
        <v>1038</v>
      </c>
      <c r="C165" t="s">
        <v>1040</v>
      </c>
      <c r="D165" t="s">
        <v>1041</v>
      </c>
    </row>
    <row r="166" spans="1:4">
      <c r="A166">
        <v>165</v>
      </c>
      <c r="B166" t="s">
        <v>1038</v>
      </c>
      <c r="C166" t="s">
        <v>1042</v>
      </c>
      <c r="D166" t="s">
        <v>1043</v>
      </c>
    </row>
    <row r="167" spans="1:4">
      <c r="A167">
        <v>166</v>
      </c>
      <c r="B167" t="s">
        <v>1038</v>
      </c>
      <c r="C167" t="s">
        <v>1044</v>
      </c>
      <c r="D167" t="s">
        <v>1045</v>
      </c>
    </row>
    <row r="168" spans="1:4">
      <c r="A168">
        <v>167</v>
      </c>
      <c r="B168" t="s">
        <v>1038</v>
      </c>
      <c r="C168" t="s">
        <v>1046</v>
      </c>
      <c r="D168" t="s">
        <v>1047</v>
      </c>
    </row>
    <row r="169" spans="1:4">
      <c r="A169">
        <v>168</v>
      </c>
      <c r="B169" t="s">
        <v>1038</v>
      </c>
      <c r="C169" t="s">
        <v>1048</v>
      </c>
      <c r="D169" t="s">
        <v>1049</v>
      </c>
    </row>
    <row r="170" spans="1:4">
      <c r="A170">
        <v>169</v>
      </c>
      <c r="B170" t="s">
        <v>1038</v>
      </c>
      <c r="C170" t="s">
        <v>1050</v>
      </c>
      <c r="D170" t="s">
        <v>1051</v>
      </c>
    </row>
    <row r="171" spans="1:4">
      <c r="A171">
        <v>170</v>
      </c>
      <c r="B171" t="s">
        <v>1038</v>
      </c>
      <c r="C171" t="s">
        <v>1052</v>
      </c>
      <c r="D171" t="s">
        <v>1053</v>
      </c>
    </row>
    <row r="172" spans="1:4">
      <c r="A172">
        <v>171</v>
      </c>
      <c r="B172" t="s">
        <v>1038</v>
      </c>
      <c r="C172" t="s">
        <v>1038</v>
      </c>
      <c r="D172" t="s">
        <v>1039</v>
      </c>
    </row>
    <row r="173" spans="1:4">
      <c r="A173">
        <v>172</v>
      </c>
      <c r="B173" t="s">
        <v>1038</v>
      </c>
      <c r="C173" t="s">
        <v>1054</v>
      </c>
      <c r="D173" t="s">
        <v>1055</v>
      </c>
    </row>
    <row r="174" spans="1:4">
      <c r="A174">
        <v>173</v>
      </c>
      <c r="B174" t="s">
        <v>1038</v>
      </c>
      <c r="C174" t="s">
        <v>1056</v>
      </c>
      <c r="D174" t="s">
        <v>1057</v>
      </c>
    </row>
    <row r="175" spans="1:4">
      <c r="A175">
        <v>174</v>
      </c>
      <c r="B175" t="s">
        <v>1038</v>
      </c>
      <c r="C175" t="s">
        <v>1058</v>
      </c>
      <c r="D175" t="s">
        <v>1059</v>
      </c>
    </row>
    <row r="176" spans="1:4">
      <c r="A176">
        <v>175</v>
      </c>
      <c r="B176" t="s">
        <v>1038</v>
      </c>
      <c r="C176" t="s">
        <v>1060</v>
      </c>
      <c r="D176" t="s">
        <v>1061</v>
      </c>
    </row>
    <row r="177" spans="1:4">
      <c r="A177">
        <v>176</v>
      </c>
      <c r="B177" t="s">
        <v>1038</v>
      </c>
      <c r="C177" t="s">
        <v>1062</v>
      </c>
      <c r="D177" t="s">
        <v>1063</v>
      </c>
    </row>
    <row r="178" spans="1:4">
      <c r="A178">
        <v>177</v>
      </c>
      <c r="B178" t="s">
        <v>1038</v>
      </c>
      <c r="C178" t="s">
        <v>1064</v>
      </c>
      <c r="D178" t="s">
        <v>1065</v>
      </c>
    </row>
    <row r="179" spans="1:4">
      <c r="A179">
        <v>178</v>
      </c>
      <c r="B179" t="s">
        <v>1038</v>
      </c>
      <c r="C179" t="s">
        <v>1066</v>
      </c>
      <c r="D179" t="s">
        <v>1067</v>
      </c>
    </row>
    <row r="180" spans="1:4">
      <c r="A180">
        <v>179</v>
      </c>
      <c r="B180" t="s">
        <v>1038</v>
      </c>
      <c r="C180" t="s">
        <v>1068</v>
      </c>
      <c r="D180" t="s">
        <v>1069</v>
      </c>
    </row>
    <row r="181" spans="1:4">
      <c r="A181">
        <v>180</v>
      </c>
      <c r="B181" t="s">
        <v>1070</v>
      </c>
      <c r="C181" t="s">
        <v>1072</v>
      </c>
      <c r="D181" t="s">
        <v>1073</v>
      </c>
    </row>
    <row r="182" spans="1:4">
      <c r="A182">
        <v>181</v>
      </c>
      <c r="B182" t="s">
        <v>1070</v>
      </c>
      <c r="C182" t="s">
        <v>1074</v>
      </c>
      <c r="D182" t="s">
        <v>1075</v>
      </c>
    </row>
    <row r="183" spans="1:4">
      <c r="A183">
        <v>182</v>
      </c>
      <c r="B183" t="s">
        <v>1070</v>
      </c>
      <c r="C183" t="s">
        <v>1070</v>
      </c>
      <c r="D183" t="s">
        <v>1071</v>
      </c>
    </row>
    <row r="184" spans="1:4">
      <c r="A184">
        <v>183</v>
      </c>
      <c r="B184" t="s">
        <v>1070</v>
      </c>
      <c r="C184" t="s">
        <v>1076</v>
      </c>
      <c r="D184" t="s">
        <v>1077</v>
      </c>
    </row>
    <row r="185" spans="1:4">
      <c r="A185">
        <v>184</v>
      </c>
      <c r="B185" t="s">
        <v>1070</v>
      </c>
      <c r="C185" t="s">
        <v>1078</v>
      </c>
      <c r="D185" t="s">
        <v>1079</v>
      </c>
    </row>
    <row r="186" spans="1:4">
      <c r="A186">
        <v>185</v>
      </c>
      <c r="B186" t="s">
        <v>1070</v>
      </c>
      <c r="C186" t="s">
        <v>1080</v>
      </c>
      <c r="D186" t="s">
        <v>1081</v>
      </c>
    </row>
    <row r="187" spans="1:4">
      <c r="A187">
        <v>186</v>
      </c>
      <c r="B187" t="s">
        <v>1070</v>
      </c>
      <c r="C187" t="s">
        <v>1082</v>
      </c>
      <c r="D187" t="s">
        <v>1083</v>
      </c>
    </row>
    <row r="188" spans="1:4">
      <c r="A188">
        <v>187</v>
      </c>
      <c r="B188" t="s">
        <v>1070</v>
      </c>
      <c r="C188" t="s">
        <v>1084</v>
      </c>
      <c r="D188" t="s">
        <v>1085</v>
      </c>
    </row>
    <row r="189" spans="1:4">
      <c r="A189">
        <v>188</v>
      </c>
      <c r="B189" t="s">
        <v>1070</v>
      </c>
      <c r="C189" t="s">
        <v>1086</v>
      </c>
      <c r="D189" t="s">
        <v>1087</v>
      </c>
    </row>
    <row r="190" spans="1:4">
      <c r="A190">
        <v>189</v>
      </c>
      <c r="B190" t="s">
        <v>1070</v>
      </c>
      <c r="C190" t="s">
        <v>1088</v>
      </c>
      <c r="D190" t="s">
        <v>1089</v>
      </c>
    </row>
    <row r="191" spans="1:4">
      <c r="A191">
        <v>190</v>
      </c>
      <c r="B191" t="s">
        <v>1090</v>
      </c>
      <c r="C191" t="s">
        <v>1092</v>
      </c>
      <c r="D191" t="s">
        <v>1093</v>
      </c>
    </row>
    <row r="192" spans="1:4">
      <c r="A192">
        <v>191</v>
      </c>
      <c r="B192" t="s">
        <v>1090</v>
      </c>
      <c r="C192" t="s">
        <v>1094</v>
      </c>
      <c r="D192" t="s">
        <v>1095</v>
      </c>
    </row>
    <row r="193" spans="1:4">
      <c r="A193">
        <v>192</v>
      </c>
      <c r="B193" t="s">
        <v>1090</v>
      </c>
      <c r="C193" t="s">
        <v>1090</v>
      </c>
      <c r="D193" t="s">
        <v>1091</v>
      </c>
    </row>
    <row r="194" spans="1:4">
      <c r="A194">
        <v>193</v>
      </c>
      <c r="B194" t="s">
        <v>1090</v>
      </c>
      <c r="C194" t="s">
        <v>1096</v>
      </c>
      <c r="D194" t="s">
        <v>1097</v>
      </c>
    </row>
    <row r="195" spans="1:4">
      <c r="A195">
        <v>194</v>
      </c>
      <c r="B195" t="s">
        <v>1090</v>
      </c>
      <c r="C195" t="s">
        <v>842</v>
      </c>
      <c r="D195" t="s">
        <v>1098</v>
      </c>
    </row>
    <row r="196" spans="1:4">
      <c r="A196">
        <v>195</v>
      </c>
      <c r="B196" t="s">
        <v>1090</v>
      </c>
      <c r="C196" t="s">
        <v>1099</v>
      </c>
      <c r="D196" t="s">
        <v>1100</v>
      </c>
    </row>
    <row r="197" spans="1:4">
      <c r="A197">
        <v>196</v>
      </c>
      <c r="B197" t="s">
        <v>1101</v>
      </c>
      <c r="C197" t="s">
        <v>1103</v>
      </c>
      <c r="D197" t="s">
        <v>1104</v>
      </c>
    </row>
    <row r="198" spans="1:4">
      <c r="A198">
        <v>197</v>
      </c>
      <c r="B198" t="s">
        <v>1101</v>
      </c>
      <c r="C198" t="s">
        <v>1105</v>
      </c>
      <c r="D198" t="s">
        <v>1106</v>
      </c>
    </row>
    <row r="199" spans="1:4">
      <c r="A199">
        <v>198</v>
      </c>
      <c r="B199" t="s">
        <v>1101</v>
      </c>
      <c r="C199" t="s">
        <v>1107</v>
      </c>
      <c r="D199" t="s">
        <v>1108</v>
      </c>
    </row>
    <row r="200" spans="1:4">
      <c r="A200">
        <v>199</v>
      </c>
      <c r="B200" t="s">
        <v>1101</v>
      </c>
      <c r="C200" t="s">
        <v>1109</v>
      </c>
      <c r="D200" t="s">
        <v>1110</v>
      </c>
    </row>
    <row r="201" spans="1:4">
      <c r="A201">
        <v>200</v>
      </c>
      <c r="B201" t="s">
        <v>1101</v>
      </c>
      <c r="C201" t="s">
        <v>1101</v>
      </c>
      <c r="D201" t="s">
        <v>1102</v>
      </c>
    </row>
    <row r="202" spans="1:4">
      <c r="A202">
        <v>201</v>
      </c>
      <c r="B202" t="s">
        <v>1101</v>
      </c>
      <c r="C202" t="s">
        <v>1111</v>
      </c>
      <c r="D202" t="s">
        <v>1112</v>
      </c>
    </row>
    <row r="203" spans="1:4">
      <c r="A203">
        <v>202</v>
      </c>
      <c r="B203" t="s">
        <v>1101</v>
      </c>
      <c r="C203" t="s">
        <v>1113</v>
      </c>
      <c r="D203" t="s">
        <v>1114</v>
      </c>
    </row>
    <row r="204" spans="1:4">
      <c r="A204">
        <v>203</v>
      </c>
      <c r="B204" t="s">
        <v>1101</v>
      </c>
      <c r="C204" t="s">
        <v>1115</v>
      </c>
      <c r="D204" t="s">
        <v>1116</v>
      </c>
    </row>
    <row r="205" spans="1:4">
      <c r="A205">
        <v>204</v>
      </c>
      <c r="B205" t="s">
        <v>1101</v>
      </c>
      <c r="C205" t="s">
        <v>1117</v>
      </c>
      <c r="D205" t="s">
        <v>1118</v>
      </c>
    </row>
    <row r="206" spans="1:4">
      <c r="A206">
        <v>205</v>
      </c>
      <c r="B206" t="s">
        <v>1101</v>
      </c>
      <c r="C206" t="s">
        <v>1119</v>
      </c>
      <c r="D206" t="s">
        <v>1120</v>
      </c>
    </row>
    <row r="207" spans="1:4">
      <c r="A207">
        <v>206</v>
      </c>
      <c r="B207" t="s">
        <v>1101</v>
      </c>
      <c r="C207" t="s">
        <v>1121</v>
      </c>
      <c r="D207" t="s">
        <v>1122</v>
      </c>
    </row>
    <row r="208" spans="1:4">
      <c r="A208">
        <v>207</v>
      </c>
      <c r="B208" t="s">
        <v>1123</v>
      </c>
      <c r="C208" t="s">
        <v>1125</v>
      </c>
      <c r="D208" t="s">
        <v>1126</v>
      </c>
    </row>
    <row r="209" spans="1:4">
      <c r="A209">
        <v>208</v>
      </c>
      <c r="B209" t="s">
        <v>1123</v>
      </c>
      <c r="C209" t="s">
        <v>1127</v>
      </c>
      <c r="D209" t="s">
        <v>1128</v>
      </c>
    </row>
    <row r="210" spans="1:4">
      <c r="A210">
        <v>209</v>
      </c>
      <c r="B210" t="s">
        <v>1123</v>
      </c>
      <c r="C210" t="s">
        <v>1129</v>
      </c>
      <c r="D210" t="s">
        <v>1130</v>
      </c>
    </row>
    <row r="211" spans="1:4">
      <c r="A211">
        <v>210</v>
      </c>
      <c r="B211" t="s">
        <v>1123</v>
      </c>
      <c r="C211" t="s">
        <v>1123</v>
      </c>
      <c r="D211" t="s">
        <v>1124</v>
      </c>
    </row>
    <row r="212" spans="1:4">
      <c r="A212">
        <v>211</v>
      </c>
      <c r="B212" t="s">
        <v>1123</v>
      </c>
      <c r="C212" t="s">
        <v>1131</v>
      </c>
      <c r="D212" t="s">
        <v>1132</v>
      </c>
    </row>
    <row r="213" spans="1:4">
      <c r="A213">
        <v>212</v>
      </c>
      <c r="B213" t="s">
        <v>1123</v>
      </c>
      <c r="C213" t="s">
        <v>1133</v>
      </c>
      <c r="D213" t="s">
        <v>1134</v>
      </c>
    </row>
    <row r="214" spans="1:4">
      <c r="A214">
        <v>213</v>
      </c>
      <c r="B214" t="s">
        <v>1135</v>
      </c>
      <c r="C214" t="s">
        <v>1137</v>
      </c>
      <c r="D214" t="s">
        <v>1138</v>
      </c>
    </row>
    <row r="215" spans="1:4">
      <c r="A215">
        <v>214</v>
      </c>
      <c r="B215" t="s">
        <v>1135</v>
      </c>
      <c r="C215" t="s">
        <v>1139</v>
      </c>
      <c r="D215" t="s">
        <v>1140</v>
      </c>
    </row>
    <row r="216" spans="1:4">
      <c r="A216">
        <v>215</v>
      </c>
      <c r="B216" t="s">
        <v>1135</v>
      </c>
      <c r="C216" t="s">
        <v>1141</v>
      </c>
      <c r="D216" t="s">
        <v>1142</v>
      </c>
    </row>
    <row r="217" spans="1:4">
      <c r="A217">
        <v>216</v>
      </c>
      <c r="B217" t="s">
        <v>1135</v>
      </c>
      <c r="C217" t="s">
        <v>1143</v>
      </c>
      <c r="D217" t="s">
        <v>1144</v>
      </c>
    </row>
    <row r="218" spans="1:4">
      <c r="A218">
        <v>217</v>
      </c>
      <c r="B218" t="s">
        <v>1135</v>
      </c>
      <c r="C218" t="s">
        <v>1145</v>
      </c>
      <c r="D218" t="s">
        <v>1146</v>
      </c>
    </row>
    <row r="219" spans="1:4">
      <c r="A219">
        <v>218</v>
      </c>
      <c r="B219" t="s">
        <v>1135</v>
      </c>
      <c r="C219" t="s">
        <v>1147</v>
      </c>
      <c r="D219" t="s">
        <v>1148</v>
      </c>
    </row>
    <row r="220" spans="1:4">
      <c r="A220">
        <v>219</v>
      </c>
      <c r="B220" t="s">
        <v>1135</v>
      </c>
      <c r="C220" t="s">
        <v>1149</v>
      </c>
      <c r="D220" t="s">
        <v>1150</v>
      </c>
    </row>
    <row r="221" spans="1:4">
      <c r="A221">
        <v>220</v>
      </c>
      <c r="B221" t="s">
        <v>1135</v>
      </c>
      <c r="C221" t="s">
        <v>1151</v>
      </c>
      <c r="D221" t="s">
        <v>1152</v>
      </c>
    </row>
    <row r="222" spans="1:4">
      <c r="A222">
        <v>221</v>
      </c>
      <c r="B222" t="s">
        <v>1135</v>
      </c>
      <c r="C222" t="s">
        <v>1135</v>
      </c>
      <c r="D222" t="s">
        <v>1136</v>
      </c>
    </row>
    <row r="223" spans="1:4">
      <c r="A223">
        <v>222</v>
      </c>
      <c r="B223" t="s">
        <v>1135</v>
      </c>
      <c r="C223" t="s">
        <v>1153</v>
      </c>
      <c r="D223" t="s">
        <v>1154</v>
      </c>
    </row>
    <row r="224" spans="1:4">
      <c r="A224">
        <v>223</v>
      </c>
      <c r="B224" t="s">
        <v>1135</v>
      </c>
      <c r="C224" t="s">
        <v>1155</v>
      </c>
      <c r="D224" t="s">
        <v>1156</v>
      </c>
    </row>
    <row r="225" spans="1:4">
      <c r="A225">
        <v>224</v>
      </c>
      <c r="B225" t="s">
        <v>1135</v>
      </c>
      <c r="C225" t="s">
        <v>1157</v>
      </c>
      <c r="D225" t="s">
        <v>1158</v>
      </c>
    </row>
    <row r="226" spans="1:4">
      <c r="A226">
        <v>225</v>
      </c>
      <c r="B226" t="s">
        <v>1135</v>
      </c>
      <c r="C226" t="s">
        <v>1159</v>
      </c>
      <c r="D226" t="s">
        <v>1160</v>
      </c>
    </row>
    <row r="227" spans="1:4">
      <c r="A227">
        <v>226</v>
      </c>
      <c r="B227" t="s">
        <v>1135</v>
      </c>
      <c r="C227" t="s">
        <v>1161</v>
      </c>
      <c r="D227" t="s">
        <v>1162</v>
      </c>
    </row>
    <row r="228" spans="1:4">
      <c r="A228">
        <v>227</v>
      </c>
      <c r="B228" t="s">
        <v>1163</v>
      </c>
      <c r="C228" t="s">
        <v>1165</v>
      </c>
      <c r="D228" t="s">
        <v>1166</v>
      </c>
    </row>
    <row r="229" spans="1:4">
      <c r="A229">
        <v>228</v>
      </c>
      <c r="B229" t="s">
        <v>1163</v>
      </c>
      <c r="C229" t="s">
        <v>1167</v>
      </c>
      <c r="D229" t="s">
        <v>1168</v>
      </c>
    </row>
    <row r="230" spans="1:4">
      <c r="A230">
        <v>229</v>
      </c>
      <c r="B230" t="s">
        <v>1163</v>
      </c>
      <c r="C230" t="s">
        <v>1169</v>
      </c>
      <c r="D230" t="s">
        <v>1170</v>
      </c>
    </row>
    <row r="231" spans="1:4">
      <c r="A231">
        <v>230</v>
      </c>
      <c r="B231" t="s">
        <v>1163</v>
      </c>
      <c r="C231" t="s">
        <v>1171</v>
      </c>
      <c r="D231" t="s">
        <v>1172</v>
      </c>
    </row>
    <row r="232" spans="1:4">
      <c r="A232">
        <v>231</v>
      </c>
      <c r="B232" t="s">
        <v>1163</v>
      </c>
      <c r="C232" t="s">
        <v>1163</v>
      </c>
      <c r="D232" t="s">
        <v>1164</v>
      </c>
    </row>
    <row r="233" spans="1:4">
      <c r="A233">
        <v>232</v>
      </c>
      <c r="B233" t="s">
        <v>1163</v>
      </c>
      <c r="C233" t="s">
        <v>1173</v>
      </c>
      <c r="D233" t="s">
        <v>1174</v>
      </c>
    </row>
    <row r="234" spans="1:4">
      <c r="A234">
        <v>233</v>
      </c>
      <c r="B234" t="s">
        <v>1175</v>
      </c>
      <c r="C234" t="s">
        <v>1175</v>
      </c>
      <c r="D234" t="s">
        <v>1176</v>
      </c>
    </row>
    <row r="235" spans="1:4">
      <c r="A235">
        <v>234</v>
      </c>
      <c r="B235" t="s">
        <v>1177</v>
      </c>
      <c r="C235" t="s">
        <v>1179</v>
      </c>
      <c r="D235" t="s">
        <v>1180</v>
      </c>
    </row>
    <row r="236" spans="1:4">
      <c r="A236">
        <v>235</v>
      </c>
      <c r="B236" t="s">
        <v>1177</v>
      </c>
      <c r="C236" t="s">
        <v>1181</v>
      </c>
      <c r="D236" t="s">
        <v>1182</v>
      </c>
    </row>
    <row r="237" spans="1:4">
      <c r="A237">
        <v>236</v>
      </c>
      <c r="B237" t="s">
        <v>1177</v>
      </c>
      <c r="C237" t="s">
        <v>1183</v>
      </c>
      <c r="D237" t="s">
        <v>1184</v>
      </c>
    </row>
    <row r="238" spans="1:4">
      <c r="A238">
        <v>237</v>
      </c>
      <c r="B238" t="s">
        <v>1177</v>
      </c>
      <c r="C238" t="s">
        <v>1185</v>
      </c>
      <c r="D238" t="s">
        <v>1186</v>
      </c>
    </row>
    <row r="239" spans="1:4">
      <c r="A239">
        <v>238</v>
      </c>
      <c r="B239" t="s">
        <v>1177</v>
      </c>
      <c r="C239" t="s">
        <v>1187</v>
      </c>
      <c r="D239" t="s">
        <v>1188</v>
      </c>
    </row>
    <row r="240" spans="1:4">
      <c r="A240">
        <v>239</v>
      </c>
      <c r="B240" t="s">
        <v>1177</v>
      </c>
      <c r="C240" t="s">
        <v>1189</v>
      </c>
      <c r="D240" t="s">
        <v>1190</v>
      </c>
    </row>
    <row r="241" spans="1:4">
      <c r="A241">
        <v>240</v>
      </c>
      <c r="B241" t="s">
        <v>1177</v>
      </c>
      <c r="C241" t="s">
        <v>1191</v>
      </c>
      <c r="D241" t="s">
        <v>1192</v>
      </c>
    </row>
    <row r="242" spans="1:4">
      <c r="A242">
        <v>241</v>
      </c>
      <c r="B242" t="s">
        <v>1177</v>
      </c>
      <c r="C242" t="s">
        <v>1177</v>
      </c>
      <c r="D242" t="s">
        <v>1178</v>
      </c>
    </row>
    <row r="243" spans="1:4">
      <c r="A243">
        <v>242</v>
      </c>
      <c r="B243" t="s">
        <v>1193</v>
      </c>
      <c r="C243" t="s">
        <v>1195</v>
      </c>
      <c r="D243" t="s">
        <v>1196</v>
      </c>
    </row>
    <row r="244" spans="1:4">
      <c r="A244">
        <v>243</v>
      </c>
      <c r="B244" t="s">
        <v>1193</v>
      </c>
      <c r="C244" t="s">
        <v>1197</v>
      </c>
      <c r="D244" t="s">
        <v>1198</v>
      </c>
    </row>
    <row r="245" spans="1:4">
      <c r="A245">
        <v>244</v>
      </c>
      <c r="B245" t="s">
        <v>1193</v>
      </c>
      <c r="C245" t="s">
        <v>1199</v>
      </c>
      <c r="D245" t="s">
        <v>1200</v>
      </c>
    </row>
    <row r="246" spans="1:4">
      <c r="A246">
        <v>245</v>
      </c>
      <c r="B246" t="s">
        <v>1193</v>
      </c>
      <c r="C246" t="s">
        <v>1201</v>
      </c>
      <c r="D246" t="s">
        <v>1202</v>
      </c>
    </row>
    <row r="247" spans="1:4">
      <c r="A247">
        <v>246</v>
      </c>
      <c r="B247" t="s">
        <v>1193</v>
      </c>
      <c r="C247" t="s">
        <v>1203</v>
      </c>
      <c r="D247" t="s">
        <v>1204</v>
      </c>
    </row>
    <row r="248" spans="1:4">
      <c r="A248">
        <v>247</v>
      </c>
      <c r="B248" t="s">
        <v>1193</v>
      </c>
      <c r="C248" t="s">
        <v>1205</v>
      </c>
      <c r="D248" t="s">
        <v>1206</v>
      </c>
    </row>
    <row r="249" spans="1:4">
      <c r="A249">
        <v>248</v>
      </c>
      <c r="B249" t="s">
        <v>1193</v>
      </c>
      <c r="C249" t="s">
        <v>1207</v>
      </c>
      <c r="D249" t="s">
        <v>1208</v>
      </c>
    </row>
    <row r="250" spans="1:4">
      <c r="A250">
        <v>249</v>
      </c>
      <c r="B250" t="s">
        <v>1193</v>
      </c>
      <c r="C250" t="s">
        <v>1209</v>
      </c>
      <c r="D250" t="s">
        <v>1210</v>
      </c>
    </row>
    <row r="251" spans="1:4">
      <c r="A251">
        <v>250</v>
      </c>
      <c r="B251" t="s">
        <v>1193</v>
      </c>
      <c r="C251" t="s">
        <v>1211</v>
      </c>
      <c r="D251" t="s">
        <v>1212</v>
      </c>
    </row>
    <row r="252" spans="1:4">
      <c r="A252">
        <v>251</v>
      </c>
      <c r="B252" t="s">
        <v>1193</v>
      </c>
      <c r="C252" t="s">
        <v>1213</v>
      </c>
      <c r="D252" t="s">
        <v>1214</v>
      </c>
    </row>
    <row r="253" spans="1:4">
      <c r="A253">
        <v>252</v>
      </c>
      <c r="B253" t="s">
        <v>1193</v>
      </c>
      <c r="C253" t="s">
        <v>1215</v>
      </c>
      <c r="D253" t="s">
        <v>1216</v>
      </c>
    </row>
    <row r="254" spans="1:4">
      <c r="A254">
        <v>253</v>
      </c>
      <c r="B254" t="s">
        <v>1193</v>
      </c>
      <c r="C254" t="s">
        <v>1217</v>
      </c>
      <c r="D254" t="s">
        <v>1218</v>
      </c>
    </row>
    <row r="255" spans="1:4">
      <c r="A255">
        <v>254</v>
      </c>
      <c r="B255" t="s">
        <v>1193</v>
      </c>
      <c r="C255" t="s">
        <v>1219</v>
      </c>
      <c r="D255" t="s">
        <v>1220</v>
      </c>
    </row>
    <row r="256" spans="1:4">
      <c r="A256">
        <v>255</v>
      </c>
      <c r="B256" t="s">
        <v>1193</v>
      </c>
      <c r="C256" t="s">
        <v>1221</v>
      </c>
      <c r="D256" t="s">
        <v>1222</v>
      </c>
    </row>
    <row r="257" spans="1:4">
      <c r="A257">
        <v>256</v>
      </c>
      <c r="B257" t="s">
        <v>1193</v>
      </c>
      <c r="C257" t="s">
        <v>1193</v>
      </c>
      <c r="D257" t="s">
        <v>1194</v>
      </c>
    </row>
    <row r="258" spans="1:4">
      <c r="A258">
        <v>257</v>
      </c>
      <c r="B258" t="s">
        <v>1193</v>
      </c>
      <c r="C258" t="s">
        <v>1223</v>
      </c>
      <c r="D258" t="s">
        <v>1224</v>
      </c>
    </row>
    <row r="259" spans="1:4">
      <c r="A259">
        <v>258</v>
      </c>
      <c r="B259" t="s">
        <v>1193</v>
      </c>
      <c r="C259" t="s">
        <v>1225</v>
      </c>
      <c r="D259" t="s">
        <v>1226</v>
      </c>
    </row>
    <row r="260" spans="1:4">
      <c r="A260">
        <v>259</v>
      </c>
      <c r="B260" t="s">
        <v>1227</v>
      </c>
      <c r="C260" t="s">
        <v>1229</v>
      </c>
      <c r="D260" t="s">
        <v>1230</v>
      </c>
    </row>
    <row r="261" spans="1:4">
      <c r="A261">
        <v>260</v>
      </c>
      <c r="B261" t="s">
        <v>1227</v>
      </c>
      <c r="C261" t="s">
        <v>1231</v>
      </c>
      <c r="D261" t="s">
        <v>1232</v>
      </c>
    </row>
    <row r="262" spans="1:4">
      <c r="A262">
        <v>261</v>
      </c>
      <c r="B262" t="s">
        <v>1227</v>
      </c>
      <c r="C262" t="s">
        <v>1233</v>
      </c>
      <c r="D262" t="s">
        <v>1234</v>
      </c>
    </row>
    <row r="263" spans="1:4">
      <c r="A263">
        <v>262</v>
      </c>
      <c r="B263" t="s">
        <v>1227</v>
      </c>
      <c r="C263" t="s">
        <v>1235</v>
      </c>
      <c r="D263" t="s">
        <v>1236</v>
      </c>
    </row>
    <row r="264" spans="1:4">
      <c r="A264">
        <v>263</v>
      </c>
      <c r="B264" t="s">
        <v>1227</v>
      </c>
      <c r="C264" t="s">
        <v>1237</v>
      </c>
      <c r="D264" t="s">
        <v>1238</v>
      </c>
    </row>
    <row r="265" spans="1:4">
      <c r="A265">
        <v>264</v>
      </c>
      <c r="B265" t="s">
        <v>1227</v>
      </c>
      <c r="C265" t="s">
        <v>1239</v>
      </c>
      <c r="D265" t="s">
        <v>1240</v>
      </c>
    </row>
    <row r="266" spans="1:4">
      <c r="A266">
        <v>265</v>
      </c>
      <c r="B266" t="s">
        <v>1227</v>
      </c>
      <c r="C266" t="s">
        <v>1241</v>
      </c>
      <c r="D266" t="s">
        <v>1242</v>
      </c>
    </row>
    <row r="267" spans="1:4">
      <c r="A267">
        <v>266</v>
      </c>
      <c r="B267" t="s">
        <v>1227</v>
      </c>
      <c r="C267" t="s">
        <v>1243</v>
      </c>
      <c r="D267" t="s">
        <v>1244</v>
      </c>
    </row>
    <row r="268" spans="1:4">
      <c r="A268">
        <v>267</v>
      </c>
      <c r="B268" t="s">
        <v>1227</v>
      </c>
      <c r="C268" t="s">
        <v>1245</v>
      </c>
      <c r="D268" t="s">
        <v>1246</v>
      </c>
    </row>
    <row r="269" spans="1:4">
      <c r="A269">
        <v>268</v>
      </c>
      <c r="B269" t="s">
        <v>1227</v>
      </c>
      <c r="C269" t="s">
        <v>1247</v>
      </c>
      <c r="D269" t="s">
        <v>1248</v>
      </c>
    </row>
    <row r="270" spans="1:4">
      <c r="A270">
        <v>269</v>
      </c>
      <c r="B270" t="s">
        <v>1227</v>
      </c>
      <c r="C270" t="s">
        <v>1249</v>
      </c>
      <c r="D270" t="s">
        <v>1250</v>
      </c>
    </row>
    <row r="271" spans="1:4">
      <c r="A271">
        <v>270</v>
      </c>
      <c r="B271" t="s">
        <v>1227</v>
      </c>
      <c r="C271" t="s">
        <v>1227</v>
      </c>
      <c r="D271" t="s">
        <v>1228</v>
      </c>
    </row>
    <row r="272" spans="1:4">
      <c r="A272">
        <v>271</v>
      </c>
      <c r="B272" t="s">
        <v>1227</v>
      </c>
      <c r="C272" t="s">
        <v>1251</v>
      </c>
      <c r="D272" t="s">
        <v>1252</v>
      </c>
    </row>
    <row r="273" spans="1:4">
      <c r="A273">
        <v>272</v>
      </c>
      <c r="B273" t="s">
        <v>1227</v>
      </c>
      <c r="C273" t="s">
        <v>1253</v>
      </c>
      <c r="D273" t="s">
        <v>1254</v>
      </c>
    </row>
    <row r="274" spans="1:4">
      <c r="A274">
        <v>273</v>
      </c>
      <c r="B274" t="s">
        <v>1227</v>
      </c>
      <c r="C274" t="s">
        <v>1255</v>
      </c>
      <c r="D274" t="s">
        <v>1256</v>
      </c>
    </row>
    <row r="275" spans="1:4">
      <c r="A275">
        <v>274</v>
      </c>
      <c r="B275" t="s">
        <v>1257</v>
      </c>
      <c r="C275" t="s">
        <v>1259</v>
      </c>
      <c r="D275" t="s">
        <v>1260</v>
      </c>
    </row>
    <row r="276" spans="1:4">
      <c r="A276">
        <v>275</v>
      </c>
      <c r="B276" t="s">
        <v>1257</v>
      </c>
      <c r="C276" t="s">
        <v>1261</v>
      </c>
      <c r="D276" t="s">
        <v>1262</v>
      </c>
    </row>
    <row r="277" spans="1:4">
      <c r="A277">
        <v>276</v>
      </c>
      <c r="B277" t="s">
        <v>1257</v>
      </c>
      <c r="C277" t="s">
        <v>1263</v>
      </c>
      <c r="D277" t="s">
        <v>1264</v>
      </c>
    </row>
    <row r="278" spans="1:4">
      <c r="A278">
        <v>277</v>
      </c>
      <c r="B278" t="s">
        <v>1257</v>
      </c>
      <c r="C278" t="s">
        <v>1265</v>
      </c>
      <c r="D278" t="s">
        <v>1266</v>
      </c>
    </row>
    <row r="279" spans="1:4">
      <c r="A279">
        <v>278</v>
      </c>
      <c r="B279" t="s">
        <v>1257</v>
      </c>
      <c r="C279" t="s">
        <v>1267</v>
      </c>
      <c r="D279" t="s">
        <v>1268</v>
      </c>
    </row>
    <row r="280" spans="1:4">
      <c r="A280">
        <v>279</v>
      </c>
      <c r="B280" t="s">
        <v>1257</v>
      </c>
      <c r="C280" t="s">
        <v>1269</v>
      </c>
      <c r="D280" t="s">
        <v>1270</v>
      </c>
    </row>
    <row r="281" spans="1:4">
      <c r="A281">
        <v>280</v>
      </c>
      <c r="B281" t="s">
        <v>1257</v>
      </c>
      <c r="C281" t="s">
        <v>1271</v>
      </c>
      <c r="D281" t="s">
        <v>1272</v>
      </c>
    </row>
    <row r="282" spans="1:4">
      <c r="A282">
        <v>281</v>
      </c>
      <c r="B282" t="s">
        <v>1257</v>
      </c>
      <c r="C282" t="s">
        <v>1257</v>
      </c>
      <c r="D282" t="s">
        <v>1258</v>
      </c>
    </row>
    <row r="283" spans="1:4">
      <c r="A283">
        <v>282</v>
      </c>
      <c r="B283" t="s">
        <v>1257</v>
      </c>
      <c r="C283" t="s">
        <v>1273</v>
      </c>
      <c r="D283" t="s">
        <v>1274</v>
      </c>
    </row>
    <row r="284" spans="1:4">
      <c r="A284">
        <v>283</v>
      </c>
      <c r="B284" t="s">
        <v>1257</v>
      </c>
      <c r="C284" t="s">
        <v>1275</v>
      </c>
      <c r="D284" t="s">
        <v>1276</v>
      </c>
    </row>
    <row r="285" spans="1:4">
      <c r="A285">
        <v>284</v>
      </c>
      <c r="B285" t="s">
        <v>1257</v>
      </c>
      <c r="C285" t="s">
        <v>1277</v>
      </c>
      <c r="D285" t="s">
        <v>1278</v>
      </c>
    </row>
    <row r="286" spans="1:4">
      <c r="A286">
        <v>285</v>
      </c>
      <c r="B286" t="s">
        <v>1279</v>
      </c>
      <c r="C286" t="s">
        <v>1281</v>
      </c>
      <c r="D286" t="s">
        <v>1282</v>
      </c>
    </row>
    <row r="287" spans="1:4">
      <c r="A287">
        <v>286</v>
      </c>
      <c r="B287" t="s">
        <v>1279</v>
      </c>
      <c r="C287" t="s">
        <v>1283</v>
      </c>
      <c r="D287" t="s">
        <v>1284</v>
      </c>
    </row>
    <row r="288" spans="1:4">
      <c r="A288">
        <v>287</v>
      </c>
      <c r="B288" t="s">
        <v>1279</v>
      </c>
      <c r="C288" t="s">
        <v>1285</v>
      </c>
      <c r="D288" t="s">
        <v>1286</v>
      </c>
    </row>
    <row r="289" spans="1:4">
      <c r="A289">
        <v>288</v>
      </c>
      <c r="B289" t="s">
        <v>1279</v>
      </c>
      <c r="C289" t="s">
        <v>1287</v>
      </c>
      <c r="D289" t="s">
        <v>1288</v>
      </c>
    </row>
    <row r="290" spans="1:4">
      <c r="A290">
        <v>289</v>
      </c>
      <c r="B290" t="s">
        <v>1279</v>
      </c>
      <c r="C290" t="s">
        <v>1289</v>
      </c>
      <c r="D290" t="s">
        <v>1290</v>
      </c>
    </row>
    <row r="291" spans="1:4">
      <c r="A291">
        <v>290</v>
      </c>
      <c r="B291" t="s">
        <v>1279</v>
      </c>
      <c r="C291" t="s">
        <v>1291</v>
      </c>
      <c r="D291" t="s">
        <v>1292</v>
      </c>
    </row>
    <row r="292" spans="1:4">
      <c r="A292">
        <v>291</v>
      </c>
      <c r="B292" t="s">
        <v>1279</v>
      </c>
      <c r="C292" t="s">
        <v>1293</v>
      </c>
      <c r="D292" t="s">
        <v>1294</v>
      </c>
    </row>
    <row r="293" spans="1:4">
      <c r="A293">
        <v>292</v>
      </c>
      <c r="B293" t="s">
        <v>1279</v>
      </c>
      <c r="C293" t="s">
        <v>1295</v>
      </c>
      <c r="D293" t="s">
        <v>1296</v>
      </c>
    </row>
    <row r="294" spans="1:4">
      <c r="A294">
        <v>293</v>
      </c>
      <c r="B294" t="s">
        <v>1279</v>
      </c>
      <c r="C294" t="s">
        <v>842</v>
      </c>
      <c r="D294" t="s">
        <v>1297</v>
      </c>
    </row>
    <row r="295" spans="1:4">
      <c r="A295">
        <v>294</v>
      </c>
      <c r="B295" t="s">
        <v>1279</v>
      </c>
      <c r="C295" t="s">
        <v>1298</v>
      </c>
      <c r="D295" t="s">
        <v>1299</v>
      </c>
    </row>
    <row r="296" spans="1:4">
      <c r="A296">
        <v>295</v>
      </c>
      <c r="B296" t="s">
        <v>1279</v>
      </c>
      <c r="C296" t="s">
        <v>1279</v>
      </c>
      <c r="D296" t="s">
        <v>1280</v>
      </c>
    </row>
    <row r="297" spans="1:4">
      <c r="A297">
        <v>296</v>
      </c>
      <c r="B297" t="s">
        <v>1279</v>
      </c>
      <c r="C297" t="s">
        <v>1300</v>
      </c>
      <c r="D297" t="s">
        <v>1301</v>
      </c>
    </row>
    <row r="298" spans="1:4">
      <c r="A298">
        <v>297</v>
      </c>
      <c r="B298" t="s">
        <v>1302</v>
      </c>
      <c r="C298" t="s">
        <v>1304</v>
      </c>
      <c r="D298" t="s">
        <v>1305</v>
      </c>
    </row>
    <row r="299" spans="1:4">
      <c r="A299">
        <v>298</v>
      </c>
      <c r="B299" t="s">
        <v>1302</v>
      </c>
      <c r="C299" t="s">
        <v>1306</v>
      </c>
      <c r="D299" t="s">
        <v>1307</v>
      </c>
    </row>
    <row r="300" spans="1:4">
      <c r="A300">
        <v>299</v>
      </c>
      <c r="B300" t="s">
        <v>1302</v>
      </c>
      <c r="C300" t="s">
        <v>1308</v>
      </c>
      <c r="D300" t="s">
        <v>1309</v>
      </c>
    </row>
    <row r="301" spans="1:4">
      <c r="A301">
        <v>300</v>
      </c>
      <c r="B301" t="s">
        <v>1302</v>
      </c>
      <c r="C301" t="s">
        <v>1310</v>
      </c>
      <c r="D301" t="s">
        <v>1311</v>
      </c>
    </row>
    <row r="302" spans="1:4">
      <c r="A302">
        <v>301</v>
      </c>
      <c r="B302" t="s">
        <v>1302</v>
      </c>
      <c r="C302" t="s">
        <v>1312</v>
      </c>
      <c r="D302" t="s">
        <v>1313</v>
      </c>
    </row>
    <row r="303" spans="1:4">
      <c r="A303">
        <v>302</v>
      </c>
      <c r="B303" t="s">
        <v>1302</v>
      </c>
      <c r="C303" t="s">
        <v>1314</v>
      </c>
      <c r="D303" t="s">
        <v>1315</v>
      </c>
    </row>
    <row r="304" spans="1:4">
      <c r="A304">
        <v>303</v>
      </c>
      <c r="B304" t="s">
        <v>1302</v>
      </c>
      <c r="C304" t="s">
        <v>1316</v>
      </c>
      <c r="D304" t="s">
        <v>1317</v>
      </c>
    </row>
    <row r="305" spans="1:4">
      <c r="A305">
        <v>304</v>
      </c>
      <c r="B305" t="s">
        <v>1302</v>
      </c>
      <c r="C305" t="s">
        <v>1318</v>
      </c>
      <c r="D305" t="s">
        <v>1319</v>
      </c>
    </row>
    <row r="306" spans="1:4">
      <c r="A306">
        <v>305</v>
      </c>
      <c r="B306" t="s">
        <v>1302</v>
      </c>
      <c r="C306" t="s">
        <v>1302</v>
      </c>
      <c r="D306" t="s">
        <v>1303</v>
      </c>
    </row>
    <row r="307" spans="1:4">
      <c r="A307">
        <v>306</v>
      </c>
      <c r="B307" t="s">
        <v>1302</v>
      </c>
      <c r="C307" t="s">
        <v>1320</v>
      </c>
      <c r="D307" t="s">
        <v>1321</v>
      </c>
    </row>
    <row r="308" spans="1:4">
      <c r="A308">
        <v>307</v>
      </c>
      <c r="B308" t="s">
        <v>1322</v>
      </c>
      <c r="C308" t="s">
        <v>1324</v>
      </c>
      <c r="D308" t="s">
        <v>1325</v>
      </c>
    </row>
    <row r="309" spans="1:4">
      <c r="A309">
        <v>308</v>
      </c>
      <c r="B309" t="s">
        <v>1322</v>
      </c>
      <c r="C309" t="s">
        <v>1326</v>
      </c>
      <c r="D309" t="s">
        <v>1327</v>
      </c>
    </row>
    <row r="310" spans="1:4">
      <c r="A310">
        <v>309</v>
      </c>
      <c r="B310" t="s">
        <v>1322</v>
      </c>
      <c r="C310" t="s">
        <v>1245</v>
      </c>
      <c r="D310" t="s">
        <v>1328</v>
      </c>
    </row>
    <row r="311" spans="1:4">
      <c r="A311">
        <v>310</v>
      </c>
      <c r="B311" t="s">
        <v>1322</v>
      </c>
      <c r="C311" t="s">
        <v>1329</v>
      </c>
      <c r="D311" t="s">
        <v>1330</v>
      </c>
    </row>
    <row r="312" spans="1:4">
      <c r="A312">
        <v>311</v>
      </c>
      <c r="B312" t="s">
        <v>1322</v>
      </c>
      <c r="C312" t="s">
        <v>1331</v>
      </c>
      <c r="D312" t="s">
        <v>1332</v>
      </c>
    </row>
    <row r="313" spans="1:4">
      <c r="A313">
        <v>312</v>
      </c>
      <c r="B313" t="s">
        <v>1322</v>
      </c>
      <c r="C313" t="s">
        <v>1333</v>
      </c>
      <c r="D313" t="s">
        <v>1334</v>
      </c>
    </row>
    <row r="314" spans="1:4">
      <c r="A314">
        <v>313</v>
      </c>
      <c r="B314" t="s">
        <v>1322</v>
      </c>
      <c r="C314" t="s">
        <v>1335</v>
      </c>
      <c r="D314" t="s">
        <v>1336</v>
      </c>
    </row>
    <row r="315" spans="1:4">
      <c r="A315">
        <v>314</v>
      </c>
      <c r="B315" t="s">
        <v>1322</v>
      </c>
      <c r="C315" t="s">
        <v>1337</v>
      </c>
      <c r="D315" t="s">
        <v>1338</v>
      </c>
    </row>
    <row r="316" spans="1:4">
      <c r="A316">
        <v>315</v>
      </c>
      <c r="B316" t="s">
        <v>1322</v>
      </c>
      <c r="C316" t="s">
        <v>1339</v>
      </c>
      <c r="D316" t="s">
        <v>1340</v>
      </c>
    </row>
    <row r="317" spans="1:4">
      <c r="A317">
        <v>316</v>
      </c>
      <c r="B317" t="s">
        <v>1322</v>
      </c>
      <c r="C317" t="s">
        <v>1341</v>
      </c>
      <c r="D317" t="s">
        <v>1342</v>
      </c>
    </row>
    <row r="318" spans="1:4">
      <c r="A318">
        <v>317</v>
      </c>
      <c r="B318" t="s">
        <v>1322</v>
      </c>
      <c r="C318" t="s">
        <v>1343</v>
      </c>
      <c r="D318" t="s">
        <v>1344</v>
      </c>
    </row>
    <row r="319" spans="1:4">
      <c r="A319">
        <v>318</v>
      </c>
      <c r="B319" t="s">
        <v>1322</v>
      </c>
      <c r="C319" t="s">
        <v>1322</v>
      </c>
      <c r="D319" t="s">
        <v>1323</v>
      </c>
    </row>
    <row r="320" spans="1:4">
      <c r="A320">
        <v>319</v>
      </c>
      <c r="B320" t="s">
        <v>1322</v>
      </c>
      <c r="C320" t="s">
        <v>1345</v>
      </c>
      <c r="D320" t="s">
        <v>1346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627</v>
      </c>
      <c r="AX1" s="546" t="s">
        <v>628</v>
      </c>
      <c r="AZ1" s="884" t="s">
        <v>660</v>
      </c>
      <c r="BA1" s="884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399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93" t="s">
        <v>391</v>
      </c>
      <c r="AQ2" s="43" t="s">
        <v>388</v>
      </c>
      <c r="AS2" s="43" t="s">
        <v>383</v>
      </c>
      <c r="AU2" s="44" t="s">
        <v>413</v>
      </c>
      <c r="AW2" s="547" t="s">
        <v>629</v>
      </c>
      <c r="AX2" s="548" t="s">
        <v>629</v>
      </c>
      <c r="AZ2" s="606" t="s">
        <v>661</v>
      </c>
      <c r="BA2" s="607" t="s">
        <v>665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398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93" t="s">
        <v>388</v>
      </c>
      <c r="AQ3" s="43" t="s">
        <v>387</v>
      </c>
      <c r="AS3" s="43" t="s">
        <v>384</v>
      </c>
      <c r="AU3" s="44" t="s">
        <v>414</v>
      </c>
      <c r="AW3" s="547" t="s">
        <v>630</v>
      </c>
      <c r="AX3" s="548" t="s">
        <v>630</v>
      </c>
      <c r="AZ3" s="151" t="s">
        <v>662</v>
      </c>
      <c r="BA3" s="236" t="s">
        <v>669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539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401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93" t="s">
        <v>387</v>
      </c>
      <c r="AQ4" s="43" t="s">
        <v>386</v>
      </c>
      <c r="AS4" s="43" t="s">
        <v>350</v>
      </c>
      <c r="AU4" s="44" t="s">
        <v>415</v>
      </c>
      <c r="AW4" s="547" t="s">
        <v>631</v>
      </c>
      <c r="AX4" s="548" t="s">
        <v>631</v>
      </c>
      <c r="AZ4" s="151" t="s">
        <v>667</v>
      </c>
      <c r="BA4" s="236" t="s">
        <v>668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93" t="s">
        <v>386</v>
      </c>
      <c r="AQ5" s="43" t="s">
        <v>390</v>
      </c>
      <c r="AU5" s="44" t="s">
        <v>416</v>
      </c>
      <c r="AW5" s="547" t="s">
        <v>632</v>
      </c>
      <c r="AX5" s="548" t="s">
        <v>632</v>
      </c>
      <c r="AZ5" s="151" t="s">
        <v>663</v>
      </c>
      <c r="BA5" s="236" t="s">
        <v>666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93" t="s">
        <v>390</v>
      </c>
      <c r="AQ6" s="43" t="s">
        <v>389</v>
      </c>
      <c r="AU6" s="329" t="s">
        <v>417</v>
      </c>
      <c r="AW6" s="547" t="s">
        <v>633</v>
      </c>
      <c r="AX6" s="548" t="s">
        <v>633</v>
      </c>
      <c r="AZ6" s="151" t="s">
        <v>664</v>
      </c>
      <c r="BA6" s="236" t="s">
        <v>670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93" t="s">
        <v>389</v>
      </c>
      <c r="AQ7" s="43"/>
      <c r="AU7" s="329" t="s">
        <v>418</v>
      </c>
      <c r="AW7" s="547" t="s">
        <v>634</v>
      </c>
      <c r="AX7" s="548" t="s">
        <v>634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635</v>
      </c>
      <c r="AX8" s="548" t="s">
        <v>635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636</v>
      </c>
      <c r="AX9" s="548" t="s">
        <v>636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637</v>
      </c>
      <c r="AX10" s="548" t="s">
        <v>637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638</v>
      </c>
      <c r="AX11" s="548" t="s">
        <v>638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639</v>
      </c>
      <c r="AX23" s="548" t="s">
        <v>639</v>
      </c>
    </row>
    <row r="24" spans="1:50" ht="21" customHeight="1">
      <c r="A24" s="5" t="s">
        <v>123</v>
      </c>
      <c r="B24" s="43">
        <v>2022</v>
      </c>
      <c r="AW24" s="547" t="s">
        <v>640</v>
      </c>
      <c r="AX24" s="548" t="s">
        <v>640</v>
      </c>
    </row>
    <row r="25" spans="1:50">
      <c r="A25" s="5" t="s">
        <v>124</v>
      </c>
      <c r="B25" s="43">
        <v>2023</v>
      </c>
      <c r="AW25" s="547" t="s">
        <v>641</v>
      </c>
      <c r="AX25" s="548" t="s">
        <v>641</v>
      </c>
    </row>
    <row r="26" spans="1:50">
      <c r="A26" s="5" t="s">
        <v>125</v>
      </c>
      <c r="B26" s="43">
        <v>2024</v>
      </c>
      <c r="AX26" s="548" t="s">
        <v>642</v>
      </c>
    </row>
    <row r="27" spans="1:50">
      <c r="A27" s="5" t="s">
        <v>126</v>
      </c>
      <c r="B27" s="43">
        <v>2025</v>
      </c>
      <c r="AX27" s="548" t="s">
        <v>643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644</v>
      </c>
    </row>
    <row r="29" spans="1:50">
      <c r="A29" s="5" t="s">
        <v>128</v>
      </c>
      <c r="D29" s="398" t="s">
        <v>457</v>
      </c>
      <c r="E29" s="399" t="str">
        <f>IF(periodStart = "","", periodStart)</f>
        <v>01.01.2019</v>
      </c>
      <c r="F29" s="399" t="str">
        <f>IF(periodEnd = "","", periodEnd)</f>
        <v>31.12.2019</v>
      </c>
      <c r="H29" s="400" t="s">
        <v>2595</v>
      </c>
      <c r="AX29" s="548" t="s">
        <v>645</v>
      </c>
    </row>
    <row r="30" spans="1:50">
      <c r="A30" s="5" t="s">
        <v>129</v>
      </c>
      <c r="D30" s="401"/>
      <c r="E30" s="402"/>
      <c r="F30" s="402"/>
      <c r="AX30" s="548" t="s">
        <v>646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647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648</v>
      </c>
    </row>
    <row r="33" spans="1:50">
      <c r="A33" s="5" t="s">
        <v>132</v>
      </c>
      <c r="AX33" s="548" t="s">
        <v>649</v>
      </c>
    </row>
    <row r="34" spans="1:50">
      <c r="A34" s="5" t="s">
        <v>133</v>
      </c>
      <c r="AX34" s="548" t="s">
        <v>650</v>
      </c>
    </row>
    <row r="35" spans="1:50">
      <c r="A35" s="5" t="s">
        <v>134</v>
      </c>
      <c r="AX35" s="548" t="s">
        <v>651</v>
      </c>
    </row>
    <row r="36" spans="1:50">
      <c r="A36" s="5" t="s">
        <v>98</v>
      </c>
      <c r="AX36" s="548" t="s">
        <v>652</v>
      </c>
    </row>
    <row r="37" spans="1:50">
      <c r="A37" s="5" t="s">
        <v>99</v>
      </c>
      <c r="AX37" s="548" t="s">
        <v>653</v>
      </c>
    </row>
    <row r="38" spans="1:50">
      <c r="A38" s="5" t="s">
        <v>100</v>
      </c>
      <c r="AX38" s="548" t="s">
        <v>654</v>
      </c>
    </row>
    <row r="39" spans="1:50">
      <c r="A39" s="5" t="s">
        <v>101</v>
      </c>
      <c r="AX39" s="548" t="s">
        <v>602</v>
      </c>
    </row>
    <row r="40" spans="1:50">
      <c r="A40" s="5" t="s">
        <v>102</v>
      </c>
      <c r="AX40" s="548" t="s">
        <v>603</v>
      </c>
    </row>
    <row r="41" spans="1:50">
      <c r="A41" s="5" t="s">
        <v>103</v>
      </c>
      <c r="AX41" s="548" t="s">
        <v>604</v>
      </c>
    </row>
    <row r="42" spans="1:50">
      <c r="A42" s="5" t="s">
        <v>135</v>
      </c>
      <c r="AX42" s="548" t="s">
        <v>605</v>
      </c>
    </row>
    <row r="43" spans="1:50">
      <c r="A43" s="5" t="s">
        <v>136</v>
      </c>
      <c r="AX43" s="548" t="s">
        <v>606</v>
      </c>
    </row>
    <row r="44" spans="1:50">
      <c r="A44" s="5" t="s">
        <v>137</v>
      </c>
      <c r="AX44" s="548" t="s">
        <v>607</v>
      </c>
    </row>
    <row r="45" spans="1:50">
      <c r="A45" s="5" t="s">
        <v>138</v>
      </c>
      <c r="AX45" s="548" t="s">
        <v>608</v>
      </c>
    </row>
    <row r="46" spans="1:50">
      <c r="A46" s="5" t="s">
        <v>139</v>
      </c>
      <c r="AX46" s="548" t="s">
        <v>609</v>
      </c>
    </row>
    <row r="47" spans="1:50">
      <c r="A47" s="5" t="s">
        <v>160</v>
      </c>
      <c r="AX47" s="548" t="s">
        <v>610</v>
      </c>
    </row>
    <row r="48" spans="1:50">
      <c r="A48" s="5" t="s">
        <v>161</v>
      </c>
      <c r="AX48" s="548" t="s">
        <v>611</v>
      </c>
    </row>
    <row r="49" spans="1:50">
      <c r="A49" s="5" t="s">
        <v>162</v>
      </c>
      <c r="AX49" s="548" t="s">
        <v>612</v>
      </c>
    </row>
    <row r="50" spans="1:50">
      <c r="A50" s="5" t="s">
        <v>140</v>
      </c>
      <c r="AX50" s="548" t="s">
        <v>613</v>
      </c>
    </row>
    <row r="51" spans="1:50">
      <c r="A51" s="5" t="s">
        <v>141</v>
      </c>
      <c r="AX51" s="548" t="s">
        <v>614</v>
      </c>
    </row>
    <row r="52" spans="1:50">
      <c r="A52" s="5" t="s">
        <v>142</v>
      </c>
      <c r="AX52" s="548" t="s">
        <v>615</v>
      </c>
    </row>
    <row r="53" spans="1:50">
      <c r="A53" s="5" t="s">
        <v>143</v>
      </c>
      <c r="AX53" s="548" t="s">
        <v>616</v>
      </c>
    </row>
    <row r="54" spans="1:50">
      <c r="A54" s="5" t="s">
        <v>144</v>
      </c>
      <c r="AX54" s="548" t="s">
        <v>617</v>
      </c>
    </row>
    <row r="55" spans="1:50">
      <c r="A55" s="5" t="s">
        <v>145</v>
      </c>
      <c r="AX55" s="548" t="s">
        <v>618</v>
      </c>
    </row>
    <row r="56" spans="1:50">
      <c r="A56" s="5" t="s">
        <v>146</v>
      </c>
      <c r="AX56" s="548" t="s">
        <v>619</v>
      </c>
    </row>
    <row r="57" spans="1:50">
      <c r="A57" s="5" t="s">
        <v>424</v>
      </c>
      <c r="AX57" s="548" t="s">
        <v>620</v>
      </c>
    </row>
    <row r="58" spans="1:50">
      <c r="A58" s="5" t="s">
        <v>147</v>
      </c>
      <c r="AX58" s="548" t="s">
        <v>621</v>
      </c>
    </row>
    <row r="59" spans="1:50">
      <c r="A59" s="5" t="s">
        <v>148</v>
      </c>
      <c r="AX59" s="548" t="s">
        <v>622</v>
      </c>
    </row>
    <row r="60" spans="1:50">
      <c r="A60" s="5" t="s">
        <v>149</v>
      </c>
      <c r="AX60" s="548" t="s">
        <v>623</v>
      </c>
    </row>
    <row r="61" spans="1:50">
      <c r="A61" s="5" t="s">
        <v>150</v>
      </c>
      <c r="AX61" s="548" t="s">
        <v>624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579</v>
      </c>
    </row>
    <row r="3" spans="2:4" ht="67.5">
      <c r="B3" s="52" t="s">
        <v>433</v>
      </c>
    </row>
    <row r="4" spans="2:4" ht="33.75">
      <c r="B4" s="52" t="s">
        <v>698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580</v>
      </c>
    </row>
    <row r="10" spans="2:4" ht="56.25">
      <c r="B10" s="52" t="s">
        <v>699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544</v>
      </c>
    </row>
    <row r="28" spans="1:2" ht="56.25">
      <c r="B28" s="335" t="s">
        <v>543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C25" sqref="C25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25" t="s">
        <v>432</v>
      </c>
      <c r="E5" s="726"/>
      <c r="F5" s="726"/>
      <c r="G5" s="726"/>
      <c r="H5" s="726"/>
      <c r="I5" s="726"/>
      <c r="J5" s="727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44"/>
      <c r="E6" s="745"/>
      <c r="F6" s="745"/>
      <c r="G6" s="745"/>
      <c r="H6" s="745"/>
      <c r="I6" s="745"/>
      <c r="J6" s="746"/>
    </row>
    <row r="7" spans="1:20" s="184" customFormat="1" hidden="1">
      <c r="A7" s="446"/>
      <c r="B7" s="446"/>
      <c r="E7" s="742"/>
      <c r="F7" s="742"/>
      <c r="G7" s="741"/>
      <c r="H7" s="741"/>
      <c r="I7" s="741"/>
      <c r="J7" s="741"/>
    </row>
    <row r="8" spans="1:20" s="184" customFormat="1" hidden="1">
      <c r="A8" s="446"/>
      <c r="B8" s="446"/>
      <c r="E8" s="742"/>
      <c r="F8" s="742"/>
      <c r="G8" s="741"/>
      <c r="H8" s="741"/>
      <c r="I8" s="741"/>
      <c r="J8" s="741"/>
    </row>
    <row r="9" spans="1:20" s="184" customFormat="1" hidden="1">
      <c r="A9" s="446"/>
      <c r="B9" s="446"/>
      <c r="E9" s="742"/>
      <c r="F9" s="742"/>
      <c r="G9" s="741"/>
      <c r="H9" s="741"/>
      <c r="I9" s="741"/>
      <c r="J9" s="741"/>
    </row>
    <row r="10" spans="1:20" s="184" customFormat="1" hidden="1">
      <c r="A10" s="446"/>
      <c r="B10" s="446"/>
      <c r="E10" s="742"/>
      <c r="F10" s="742"/>
      <c r="G10" s="741"/>
      <c r="H10" s="741"/>
      <c r="I10" s="741"/>
      <c r="J10" s="741"/>
    </row>
    <row r="11" spans="1:20" s="184" customFormat="1" hidden="1">
      <c r="A11" s="446"/>
      <c r="B11" s="446"/>
      <c r="D11" s="166"/>
      <c r="E11" s="742"/>
      <c r="F11" s="742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42"/>
      <c r="F12" s="742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43"/>
      <c r="F13" s="743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39" t="s">
        <v>95</v>
      </c>
      <c r="E17" s="739" t="s">
        <v>300</v>
      </c>
      <c r="F17" s="739" t="s">
        <v>83</v>
      </c>
      <c r="G17" s="739" t="s">
        <v>491</v>
      </c>
      <c r="H17" s="739" t="s">
        <v>95</v>
      </c>
      <c r="I17" s="739"/>
      <c r="J17" s="739" t="s">
        <v>23</v>
      </c>
      <c r="K17" s="740" t="s">
        <v>552</v>
      </c>
      <c r="L17" s="740"/>
      <c r="M17" s="740"/>
      <c r="N17" s="740"/>
      <c r="O17" s="740" t="s">
        <v>551</v>
      </c>
      <c r="P17" s="740"/>
      <c r="Q17" s="740"/>
      <c r="R17" s="740"/>
      <c r="S17" s="739" t="s">
        <v>247</v>
      </c>
    </row>
    <row r="18" spans="1:20" ht="30.75" customHeight="1">
      <c r="D18" s="739"/>
      <c r="E18" s="739"/>
      <c r="F18" s="739"/>
      <c r="G18" s="739"/>
      <c r="H18" s="739"/>
      <c r="I18" s="739"/>
      <c r="J18" s="739"/>
      <c r="K18" s="118" t="s">
        <v>303</v>
      </c>
      <c r="L18" s="739" t="s">
        <v>95</v>
      </c>
      <c r="M18" s="739"/>
      <c r="N18" s="118" t="s">
        <v>233</v>
      </c>
      <c r="O18" s="118" t="s">
        <v>303</v>
      </c>
      <c r="P18" s="739" t="s">
        <v>95</v>
      </c>
      <c r="Q18" s="739"/>
      <c r="R18" s="118" t="s">
        <v>233</v>
      </c>
      <c r="S18" s="739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38" t="s">
        <v>71</v>
      </c>
      <c r="I19" s="738"/>
      <c r="J19" s="41" t="s">
        <v>72</v>
      </c>
      <c r="K19" s="41" t="s">
        <v>186</v>
      </c>
      <c r="L19" s="738" t="s">
        <v>187</v>
      </c>
      <c r="M19" s="738"/>
      <c r="N19" s="41" t="s">
        <v>211</v>
      </c>
      <c r="O19" s="41" t="s">
        <v>212</v>
      </c>
      <c r="P19" s="738" t="s">
        <v>213</v>
      </c>
      <c r="Q19" s="738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69" customFormat="1" ht="17.100000000000001" customHeight="1">
      <c r="A21" s="308">
        <v>4</v>
      </c>
      <c r="C21" s="440"/>
      <c r="D21" s="747">
        <v>1</v>
      </c>
      <c r="E21" s="749" t="s">
        <v>391</v>
      </c>
      <c r="F21" s="751" t="s">
        <v>1349</v>
      </c>
      <c r="G21" s="754" t="s">
        <v>88</v>
      </c>
      <c r="H21" s="747"/>
      <c r="I21" s="747">
        <v>1</v>
      </c>
      <c r="J21" s="759" t="s">
        <v>400</v>
      </c>
      <c r="K21" s="758" t="s">
        <v>87</v>
      </c>
      <c r="L21" s="762"/>
      <c r="M21" s="762" t="s">
        <v>96</v>
      </c>
      <c r="N21" s="756" t="s">
        <v>1373</v>
      </c>
      <c r="O21" s="758" t="s">
        <v>88</v>
      </c>
      <c r="P21" s="672"/>
      <c r="Q21" s="672" t="s">
        <v>96</v>
      </c>
      <c r="R21" s="695"/>
      <c r="S21" s="671"/>
    </row>
    <row r="22" spans="1:20" s="669" customFormat="1" ht="17.100000000000001" customHeight="1">
      <c r="A22" s="308"/>
      <c r="C22" s="184"/>
      <c r="D22" s="748"/>
      <c r="E22" s="750"/>
      <c r="F22" s="752"/>
      <c r="G22" s="755"/>
      <c r="H22" s="748"/>
      <c r="I22" s="748"/>
      <c r="J22" s="760"/>
      <c r="K22" s="755"/>
      <c r="L22" s="748"/>
      <c r="M22" s="748"/>
      <c r="N22" s="757"/>
      <c r="O22" s="755"/>
      <c r="P22" s="332"/>
      <c r="Q22" s="122"/>
      <c r="R22" s="122"/>
      <c r="S22" s="123"/>
    </row>
    <row r="23" spans="1:20" s="669" customFormat="1" ht="15" customHeight="1">
      <c r="A23" s="308"/>
      <c r="C23" s="184"/>
      <c r="D23" s="748"/>
      <c r="E23" s="750"/>
      <c r="F23" s="752"/>
      <c r="G23" s="755"/>
      <c r="H23" s="748"/>
      <c r="I23" s="748"/>
      <c r="J23" s="761"/>
      <c r="K23" s="755"/>
      <c r="L23" s="121"/>
      <c r="M23" s="122"/>
      <c r="N23" s="122"/>
      <c r="O23" s="122"/>
      <c r="P23" s="122"/>
      <c r="Q23" s="122"/>
      <c r="R23" s="122"/>
      <c r="S23" s="123"/>
    </row>
    <row r="24" spans="1:20" s="669" customFormat="1" ht="15" customHeight="1">
      <c r="A24" s="308"/>
      <c r="C24" s="184"/>
      <c r="D24" s="748"/>
      <c r="E24" s="750"/>
      <c r="F24" s="753"/>
      <c r="G24" s="755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K21 O21 G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0" t="s">
        <v>510</v>
      </c>
      <c r="G4" s="730"/>
      <c r="H4" s="730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25.12.2018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7"/>
      <c r="D11" s="477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Челябинская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7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8"/>
      <c r="B13" s="768"/>
      <c r="C13" s="768"/>
      <c r="D13" s="477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9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8"/>
      <c r="B14" s="768"/>
      <c r="C14" s="768"/>
      <c r="D14" s="477"/>
      <c r="F14" s="473"/>
      <c r="G14" s="163" t="s">
        <v>4</v>
      </c>
      <c r="H14" s="478"/>
      <c r="I14" s="769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8"/>
      <c r="B15" s="768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8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3" t="s">
        <v>680</v>
      </c>
      <c r="H19" s="763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4" t="s">
        <v>682</v>
      </c>
      <c r="M5" s="765"/>
      <c r="N5" s="765"/>
      <c r="O5" s="765"/>
      <c r="P5" s="765"/>
      <c r="Q5" s="765"/>
      <c r="R5" s="765"/>
      <c r="S5" s="765"/>
      <c r="T5" s="765"/>
      <c r="U5" s="766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80" t="str">
        <f>IF(NameOrPr_ch="",IF(NameOrPr="","",NameOrPr),NameOrPr_ch)</f>
        <v>Министерство тарифного регулирования и энергетики Челябинской области</v>
      </c>
      <c r="P7" s="780"/>
      <c r="Q7" s="780"/>
      <c r="R7" s="780"/>
      <c r="S7" s="780"/>
      <c r="T7" s="780"/>
      <c r="U7" s="780"/>
      <c r="V7" s="780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80" t="str">
        <f>IF(datePr_ch="",IF(datePr="","",datePr),datePr_ch)</f>
        <v>29.11.2018</v>
      </c>
      <c r="P8" s="780"/>
      <c r="Q8" s="780"/>
      <c r="R8" s="780"/>
      <c r="S8" s="780"/>
      <c r="T8" s="780"/>
      <c r="U8" s="780"/>
      <c r="V8" s="780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80" t="str">
        <f>IF(numberPr_ch="",IF(numberPr="","",numberPr),numberPr_ch)</f>
        <v>77/54</v>
      </c>
      <c r="P9" s="780"/>
      <c r="Q9" s="780"/>
      <c r="R9" s="780"/>
      <c r="S9" s="780"/>
      <c r="T9" s="780"/>
      <c r="U9" s="780"/>
      <c r="V9" s="780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471"/>
      <c r="O10" s="780" t="str">
        <f>IF(IstPub_ch="",IF(IstPub="","",IstPub),IstPub_ch)</f>
        <v>Сайт Министерства тарифного регулирования и энергетики Челябинской области, tarif74.ru</v>
      </c>
      <c r="P10" s="780"/>
      <c r="Q10" s="780"/>
      <c r="R10" s="780"/>
      <c r="S10" s="780"/>
      <c r="T10" s="780"/>
      <c r="U10" s="780"/>
      <c r="V10" s="780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42"/>
      <c r="M11" s="742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0"/>
      <c r="P12" s="770"/>
      <c r="Q12" s="770"/>
      <c r="R12" s="770"/>
      <c r="S12" s="770"/>
      <c r="T12" s="770"/>
      <c r="U12" s="770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30" t="s">
        <v>510</v>
      </c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 t="s">
        <v>511</v>
      </c>
    </row>
    <row r="14" spans="7:34" ht="15" customHeight="1">
      <c r="J14" s="86"/>
      <c r="K14" s="86"/>
      <c r="L14" s="730" t="s">
        <v>95</v>
      </c>
      <c r="M14" s="730" t="s">
        <v>425</v>
      </c>
      <c r="N14" s="730"/>
      <c r="O14" s="785" t="s">
        <v>534</v>
      </c>
      <c r="P14" s="785"/>
      <c r="Q14" s="785"/>
      <c r="R14" s="785"/>
      <c r="S14" s="785"/>
      <c r="T14" s="785"/>
      <c r="U14" s="730" t="s">
        <v>344</v>
      </c>
      <c r="V14" s="784" t="s">
        <v>278</v>
      </c>
      <c r="W14" s="730"/>
    </row>
    <row r="15" spans="7:34" ht="14.25" customHeight="1">
      <c r="J15" s="86"/>
      <c r="K15" s="86"/>
      <c r="L15" s="730"/>
      <c r="M15" s="730"/>
      <c r="N15" s="730"/>
      <c r="O15" s="251" t="s">
        <v>535</v>
      </c>
      <c r="P15" s="771" t="s">
        <v>274</v>
      </c>
      <c r="Q15" s="771"/>
      <c r="R15" s="739" t="s">
        <v>536</v>
      </c>
      <c r="S15" s="739"/>
      <c r="T15" s="739"/>
      <c r="U15" s="730"/>
      <c r="V15" s="784"/>
      <c r="W15" s="730"/>
    </row>
    <row r="16" spans="7:34" ht="33.75" customHeight="1">
      <c r="J16" s="86"/>
      <c r="K16" s="86"/>
      <c r="L16" s="730"/>
      <c r="M16" s="730"/>
      <c r="N16" s="730"/>
      <c r="O16" s="435" t="s">
        <v>537</v>
      </c>
      <c r="P16" s="436" t="s">
        <v>538</v>
      </c>
      <c r="Q16" s="436" t="s">
        <v>405</v>
      </c>
      <c r="R16" s="437" t="s">
        <v>277</v>
      </c>
      <c r="S16" s="778" t="s">
        <v>276</v>
      </c>
      <c r="T16" s="778"/>
      <c r="U16" s="730"/>
      <c r="V16" s="784"/>
      <c r="W16" s="730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9">
        <f ca="1">OFFSET(S17,0,-1)+1</f>
        <v>7</v>
      </c>
      <c r="T17" s="779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7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3"/>
      <c r="P18" s="753"/>
      <c r="Q18" s="753"/>
      <c r="R18" s="753"/>
      <c r="S18" s="753"/>
      <c r="T18" s="753"/>
      <c r="U18" s="753"/>
      <c r="V18" s="753"/>
      <c r="W18" s="600" t="s">
        <v>544</v>
      </c>
    </row>
    <row r="19" spans="1:35" ht="22.5">
      <c r="A19" s="777"/>
      <c r="B19" s="777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2"/>
      <c r="P19" s="772"/>
      <c r="Q19" s="772"/>
      <c r="R19" s="772"/>
      <c r="S19" s="772"/>
      <c r="T19" s="772"/>
      <c r="U19" s="772"/>
      <c r="V19" s="772"/>
      <c r="W19" s="286" t="s">
        <v>545</v>
      </c>
    </row>
    <row r="20" spans="1:35" ht="45">
      <c r="A20" s="777"/>
      <c r="B20" s="777"/>
      <c r="C20" s="777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2"/>
      <c r="P20" s="772"/>
      <c r="Q20" s="772"/>
      <c r="R20" s="772"/>
      <c r="S20" s="772"/>
      <c r="T20" s="772"/>
      <c r="U20" s="772"/>
      <c r="V20" s="772"/>
      <c r="W20" s="286" t="s">
        <v>683</v>
      </c>
      <c r="AA20" s="317"/>
    </row>
    <row r="21" spans="1:35" ht="33.75">
      <c r="A21" s="777"/>
      <c r="B21" s="777"/>
      <c r="C21" s="777"/>
      <c r="D21" s="777">
        <v>1</v>
      </c>
      <c r="E21" s="342"/>
      <c r="F21" s="342"/>
      <c r="G21" s="342"/>
      <c r="H21" s="342"/>
      <c r="I21" s="77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7"/>
      <c r="P21" s="787"/>
      <c r="Q21" s="787"/>
      <c r="R21" s="787"/>
      <c r="S21" s="787"/>
      <c r="T21" s="787"/>
      <c r="U21" s="787"/>
      <c r="V21" s="787"/>
      <c r="W21" s="286" t="s">
        <v>684</v>
      </c>
      <c r="AA21" s="317"/>
    </row>
    <row r="22" spans="1:35" ht="33.75">
      <c r="A22" s="777"/>
      <c r="B22" s="777"/>
      <c r="C22" s="777"/>
      <c r="D22" s="777"/>
      <c r="E22" s="777">
        <v>1</v>
      </c>
      <c r="F22" s="342"/>
      <c r="G22" s="342"/>
      <c r="H22" s="342"/>
      <c r="I22" s="770"/>
      <c r="J22" s="77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6"/>
      <c r="P22" s="786"/>
      <c r="Q22" s="786"/>
      <c r="R22" s="786"/>
      <c r="S22" s="786"/>
      <c r="T22" s="786"/>
      <c r="U22" s="786"/>
      <c r="V22" s="786"/>
      <c r="W22" s="286" t="s">
        <v>546</v>
      </c>
      <c r="Y22" s="317" t="str">
        <f>strCheckUnique(Z22:Z25)</f>
        <v/>
      </c>
      <c r="AA22" s="317"/>
    </row>
    <row r="23" spans="1:35" ht="66" customHeight="1">
      <c r="A23" s="777"/>
      <c r="B23" s="777"/>
      <c r="C23" s="777"/>
      <c r="D23" s="777"/>
      <c r="E23" s="777"/>
      <c r="F23" s="340">
        <v>1</v>
      </c>
      <c r="G23" s="340"/>
      <c r="H23" s="340"/>
      <c r="I23" s="770"/>
      <c r="J23" s="77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4"/>
      <c r="O23" s="192"/>
      <c r="P23" s="192"/>
      <c r="Q23" s="192"/>
      <c r="R23" s="775"/>
      <c r="S23" s="773" t="s">
        <v>87</v>
      </c>
      <c r="T23" s="775"/>
      <c r="U23" s="773" t="s">
        <v>88</v>
      </c>
      <c r="V23" s="282"/>
      <c r="W23" s="781" t="s">
        <v>547</v>
      </c>
      <c r="X23" s="599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77"/>
      <c r="B24" s="777"/>
      <c r="C24" s="777"/>
      <c r="D24" s="777"/>
      <c r="E24" s="777"/>
      <c r="F24" s="340"/>
      <c r="G24" s="340"/>
      <c r="H24" s="340"/>
      <c r="I24" s="770"/>
      <c r="J24" s="770"/>
      <c r="K24" s="344"/>
      <c r="L24" s="171"/>
      <c r="M24" s="205"/>
      <c r="N24" s="774"/>
      <c r="O24" s="299"/>
      <c r="P24" s="296"/>
      <c r="Q24" s="297" t="str">
        <f>R23 &amp; "-" &amp; T23</f>
        <v>-</v>
      </c>
      <c r="R24" s="775"/>
      <c r="S24" s="773"/>
      <c r="T24" s="776"/>
      <c r="U24" s="773"/>
      <c r="V24" s="282"/>
      <c r="W24" s="782"/>
      <c r="AA24" s="317"/>
    </row>
    <row r="25" spans="1:35" customFormat="1" ht="15" customHeight="1">
      <c r="A25" s="777"/>
      <c r="B25" s="777"/>
      <c r="C25" s="777"/>
      <c r="D25" s="777"/>
      <c r="E25" s="777"/>
      <c r="F25" s="340"/>
      <c r="G25" s="340"/>
      <c r="H25" s="340"/>
      <c r="I25" s="770"/>
      <c r="J25" s="770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3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7"/>
      <c r="B26" s="777"/>
      <c r="C26" s="777"/>
      <c r="D26" s="777"/>
      <c r="E26" s="340"/>
      <c r="F26" s="342"/>
      <c r="G26" s="342"/>
      <c r="H26" s="342"/>
      <c r="I26" s="77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7"/>
      <c r="B27" s="777"/>
      <c r="C27" s="777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7"/>
      <c r="B28" s="777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7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3" t="s">
        <v>707</v>
      </c>
      <c r="N32" s="763"/>
      <c r="O32" s="763"/>
      <c r="P32" s="763"/>
      <c r="Q32" s="763"/>
      <c r="R32" s="763"/>
      <c r="S32" s="763"/>
      <c r="T32" s="763"/>
      <c r="U32" s="763"/>
      <c r="V32" s="763"/>
    </row>
  </sheetData>
  <sheetProtection password="FA9C" sheet="1" objects="1" scenarios="1" formatColumns="0" formatRows="0"/>
  <dataConsolidate leftLabels="1" link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30" t="s">
        <v>510</v>
      </c>
      <c r="G4" s="730"/>
      <c r="H4" s="730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25.12.2018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Челябинская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8"/>
      <c r="B13" s="768"/>
      <c r="C13" s="768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9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8"/>
      <c r="B14" s="768"/>
      <c r="C14" s="768"/>
      <c r="D14" s="479"/>
      <c r="F14" s="473"/>
      <c r="G14" s="163" t="s">
        <v>4</v>
      </c>
      <c r="H14" s="478"/>
      <c r="I14" s="769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8"/>
      <c r="B15" s="768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8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3" t="s">
        <v>680</v>
      </c>
      <c r="H19" s="763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20" baseType="lpstr">
      <vt:lpstr>Инструкция</vt:lpstr>
      <vt:lpstr>Титульный</vt:lpstr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Форма 1.0.1 | Форма 2.12</vt:lpstr>
      <vt:lpstr>Форма 2.12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Е С. Украинец</cp:lastModifiedBy>
  <cp:lastPrinted>2013-08-29T08:11:20Z</cp:lastPrinted>
  <dcterms:created xsi:type="dcterms:W3CDTF">2004-05-21T07:18:45Z</dcterms:created>
  <dcterms:modified xsi:type="dcterms:W3CDTF">2019-01-04T05:14:47Z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