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сайт\ЕИАС\вода стоки\"/>
    </mc:Choice>
  </mc:AlternateContent>
  <bookViews>
    <workbookView xWindow="930" yWindow="240" windowWidth="13665" windowHeight="8010" tabRatio="922" firstSheet="3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r:id="rId7"/>
    <sheet name="Форма 3.2 | Т-ВО" sheetId="530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1.0.1 | Форма 3.10" sheetId="624" r:id="rId17"/>
    <sheet name="Форма 3.10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тарифов'!$F$20:$F$28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Т-ВО'!$M$27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тарифов'!$E$20:$S$28</definedName>
    <definedName name="checkCell_List06_1">'Форма 3.2 | Т-ВО'!$M$18:$AD$37</definedName>
    <definedName name="checkCell_List06_1_double_date">'Форма 3.2 | Т-ВО'!$AE$18:$AE$37</definedName>
    <definedName name="checkCell_List06_1_unique_t">'Форма 3.2 | Т-ВО'!$M$18:$M$37</definedName>
    <definedName name="checkCell_List06_1_unique_t1">'Форма 3.2 | Т-ВО'!$AF$18:$AF$37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3.9'!$D$10:$G$17</definedName>
    <definedName name="checkCells_List05_1">'Форма 1.0.1 | Т-ВО'!$F$7:$I$19</definedName>
    <definedName name="checkCells_List05_10">'Форма 1.0.1 | Т-подкл'!$F$7:$I$17</definedName>
    <definedName name="checkCells_List05_11">'Форма 1.0.1 | Форма 3.9'!$F$7:$I$19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3.9'!$F$12:$G$17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et_union_hor!$O$29:$AC$33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et_union_hor!$AC$29:$AC$41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тарифов'!$K$20:$K$28</definedName>
    <definedName name="flagST">'Перечень тарифов'!$O$20:$O$28</definedName>
    <definedName name="flagTwoTariff">'Перечень тарифов'!$G$20:$G$28</definedName>
    <definedName name="flagUsedTer_List01">Территории!$P$11:$P$15</definedName>
    <definedName name="group_rates">'Перечень тарифов'!$E$20:$E$28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тарифов'!$A$20:$A$28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REESTR_MO!$A$2:$D$320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Т-ВО'!$O$18:$O$37</definedName>
    <definedName name="List06_1_MC2">'Форма 3.2 | Т-ВО'!$AC$18:$AC$37</definedName>
    <definedName name="List06_1_note">'Форма 3.2 | Т-ВО'!$AD$18:$AD$37</definedName>
    <definedName name="List06_1_Period">'Форма 3.2 | Т-ВО'!$O$18:$U$37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3.9'!$F$12:$F$17</definedName>
    <definedName name="List11_note">'Форма 3.9'!$G$10:$G$17</definedName>
    <definedName name="List12_Date">'Форма 3.10'!$G$11</definedName>
    <definedName name="List12_GroundMaterials_1">'Форма 3.10'!$H$11:$H$38</definedName>
    <definedName name="List12_note">'Форма 3.10'!$I$10:$I$38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тарифов'!$N$20:$N$28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тарифов'!$J$20:$J$28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3.9'!$E$12:$E$14</definedName>
    <definedName name="pCng_List11_2">'Форма 3.9'!$E$16:$E$17</definedName>
    <definedName name="pCng_List12_1">'Форма 3.10'!$E$15:$E$16</definedName>
    <definedName name="pCng_List12_2">'Форма 3.10'!$E$18:$E$25</definedName>
    <definedName name="pCng_List12_6">'Форма 3.10'!$E$37:$E$38</definedName>
    <definedName name="pDbl_List12_5">'Форма 3.10'!$G$34:$G$35</definedName>
    <definedName name="pDbl_List12_5_copy">'Форма 3.10'!$L$34:$L$35</definedName>
    <definedName name="pDbl_List12_5_copy2">'Форма 3.10'!$K$34:$K$35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тарифов'!$C$20:$C$28</definedName>
    <definedName name="pDel_List02_1">'Перечень тарифов'!$H$20:$H$28</definedName>
    <definedName name="pDel_List02_2">'Перечень тарифов'!$L$20:$L$28</definedName>
    <definedName name="pDel_List02_3">'Перечень тарифов'!$P$20:$P$28</definedName>
    <definedName name="pDel_List03">'Форма 1.0.2'!$C$12:$C$13</definedName>
    <definedName name="pDel_List06_1_1">'Форма 3.2 | Т-ВО'!$I$18:$K$37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3.9'!$C$12:$C$14</definedName>
    <definedName name="pDel_List11_2">'Форма 3.9'!$C$16:$C$17</definedName>
    <definedName name="pDel_List12_1">'Форма 3.10'!$C$15:$C$16</definedName>
    <definedName name="pDel_List12_2">'Форма 3.10'!$C$18:$C$25</definedName>
    <definedName name="pDel_List12_3">'Форма 3.10'!$C$28:$C$29</definedName>
    <definedName name="pDel_List12_4">'Форма 3.10'!$C$31:$C$32</definedName>
    <definedName name="pDel_List12_5">'Форма 3.10'!$C$34:$C$35</definedName>
    <definedName name="pDel_List12_6">'Форма 3.10'!$C$37:$C$38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тарифов'!$E$28</definedName>
    <definedName name="pIns_List03">'Форма 1.0.2'!$E$13</definedName>
    <definedName name="pIns_List06_1_Period">'Форма 3.2 | Т-ВО'!$AC$14:$AC$37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3.9'!$E$14</definedName>
    <definedName name="pIns_List11_2">'Форма 3.9'!$E$17</definedName>
    <definedName name="pIns_List12_1">'Форма 3.10'!$E$16</definedName>
    <definedName name="pIns_List12_2">'Форма 3.10'!$E$25</definedName>
    <definedName name="pIns_List12_3">'Форма 3.10'!$E$29</definedName>
    <definedName name="pIns_List12_4">'Форма 3.10'!$E$32</definedName>
    <definedName name="pIns_List12_5">'Форма 3.10'!$E$35</definedName>
    <definedName name="pIns_List12_6">'Форма 3.10'!$E$38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REESTR_ORG!$A$2:$J$195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тарифов'!$R$20:$R$28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тарифов'!$S$20:$S$28</definedName>
    <definedName name="year_list">TEHSHEET!$C$2:$C$6</definedName>
    <definedName name="year_list1">TEHSHEET!$B$2:$B$27</definedName>
  </definedNames>
  <calcPr calcId="152511"/>
</workbook>
</file>

<file path=xl/calcChain.xml><?xml version="1.0" encoding="utf-8"?>
<calcChain xmlns="http://schemas.openxmlformats.org/spreadsheetml/2006/main">
  <c r="M7" i="530" l="1"/>
  <c r="O7" i="530"/>
  <c r="M8" i="530"/>
  <c r="O8" i="530"/>
  <c r="M9" i="530"/>
  <c r="O9" i="530"/>
  <c r="O10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L18" i="530"/>
  <c r="O18" i="530"/>
  <c r="L19" i="530"/>
  <c r="L20" i="530"/>
  <c r="L21" i="530"/>
  <c r="L22" i="530"/>
  <c r="AG23" i="530"/>
  <c r="AF22" i="530"/>
  <c r="L23" i="530"/>
  <c r="Q24" i="530"/>
  <c r="X24" i="530"/>
  <c r="AE23" i="530"/>
  <c r="L28" i="530"/>
  <c r="O28" i="530"/>
  <c r="L29" i="530"/>
  <c r="L30" i="530"/>
  <c r="L31" i="530"/>
  <c r="L32" i="530"/>
  <c r="AG33" i="530"/>
  <c r="AF32" i="530"/>
  <c r="L33" i="530"/>
  <c r="Q34" i="530"/>
  <c r="X34" i="530"/>
  <c r="AE33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X35" i="471"/>
  <c r="H18" i="624" l="1"/>
  <c r="H17" i="624"/>
  <c r="H15" i="624"/>
  <c r="H14" i="624"/>
  <c r="H12" i="624"/>
  <c r="H11" i="624"/>
  <c r="H9" i="624"/>
  <c r="H8" i="624"/>
  <c r="H7" i="624"/>
  <c r="H18" i="622"/>
  <c r="H15" i="622"/>
  <c r="H14" i="622"/>
  <c r="H17" i="622"/>
  <c r="H12" i="622"/>
  <c r="H9" i="622"/>
  <c r="H8" i="622"/>
  <c r="H18" i="613"/>
  <c r="H15" i="613"/>
  <c r="H14" i="613"/>
  <c r="H17" i="613"/>
  <c r="H12" i="613"/>
  <c r="H9" i="613"/>
  <c r="H8" i="613"/>
  <c r="F15" i="624"/>
  <c r="F13" i="624"/>
  <c r="F11" i="624"/>
  <c r="F19" i="624"/>
  <c r="F17" i="624"/>
  <c r="F10" i="624"/>
  <c r="F8" i="624"/>
  <c r="F16" i="624"/>
  <c r="F14" i="624"/>
  <c r="F12" i="624"/>
  <c r="F18" i="624"/>
  <c r="F9" i="624"/>
  <c r="F14" i="622"/>
  <c r="F15" i="622"/>
  <c r="F18" i="622"/>
  <c r="F16" i="622"/>
  <c r="F19" i="622"/>
  <c r="F17" i="622"/>
  <c r="F14" i="613"/>
  <c r="F15" i="613"/>
  <c r="F18" i="613"/>
  <c r="F16" i="613"/>
  <c r="F19" i="613"/>
  <c r="F17" i="613"/>
  <c r="E24" i="610" l="1"/>
  <c r="E23" i="610"/>
  <c r="E22" i="610"/>
  <c r="E21" i="610"/>
  <c r="E20" i="610"/>
  <c r="E19" i="610"/>
  <c r="R14" i="601" l="1"/>
  <c r="R13" i="601"/>
  <c r="R12" i="601"/>
  <c r="P12" i="601"/>
  <c r="M14" i="601"/>
  <c r="M13" i="601"/>
  <c r="M12" i="601"/>
  <c r="H19" i="624" l="1"/>
  <c r="H13" i="622"/>
  <c r="H19" i="613"/>
  <c r="H13" i="613"/>
  <c r="H13" i="624"/>
  <c r="H19" i="622"/>
  <c r="M9" i="566"/>
  <c r="M8" i="566"/>
  <c r="M9" i="598"/>
  <c r="M8" i="598"/>
  <c r="M9" i="567"/>
  <c r="M8" i="567"/>
  <c r="B3" i="525"/>
  <c r="B2" i="525"/>
  <c r="N10" i="566" l="1"/>
  <c r="N9" i="566"/>
  <c r="N8" i="566"/>
  <c r="N7" i="566"/>
  <c r="M7" i="566"/>
  <c r="N10" i="598"/>
  <c r="N9" i="598"/>
  <c r="N8" i="598"/>
  <c r="N7" i="598"/>
  <c r="M7" i="598"/>
  <c r="O10" i="567"/>
  <c r="O9" i="567"/>
  <c r="O8" i="567"/>
  <c r="O7" i="567"/>
  <c r="M7" i="567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AG34" i="471"/>
  <c r="M12" i="550"/>
  <c r="H11" i="622"/>
  <c r="H7" i="622"/>
  <c r="AF23" i="566"/>
  <c r="AN22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H11" i="613"/>
  <c r="H7" i="613"/>
  <c r="F8" i="622"/>
  <c r="F12" i="614"/>
  <c r="L19" i="567"/>
  <c r="X23" i="567"/>
  <c r="F9" i="618"/>
  <c r="L23" i="567"/>
  <c r="E2" i="437"/>
  <c r="F8" i="618"/>
  <c r="L21" i="567"/>
  <c r="F13" i="622"/>
  <c r="L20" i="598"/>
  <c r="F9" i="622"/>
  <c r="F13" i="617"/>
  <c r="F9" i="617"/>
  <c r="F10" i="614"/>
  <c r="L18" i="567"/>
  <c r="E3" i="437"/>
  <c r="L20" i="567"/>
  <c r="F13" i="618"/>
  <c r="AN22" i="598"/>
  <c r="F8" i="614"/>
  <c r="L21" i="566"/>
  <c r="F10" i="617"/>
  <c r="F12" i="622"/>
  <c r="L20" i="566"/>
  <c r="F10" i="622"/>
  <c r="F11" i="618"/>
  <c r="F12" i="617"/>
  <c r="L19" i="566"/>
  <c r="F10" i="618"/>
  <c r="L21" i="598"/>
  <c r="L22" i="566"/>
  <c r="F11" i="617"/>
  <c r="F11" i="622"/>
  <c r="AM22" i="566"/>
  <c r="F13" i="614"/>
  <c r="F11" i="614"/>
  <c r="L22" i="598"/>
  <c r="F12" i="618"/>
  <c r="F9" i="614"/>
  <c r="F8" i="617"/>
  <c r="Y22" i="567"/>
  <c r="L19" i="598"/>
  <c r="L22" i="567"/>
  <c r="F9" i="613"/>
  <c r="F8" i="613"/>
  <c r="F11" i="613"/>
  <c r="F13" i="613"/>
  <c r="F10" i="613"/>
  <c r="F12" i="613"/>
  <c r="L33" i="471"/>
  <c r="L34" i="471"/>
  <c r="L78" i="471"/>
  <c r="L45" i="471"/>
  <c r="AN169" i="471"/>
  <c r="F291" i="471"/>
  <c r="L80" i="471"/>
  <c r="X137" i="471"/>
  <c r="L82" i="471"/>
  <c r="L181" i="471"/>
  <c r="L64" i="471"/>
  <c r="L79" i="471"/>
  <c r="Y49" i="471"/>
  <c r="L66" i="471"/>
  <c r="L77" i="471"/>
  <c r="L182" i="471"/>
  <c r="AE34" i="471"/>
  <c r="F292" i="471"/>
  <c r="Y153" i="471"/>
  <c r="Y136" i="471"/>
  <c r="Y119" i="471"/>
  <c r="L47" i="471"/>
  <c r="X120" i="471"/>
  <c r="L46" i="471"/>
  <c r="L50" i="471"/>
  <c r="L166" i="471"/>
  <c r="L31" i="471"/>
  <c r="L183" i="471"/>
  <c r="X82" i="471"/>
  <c r="L167" i="471"/>
  <c r="Y65" i="471"/>
  <c r="L49" i="471"/>
  <c r="M259" i="471"/>
  <c r="F290" i="471"/>
  <c r="X154" i="471"/>
  <c r="X66" i="471"/>
  <c r="AC98" i="471"/>
  <c r="L32" i="471"/>
  <c r="L61" i="471"/>
  <c r="AD97" i="471"/>
  <c r="M249" i="471"/>
  <c r="L63" i="471"/>
  <c r="L65" i="471"/>
  <c r="F293" i="471"/>
  <c r="L29" i="471"/>
  <c r="L184" i="471"/>
  <c r="F294" i="471"/>
  <c r="AF33" i="471"/>
  <c r="L48" i="471"/>
  <c r="AM184" i="471"/>
  <c r="L169" i="471"/>
  <c r="L62" i="471"/>
  <c r="AC100" i="471"/>
  <c r="M254" i="471"/>
  <c r="F289" i="471"/>
  <c r="X50" i="471"/>
  <c r="L81" i="471"/>
  <c r="L168" i="471"/>
  <c r="Y81" i="471"/>
  <c r="L30" i="471"/>
</calcChain>
</file>

<file path=xl/sharedStrings.xml><?xml version="1.0" encoding="utf-8"?>
<sst xmlns="http://schemas.openxmlformats.org/spreadsheetml/2006/main" count="4136" uniqueCount="2178">
  <si>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</si>
  <si>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</si>
  <si>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</si>
  <si>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</si>
  <si>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</si>
  <si>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</si>
  <si>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</si>
  <si>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</si>
  <si>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</si>
  <si>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</si>
  <si>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</si>
  <si>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</si>
  <si>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</si>
  <si>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</si>
  <si>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</si>
  <si>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</si>
  <si>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</si>
  <si>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</si>
  <si>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</si>
  <si>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</si>
  <si>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</si>
  <si>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</si>
  <si>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</si>
  <si>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</si>
  <si>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</si>
  <si>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</si>
  <si>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</si>
  <si>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</si>
  <si>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</si>
  <si>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</si>
  <si>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</si>
  <si>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</si>
  <si>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</si>
  <si>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</si>
  <si>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</si>
  <si>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</si>
  <si>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</si>
  <si>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</si>
  <si>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</si>
  <si>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</si>
  <si>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</si>
  <si>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</si>
  <si>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</si>
  <si>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</si>
  <si>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</si>
  <si>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</si>
  <si>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</si>
  <si>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</si>
  <si>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</si>
  <si>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</si>
  <si>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</si>
  <si>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</si>
  <si>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</si>
  <si>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</si>
  <si>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</si>
  <si>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</si>
  <si>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</si>
  <si>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</si>
  <si>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</si>
  <si>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</si>
  <si>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</si>
  <si>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</si>
  <si>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</si>
  <si>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</si>
  <si>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</si>
  <si>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</si>
  <si>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</si>
  <si>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</si>
  <si>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</si>
  <si>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</si>
  <si>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</si>
  <si>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</si>
  <si>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</si>
  <si>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</si>
  <si>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</si>
  <si>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</si>
  <si>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</si>
  <si>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</si>
  <si>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</si>
  <si>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</si>
  <si>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</si>
  <si>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</si>
  <si>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</si>
  <si>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</si>
  <si>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</si>
  <si>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</si>
  <si>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</si>
  <si>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</si>
  <si>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</si>
  <si>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</si>
  <si>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</si>
  <si>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</si>
  <si>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</si>
  <si>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</si>
  <si>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</si>
  <si>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</si>
  <si>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</si>
  <si>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</si>
  <si>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</si>
  <si>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</si>
  <si>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</si>
  <si>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</si>
  <si>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</si>
  <si>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</si>
  <si>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</si>
  <si>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</si>
  <si>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</si>
  <si>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</si>
  <si>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</si>
  <si>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</si>
  <si>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</si>
  <si>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</si>
  <si>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</si>
  <si>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</si>
  <si>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</si>
  <si>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</si>
  <si>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</si>
  <si>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</si>
  <si>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</si>
  <si>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</si>
  <si>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</si>
  <si>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</si>
  <si>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</si>
  <si>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</si>
  <si>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</si>
  <si>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</si>
  <si>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</si>
  <si>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</si>
  <si>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</si>
  <si>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</si>
  <si>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</si>
  <si>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</si>
  <si>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</si>
  <si>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</si>
  <si>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</si>
  <si>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</si>
  <si>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</si>
  <si>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</si>
  <si>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</si>
  <si>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</si>
  <si>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</si>
  <si>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</si>
  <si>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</si>
  <si>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</si>
  <si>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</si>
  <si>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</si>
  <si>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</si>
  <si>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</si>
  <si>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</si>
  <si>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</si>
  <si>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</si>
  <si>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</si>
  <si>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</si>
  <si>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</si>
  <si>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</si>
  <si>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</si>
  <si>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</si>
  <si>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</si>
  <si>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</si>
  <si>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</si>
  <si>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</si>
  <si>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</si>
  <si>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</si>
  <si>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</si>
  <si>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</si>
  <si>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</si>
  <si>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</si>
  <si>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</si>
  <si>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</si>
  <si>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</si>
  <si>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</si>
  <si>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</si>
  <si>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</si>
  <si>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</si>
  <si>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</si>
  <si>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</si>
  <si>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</si>
  <si>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</si>
  <si>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</si>
  <si>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</si>
  <si>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</si>
  <si>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</si>
  <si>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</si>
  <si>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</si>
  <si>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</si>
  <si>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</si>
  <si>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</si>
  <si>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</si>
  <si>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</si>
  <si>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</si>
  <si>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</si>
  <si>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</si>
  <si>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</si>
  <si>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</si>
  <si>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</si>
  <si>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</si>
  <si>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</si>
  <si>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</si>
  <si>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</si>
  <si>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</si>
  <si>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</si>
  <si>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</si>
  <si>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</si>
  <si>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</si>
  <si>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</si>
  <si>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</si>
  <si>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</si>
  <si>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</si>
  <si>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</si>
  <si>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</si>
  <si>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</si>
  <si>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</si>
  <si>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</si>
  <si>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</si>
  <si>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</si>
  <si>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</si>
  <si>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</si>
  <si>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</si>
  <si>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</si>
  <si>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</si>
  <si>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</si>
  <si>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</si>
  <si>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</si>
  <si>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</si>
  <si>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</si>
  <si>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</si>
  <si>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</si>
  <si>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</si>
  <si>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</si>
  <si>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</si>
  <si>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</si>
  <si>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</si>
  <si>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</si>
  <si>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</si>
  <si>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</si>
  <si>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</si>
  <si>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</si>
  <si>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</si>
  <si>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</si>
  <si>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</si>
  <si>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</si>
  <si>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</si>
  <si>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</si>
  <si>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</si>
  <si>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</si>
  <si>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</si>
  <si>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</si>
  <si>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</si>
  <si>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</si>
  <si>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</si>
  <si>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</si>
  <si>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</si>
  <si>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</si>
  <si>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</si>
  <si>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</si>
  <si>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</si>
  <si>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</si>
  <si>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</si>
  <si>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</si>
  <si>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</si>
  <si>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</si>
  <si>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</si>
  <si>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</si>
  <si>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</si>
  <si>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</si>
  <si>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</si>
  <si>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</si>
  <si>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</si>
  <si>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</si>
  <si>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</si>
  <si>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</si>
  <si>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</si>
  <si>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</si>
  <si>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</si>
  <si>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</si>
  <si>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</si>
  <si>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</si>
  <si>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</si>
  <si>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</si>
  <si>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</si>
  <si>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</si>
  <si>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</si>
  <si>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</si>
  <si>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</si>
  <si>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</si>
  <si>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</si>
  <si>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</si>
  <si>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</si>
  <si>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</si>
  <si>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</si>
  <si>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</si>
  <si>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</si>
  <si>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</si>
  <si>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</si>
  <si>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</si>
  <si>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</si>
  <si>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</si>
  <si>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</si>
  <si>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</si>
  <si>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</si>
  <si>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</si>
  <si>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</si>
  <si>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</si>
  <si>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</si>
  <si>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</si>
  <si>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</si>
  <si>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</si>
  <si>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</si>
  <si>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</si>
  <si>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</si>
  <si>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</si>
  <si>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</si>
  <si>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</si>
  <si>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</si>
  <si>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</si>
  <si>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</si>
  <si>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</si>
  <si>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</si>
  <si>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</si>
  <si>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</si>
  <si>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</si>
  <si>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</si>
  <si>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</si>
  <si>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</si>
  <si>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</si>
  <si>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</si>
  <si>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</si>
  <si>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</si>
  <si>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</si>
  <si>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</si>
  <si>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</si>
  <si>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</si>
  <si>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</si>
  <si>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</si>
  <si>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</si>
  <si>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</si>
  <si>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</si>
  <si>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</si>
  <si>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</si>
  <si>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</si>
  <si>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</si>
  <si>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</si>
  <si>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</si>
  <si>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</si>
  <si>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</si>
  <si>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</si>
  <si>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</si>
  <si>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</si>
  <si>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</si>
  <si>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</si>
  <si>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</si>
  <si>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</si>
  <si>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</si>
  <si>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</si>
  <si>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</si>
  <si>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</si>
  <si>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</si>
  <si>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</si>
  <si>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</si>
  <si>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</si>
  <si>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</si>
  <si>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</si>
  <si>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</si>
  <si>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</si>
  <si>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</si>
  <si>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</si>
  <si>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</si>
  <si>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</si>
  <si>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</si>
  <si>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</si>
  <si>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</si>
  <si>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</si>
  <si>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</si>
  <si>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</si>
  <si>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</si>
  <si>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</si>
  <si>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</si>
  <si>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</si>
  <si>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</si>
  <si>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</si>
  <si>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</si>
  <si>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</si>
  <si>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</si>
  <si>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</si>
  <si>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</si>
  <si>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</si>
  <si>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</si>
  <si>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</si>
  <si>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</si>
  <si>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</si>
  <si>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</si>
  <si>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</si>
  <si>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</si>
  <si>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</si>
  <si>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</si>
  <si>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</si>
  <si>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</si>
  <si>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</si>
  <si>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</si>
  <si>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</si>
  <si>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</si>
  <si>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</si>
  <si>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</si>
  <si>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</si>
  <si>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</si>
  <si>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</si>
  <si>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</si>
  <si>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</si>
  <si>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</si>
  <si>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</si>
  <si>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</si>
  <si>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</si>
  <si>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</si>
  <si>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</si>
  <si>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</si>
  <si>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</si>
  <si>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</si>
  <si>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</si>
  <si>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</si>
  <si>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</si>
  <si>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</si>
  <si>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</si>
  <si>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</si>
  <si>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</si>
  <si>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</si>
  <si>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</si>
  <si>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</si>
  <si>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</si>
  <si>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</si>
  <si>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</si>
  <si>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</si>
  <si>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</si>
  <si>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</si>
  <si>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</si>
  <si>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</si>
  <si>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</si>
  <si>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</si>
  <si>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</si>
  <si>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</si>
  <si>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</si>
  <si>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</si>
  <si>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</si>
  <si>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</si>
  <si>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</si>
  <si>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</si>
  <si>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</si>
  <si>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</si>
  <si>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</si>
  <si>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</si>
  <si>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</si>
  <si>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</si>
  <si>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</si>
  <si>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</si>
  <si>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</si>
  <si>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</si>
  <si>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</si>
  <si>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</si>
  <si>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</si>
  <si>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</si>
  <si>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</si>
  <si>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</si>
  <si>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</si>
  <si>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</si>
  <si>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</si>
  <si>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</si>
  <si>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</si>
  <si>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</si>
  <si>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</si>
  <si>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</si>
  <si>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</si>
  <si>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</si>
  <si>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</si>
  <si>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</si>
  <si>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</si>
  <si>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</si>
  <si>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</si>
  <si>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</si>
  <si>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</si>
  <si>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</si>
  <si>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</si>
  <si>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</si>
  <si>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</si>
  <si>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</si>
  <si>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</si>
  <si>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</si>
  <si>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</si>
  <si>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</si>
  <si>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</si>
  <si>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</si>
  <si>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</si>
  <si>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</si>
  <si>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</si>
  <si>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</si>
  <si>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</si>
  <si>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</si>
  <si>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</si>
  <si>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</si>
  <si>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</si>
  <si>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</si>
  <si>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</si>
  <si>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</si>
  <si>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</si>
  <si>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</si>
  <si>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</si>
  <si>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</si>
  <si>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</si>
  <si>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</si>
  <si>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</si>
  <si>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</si>
  <si>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</si>
  <si>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</si>
  <si>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</si>
  <si>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</si>
  <si>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</si>
  <si>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</si>
  <si>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</si>
  <si>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</si>
  <si>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</si>
  <si>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</si>
  <si>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</si>
  <si>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</si>
  <si>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</si>
  <si>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</si>
  <si>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</si>
  <si>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</si>
  <si>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</si>
  <si>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</si>
  <si>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</si>
  <si>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</si>
  <si>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</si>
  <si>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</si>
  <si>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</si>
  <si>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</si>
  <si>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</si>
  <si>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</si>
  <si>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</si>
  <si>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</si>
  <si>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</si>
  <si>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</si>
  <si>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</si>
  <si>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</si>
  <si>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</si>
  <si>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</si>
  <si>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</si>
  <si>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</si>
  <si>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</si>
  <si>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</si>
  <si>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</si>
  <si>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</si>
  <si>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</si>
  <si>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</si>
  <si>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</si>
  <si>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</si>
  <si>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</si>
  <si>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</si>
  <si>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</si>
  <si>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</si>
  <si>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</si>
  <si>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</si>
  <si>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</si>
  <si>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</si>
  <si>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</si>
  <si>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</si>
  <si>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</si>
  <si>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</si>
  <si>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</si>
  <si>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</si>
  <si>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</si>
  <si>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</si>
  <si>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</si>
  <si>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</si>
  <si>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</si>
  <si>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</si>
  <si>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</si>
  <si>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</si>
  <si>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</si>
  <si>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</si>
  <si>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</si>
  <si>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</si>
  <si>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</si>
  <si>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</si>
  <si>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</si>
  <si>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</si>
  <si>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</si>
  <si>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</si>
  <si>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</si>
  <si>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</si>
  <si>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</si>
  <si>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</si>
  <si>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</si>
  <si>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</si>
  <si>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</si>
  <si>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</si>
  <si>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</si>
  <si>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</si>
  <si>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</si>
  <si>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</si>
  <si>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</si>
  <si>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</si>
  <si>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</si>
  <si>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</si>
  <si>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</si>
  <si>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</si>
  <si>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</si>
  <si>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</si>
  <si>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</si>
  <si>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</si>
  <si>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</si>
  <si>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</si>
  <si>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</si>
  <si>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</si>
  <si>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</si>
  <si>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</si>
  <si>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</si>
  <si>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</si>
  <si>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</si>
  <si>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</si>
  <si>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</si>
  <si>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</si>
  <si>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</si>
  <si>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</si>
  <si>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</si>
  <si>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</si>
  <si>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</si>
  <si>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</si>
  <si>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</si>
  <si>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</si>
  <si>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</si>
  <si>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</si>
  <si>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</si>
  <si>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</si>
  <si>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</si>
  <si>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</si>
  <si>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</si>
  <si>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</si>
  <si>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</si>
  <si>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</si>
  <si>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</si>
  <si>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</si>
  <si>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</si>
  <si>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</si>
  <si>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</si>
  <si>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</si>
  <si>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</si>
  <si>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</si>
  <si>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</si>
  <si>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</si>
  <si>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</si>
  <si>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</si>
  <si>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</si>
  <si>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</si>
  <si>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</si>
  <si>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</si>
  <si>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</si>
  <si>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</si>
  <si>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</si>
  <si>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</si>
  <si>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</si>
  <si>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</si>
  <si>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</si>
  <si>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</si>
  <si>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</si>
  <si>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</si>
  <si>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</si>
  <si>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</si>
  <si>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</si>
  <si>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</si>
  <si>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</si>
  <si>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</si>
  <si>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</si>
  <si>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</si>
  <si>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</si>
  <si>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</si>
  <si>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</si>
  <si>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</si>
  <si>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</si>
  <si>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</si>
  <si>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</si>
  <si>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</si>
  <si>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</si>
  <si>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</si>
  <si>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</si>
  <si>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</si>
  <si>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</si>
  <si>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</si>
  <si>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</si>
  <si>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</si>
  <si>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</si>
  <si>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</si>
  <si>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</si>
  <si>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</si>
  <si>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</si>
  <si>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</si>
  <si>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</si>
  <si>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</si>
  <si>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</si>
  <si>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</si>
  <si>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</si>
  <si>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</si>
  <si>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</si>
  <si>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</si>
  <si>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</si>
  <si>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FAS.JKH.OPEN.INFO.PRICE.VO!</t>
  </si>
  <si>
    <t>25.12.2018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</si>
  <si>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</si>
  <si>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</si>
  <si>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</si>
  <si>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</si>
  <si>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</si>
  <si>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</si>
  <si>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</si>
  <si>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</si>
  <si>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</si>
  <si>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</si>
  <si>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</si>
  <si>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</si>
  <si>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</si>
  <si>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</si>
  <si>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</si>
  <si>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</si>
  <si>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</si>
  <si>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</si>
  <si>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</si>
  <si>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</si>
  <si>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</si>
  <si>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</si>
  <si>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</si>
  <si>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</si>
  <si>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</si>
  <si>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</si>
  <si>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</si>
  <si>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</si>
  <si>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</si>
  <si>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</si>
  <si>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</si>
  <si>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</si>
  <si>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</si>
  <si>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</si>
  <si>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</si>
  <si>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</si>
  <si>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</si>
  <si>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</si>
  <si>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</si>
  <si>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</si>
  <si>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</si>
  <si>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</si>
  <si>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</si>
  <si>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</si>
  <si>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</si>
  <si>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</si>
  <si>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</si>
  <si>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</si>
  <si>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</si>
  <si>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</si>
  <si>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</si>
  <si>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</si>
  <si>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</si>
  <si>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</si>
  <si>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</si>
  <si>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</si>
  <si>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</si>
  <si>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</si>
  <si>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</si>
  <si>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</si>
  <si>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</si>
  <si>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</si>
  <si>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</si>
  <si>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</si>
  <si>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</si>
  <si>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</si>
  <si>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</si>
  <si>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</si>
  <si>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</si>
  <si>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</si>
  <si>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</si>
  <si>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</si>
  <si>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</si>
  <si>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</si>
  <si>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</si>
  <si>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</si>
  <si>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</si>
  <si>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</si>
  <si>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</si>
  <si>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</si>
  <si>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</si>
  <si>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</si>
  <si>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</si>
  <si>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</si>
  <si>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</si>
  <si>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</si>
  <si>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</si>
  <si>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</si>
  <si>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</si>
  <si>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</si>
  <si>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</si>
  <si>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</si>
  <si>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</si>
  <si>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</si>
  <si>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</si>
  <si>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</si>
  <si>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</si>
  <si>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</si>
  <si>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</si>
  <si>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</si>
  <si>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</si>
  <si>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</si>
  <si>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</si>
  <si>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</si>
  <si>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</si>
  <si>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</si>
  <si>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</si>
  <si>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</si>
  <si>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</si>
  <si>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</si>
  <si>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</si>
  <si>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</si>
  <si>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</si>
  <si>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</si>
  <si>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</si>
  <si>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</si>
  <si>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</si>
  <si>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</si>
  <si>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</si>
  <si>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</si>
  <si>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</si>
  <si>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</si>
  <si>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</si>
  <si>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</si>
  <si>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</si>
  <si>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</si>
  <si>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</si>
  <si>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</si>
  <si>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</si>
  <si>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</si>
  <si>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</si>
  <si>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</si>
  <si>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</si>
  <si>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</si>
  <si>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</si>
  <si>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</si>
  <si>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</si>
  <si>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</si>
  <si>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</si>
  <si>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</si>
  <si>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</si>
  <si>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</si>
  <si>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</si>
  <si>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</si>
  <si>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</si>
  <si>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</si>
  <si>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</si>
  <si>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</si>
  <si>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</si>
  <si>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</si>
  <si>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</si>
  <si>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</si>
  <si>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</si>
  <si>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</si>
  <si>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</si>
  <si>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</si>
  <si>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</si>
  <si>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</si>
  <si>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</si>
  <si>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</si>
  <si>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</si>
  <si>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</si>
  <si>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</si>
  <si>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</si>
  <si>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</si>
  <si>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</si>
  <si>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</si>
  <si>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</si>
  <si>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</si>
  <si>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</si>
  <si>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</si>
  <si>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</si>
  <si>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</si>
  <si>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</si>
  <si>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</si>
  <si>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</si>
  <si>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</si>
  <si>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</si>
  <si>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</si>
  <si>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</si>
  <si>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</si>
  <si>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</si>
  <si>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</si>
  <si>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</si>
  <si>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</si>
  <si>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</si>
  <si>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</si>
  <si>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</si>
  <si>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</si>
  <si>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</si>
  <si>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</si>
  <si>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</si>
  <si>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</si>
  <si>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</si>
  <si>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</si>
  <si>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</si>
  <si>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</si>
  <si>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</si>
  <si>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</si>
  <si>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</si>
  <si>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</si>
  <si>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</si>
  <si>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</si>
  <si>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</si>
  <si>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</si>
  <si>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</si>
  <si>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</si>
  <si>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</si>
  <si>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</si>
  <si>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</si>
  <si>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</si>
  <si>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</si>
  <si>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</si>
  <si>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</si>
  <si>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</si>
  <si>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</si>
  <si>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</si>
  <si>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</si>
  <si>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</si>
  <si>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</si>
  <si>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</si>
  <si>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</si>
  <si>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</si>
  <si>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</si>
  <si>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</si>
  <si>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</si>
  <si>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</si>
  <si>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</si>
  <si>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</si>
  <si>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</si>
  <si>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</si>
  <si>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</si>
  <si>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</si>
  <si>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</si>
  <si>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</si>
  <si>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</si>
  <si>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</si>
  <si>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</si>
  <si>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</si>
  <si>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</si>
  <si>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</si>
  <si>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</si>
  <si>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</si>
  <si>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</si>
  <si>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</si>
  <si>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</si>
  <si>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</si>
  <si>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</si>
  <si>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</si>
  <si>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</si>
  <si>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</si>
  <si>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</si>
  <si>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</si>
  <si>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</si>
  <si>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</si>
  <si>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</si>
  <si>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</si>
  <si>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</si>
  <si>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</si>
  <si>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</si>
  <si>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</si>
  <si>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</si>
  <si>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</si>
  <si>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</si>
  <si>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</si>
  <si>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</si>
  <si>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</si>
  <si>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</si>
  <si>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</si>
  <si>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</si>
  <si>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</si>
  <si>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</si>
  <si>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</si>
  <si>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</si>
  <si>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</si>
  <si>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</si>
  <si>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</si>
  <si>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</si>
  <si>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</si>
  <si>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</si>
  <si>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</si>
  <si>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</si>
  <si>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</si>
  <si>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</si>
  <si>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</si>
  <si>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</si>
  <si>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</si>
  <si>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</si>
  <si>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</si>
  <si>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</si>
  <si>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</si>
  <si>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</si>
  <si>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</si>
  <si>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</si>
  <si>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</si>
  <si>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</si>
  <si>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</si>
  <si>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</si>
  <si>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</si>
  <si>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</si>
  <si>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</si>
  <si>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</si>
  <si>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</si>
  <si>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</si>
  <si>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</si>
  <si>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</si>
  <si>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</si>
  <si>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</si>
  <si>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</si>
  <si>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</si>
  <si>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</si>
  <si>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</si>
  <si>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</si>
  <si>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</si>
  <si>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</si>
  <si>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</si>
  <si>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</si>
  <si>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</si>
  <si>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</si>
  <si>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</si>
  <si>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</si>
  <si>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</si>
  <si>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</si>
  <si>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</si>
  <si>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</si>
  <si>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</si>
  <si>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</si>
  <si>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</si>
  <si>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</si>
  <si>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</si>
  <si>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</si>
  <si>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</si>
  <si>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</si>
  <si>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</si>
  <si>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</si>
  <si>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</si>
  <si>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</si>
  <si>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</si>
  <si>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</si>
  <si>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</si>
  <si>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</si>
  <si>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</si>
  <si>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</si>
  <si>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</si>
  <si>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</si>
  <si>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</si>
  <si>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</si>
  <si>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</si>
  <si>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</si>
  <si>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</si>
  <si>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</si>
  <si>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</si>
  <si>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</si>
  <si>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</si>
  <si>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</si>
  <si>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</si>
  <si>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</si>
  <si>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</si>
  <si>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</si>
  <si>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</si>
  <si>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</si>
  <si>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</si>
  <si>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</si>
  <si>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</si>
  <si>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</si>
  <si>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</si>
  <si>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</si>
  <si>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</si>
  <si>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</si>
  <si>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</si>
  <si>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</si>
  <si>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</si>
  <si>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</si>
  <si>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</si>
  <si>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</si>
  <si>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</si>
  <si>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</si>
  <si>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</si>
  <si>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</si>
  <si>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</si>
  <si>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</si>
  <si>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</si>
  <si>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</si>
  <si>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</si>
  <si>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</si>
  <si>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</si>
  <si>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</si>
  <si>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</si>
  <si>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</si>
  <si>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</si>
  <si>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</si>
  <si>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</si>
  <si>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</si>
  <si>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</si>
  <si>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</si>
  <si>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</si>
  <si>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</si>
  <si>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</si>
  <si>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</si>
  <si>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</si>
  <si>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</si>
  <si>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</si>
  <si>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</si>
  <si>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</si>
  <si>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</si>
  <si>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</si>
  <si>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</si>
  <si>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</si>
  <si>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</si>
  <si>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</si>
  <si>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</si>
  <si>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</si>
  <si>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</si>
  <si>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</si>
  <si>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</si>
  <si>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</si>
  <si>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</si>
  <si>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</si>
  <si>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</si>
  <si>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</si>
  <si>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</si>
  <si>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</si>
  <si>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</si>
  <si>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</si>
  <si>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</si>
  <si>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</si>
  <si>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</si>
  <si>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</si>
  <si>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</si>
  <si>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</si>
  <si>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</si>
  <si>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</si>
  <si>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</si>
  <si>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</si>
  <si>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</si>
  <si>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</si>
  <si>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</si>
  <si>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</si>
  <si>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</si>
  <si>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</si>
  <si>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</si>
  <si>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</si>
  <si>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</si>
  <si>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</si>
  <si>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</si>
  <si>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</si>
  <si>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</si>
  <si>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</si>
  <si>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</si>
  <si>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</si>
  <si>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</si>
  <si>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</si>
  <si>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</si>
  <si>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</si>
  <si>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</si>
  <si>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</si>
  <si>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</si>
  <si>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</si>
  <si>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</si>
  <si>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</si>
  <si>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</si>
  <si>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</si>
  <si>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</si>
  <si>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</si>
  <si>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</si>
  <si>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</si>
  <si>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</si>
  <si>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</si>
  <si>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</si>
  <si>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</si>
  <si>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</si>
  <si>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</si>
  <si>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</si>
  <si>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</si>
  <si>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</si>
  <si>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</si>
  <si>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</si>
  <si>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</si>
  <si>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</si>
  <si>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</si>
  <si>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</si>
  <si>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</si>
  <si>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</si>
  <si>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</si>
  <si>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</si>
  <si>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</si>
  <si>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</si>
  <si>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</si>
  <si>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</si>
  <si>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</si>
  <si>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</si>
  <si>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</si>
  <si>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</si>
  <si>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</si>
  <si>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</si>
  <si>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</si>
  <si>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</si>
  <si>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</si>
  <si>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</si>
  <si>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</si>
  <si>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</si>
  <si>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</si>
  <si>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</si>
  <si>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</si>
  <si>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</si>
  <si>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</si>
  <si>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</si>
  <si>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</si>
  <si>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</si>
  <si>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</si>
  <si>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</si>
  <si>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</si>
  <si>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</si>
  <si>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</si>
  <si>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</si>
  <si>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</si>
  <si>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</si>
  <si>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</si>
  <si>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</si>
  <si>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</si>
  <si>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</si>
  <si>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</si>
  <si>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</si>
  <si>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</si>
  <si>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</si>
  <si>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</si>
  <si>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</si>
  <si>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</si>
  <si>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</si>
  <si>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</si>
  <si>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</si>
  <si>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</si>
  <si>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</si>
  <si>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</si>
  <si>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</si>
  <si>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</si>
  <si>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</si>
  <si>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</si>
  <si>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</si>
  <si>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</si>
  <si>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</si>
  <si>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</si>
  <si>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</si>
  <si>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</si>
  <si>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</si>
  <si>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</si>
  <si>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</si>
  <si>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</si>
  <si>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</si>
  <si>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</si>
  <si>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</si>
  <si>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</si>
  <si>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</si>
  <si>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</si>
  <si>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</si>
  <si>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</si>
  <si>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</si>
  <si>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</si>
  <si>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</si>
  <si>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</si>
  <si>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</si>
  <si>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</si>
  <si>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</si>
  <si>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</si>
  <si>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</si>
  <si>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</si>
  <si>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</si>
  <si>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</si>
  <si>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</si>
  <si>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</si>
  <si>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</si>
  <si>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</si>
  <si>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</si>
  <si>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</si>
  <si>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</si>
  <si>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</si>
  <si>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</si>
  <si>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</si>
  <si>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</si>
  <si>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</si>
  <si>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</si>
  <si>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</si>
  <si>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</si>
  <si>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</si>
  <si>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</si>
  <si>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</si>
  <si>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</si>
  <si>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</si>
  <si>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</si>
  <si>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</si>
  <si>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</si>
  <si>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</si>
  <si>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</si>
  <si>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</si>
  <si>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</si>
  <si>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</si>
  <si>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</si>
  <si>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</si>
  <si>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</si>
  <si>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</si>
  <si>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</si>
  <si>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</si>
  <si>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</si>
  <si>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</si>
  <si>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</si>
  <si>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</si>
  <si>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</si>
  <si>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</si>
  <si>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</si>
  <si>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</si>
  <si>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</si>
  <si>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</si>
  <si>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</si>
  <si>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</si>
  <si>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</si>
  <si>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</si>
  <si>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</si>
  <si>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</si>
  <si>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</si>
  <si>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</si>
  <si>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</si>
  <si>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</si>
  <si>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</si>
  <si>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</si>
  <si>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</si>
  <si>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</si>
  <si>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</si>
  <si>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</si>
  <si>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</si>
  <si>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</si>
  <si>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</si>
  <si>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</si>
  <si>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</si>
  <si>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</si>
  <si>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</si>
  <si>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</si>
  <si>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</si>
  <si>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</si>
  <si>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</si>
  <si>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</si>
  <si>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</si>
  <si>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</si>
  <si>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31.12.2019</t>
  </si>
  <si>
    <t>01.01.2019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</si>
  <si>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</si>
  <si>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</si>
  <si>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</si>
  <si>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</si>
  <si>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</si>
  <si>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</si>
  <si>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</si>
  <si>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</si>
  <si>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</si>
  <si>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30335229</t>
  </si>
  <si>
    <t>АО "ГУ ЖКХ"</t>
  </si>
  <si>
    <t>5116000922</t>
  </si>
  <si>
    <t>770401001</t>
  </si>
  <si>
    <t>30941672</t>
  </si>
  <si>
    <t>АО "Международный аэропорт Магнитогорск"</t>
  </si>
  <si>
    <t>7456037289</t>
  </si>
  <si>
    <t>745601001</t>
  </si>
  <si>
    <t>26503102</t>
  </si>
  <si>
    <t>АО "Трансэнерго"</t>
  </si>
  <si>
    <t>7423023178</t>
  </si>
  <si>
    <t>745901001</t>
  </si>
  <si>
    <t>15-12-2008 00:00:00</t>
  </si>
  <si>
    <t>26360793</t>
  </si>
  <si>
    <t>АО "Челябинское авиапредприятие"</t>
  </si>
  <si>
    <t>7450003519</t>
  </si>
  <si>
    <t>745001001</t>
  </si>
  <si>
    <t>26842389</t>
  </si>
  <si>
    <t>АО "ЭСК ЧТПЗ"</t>
  </si>
  <si>
    <t>7449045730</t>
  </si>
  <si>
    <t>744901001</t>
  </si>
  <si>
    <t>04-04-2011 00:00:00</t>
  </si>
  <si>
    <t>26768533</t>
  </si>
  <si>
    <t>АО "ЭнСер"</t>
  </si>
  <si>
    <t>7415036215</t>
  </si>
  <si>
    <t>741501001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</si>
  <si>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</si>
  <si>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</si>
  <si>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</si>
  <si>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</si>
  <si>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</si>
  <si>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</si>
  <si>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26360591</t>
  </si>
  <si>
    <t>АО Завод Пластмасс</t>
  </si>
  <si>
    <t>7411009901</t>
  </si>
  <si>
    <t>743001001</t>
  </si>
  <si>
    <t>18-08-2011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</si>
  <si>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</si>
  <si>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</si>
  <si>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</si>
  <si>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</si>
  <si>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</si>
  <si>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26489330</t>
  </si>
  <si>
    <t>Аргаяшское МУП ВКХ</t>
  </si>
  <si>
    <t>7426005900</t>
  </si>
  <si>
    <t>742601001</t>
  </si>
  <si>
    <t>10-02-2010 00:00:00</t>
  </si>
  <si>
    <t>27794758</t>
  </si>
  <si>
    <t>ВМУП "Коммунжилсервис"</t>
  </si>
  <si>
    <t>7428007130</t>
  </si>
  <si>
    <t>742801001</t>
  </si>
  <si>
    <t>08-01-2002 00:00:00</t>
  </si>
  <si>
    <t>26489530</t>
  </si>
  <si>
    <t>ГУП Челябинской области Пансионат с лечением "Карагайский бор"</t>
  </si>
  <si>
    <t>7429000441</t>
  </si>
  <si>
    <t>742901001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</si>
  <si>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</si>
  <si>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</si>
  <si>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</si>
  <si>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</si>
  <si>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</si>
  <si>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</si>
  <si>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</si>
  <si>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</si>
  <si>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</si>
  <si>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</si>
  <si>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27182594</t>
  </si>
  <si>
    <t>Д/И "Синегорье"</t>
  </si>
  <si>
    <t>7417005188</t>
  </si>
  <si>
    <t>11-12-2008 00:00:00</t>
  </si>
  <si>
    <t>30386695</t>
  </si>
  <si>
    <t>ДОАО "Спецгазавтотранс" ОАО "Газпром"</t>
  </si>
  <si>
    <t>1834100050</t>
  </si>
  <si>
    <t>183650001</t>
  </si>
  <si>
    <t>30-09-1993 00:00:00</t>
  </si>
  <si>
    <t>26360589</t>
  </si>
  <si>
    <t>ЗАО "Катавский цемент"</t>
  </si>
  <si>
    <t>7410005573</t>
  </si>
  <si>
    <t>741001001</t>
  </si>
  <si>
    <t>22-06-2001 00:00:00</t>
  </si>
  <si>
    <t>26578693</t>
  </si>
  <si>
    <t>ЗАО "УК "ГВК"</t>
  </si>
  <si>
    <t>7411020327</t>
  </si>
  <si>
    <t>741101001</t>
  </si>
  <si>
    <t>30-11-2005 00:00:00</t>
  </si>
  <si>
    <t>26489493</t>
  </si>
  <si>
    <t>ЗАО "Уралбройлер"</t>
  </si>
  <si>
    <t>7453048356</t>
  </si>
  <si>
    <t>26360759</t>
  </si>
  <si>
    <t>ЗАО КХП "Злак"</t>
  </si>
  <si>
    <t>7440000090</t>
  </si>
  <si>
    <t>744001001</t>
  </si>
  <si>
    <t>11-07-1996 00:00:00</t>
  </si>
  <si>
    <t>28078040</t>
  </si>
  <si>
    <t>ЗАО Фирма "Инженерные сети"</t>
  </si>
  <si>
    <t>7447047675</t>
  </si>
  <si>
    <t>744801001</t>
  </si>
  <si>
    <t>12-12-2007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</si>
  <si>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</si>
  <si>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</si>
  <si>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</si>
  <si>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</si>
  <si>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</si>
  <si>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</si>
  <si>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</si>
  <si>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</si>
  <si>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</si>
  <si>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</si>
  <si>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</si>
  <si>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</si>
  <si>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</si>
  <si>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</si>
  <si>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27865531</t>
  </si>
  <si>
    <t>МП "УК ЖКХ"</t>
  </si>
  <si>
    <t>7412013548</t>
  </si>
  <si>
    <t>741201001</t>
  </si>
  <si>
    <t>27-05-2009 00:00:00</t>
  </si>
  <si>
    <t>30925715</t>
  </si>
  <si>
    <t>МП ЖКХ "Агаповское"</t>
  </si>
  <si>
    <t>7425004572</t>
  </si>
  <si>
    <t>745501001</t>
  </si>
  <si>
    <t>26360690</t>
  </si>
  <si>
    <t>МП ЖКХ "Желтинское"</t>
  </si>
  <si>
    <t>7425007936</t>
  </si>
  <si>
    <t>742501001</t>
  </si>
  <si>
    <t>15-12-2010 00:00:00</t>
  </si>
  <si>
    <t>26489447</t>
  </si>
  <si>
    <t>МП трест "Водоканал" МО г.Магнитогорск</t>
  </si>
  <si>
    <t>7414000495</t>
  </si>
  <si>
    <t>26360702</t>
  </si>
  <si>
    <t>МУ "Управление Акбашевского ЖКХ"</t>
  </si>
  <si>
    <t>7426007336</t>
  </si>
  <si>
    <t>04-11-2003 00:00:00</t>
  </si>
  <si>
    <t>26360700</t>
  </si>
  <si>
    <t>МУ "Управление Ишалинского ЖКХ"</t>
  </si>
  <si>
    <t>7426007248</t>
  </si>
  <si>
    <t>06-08-2003 00:00:00</t>
  </si>
  <si>
    <t>29647782</t>
  </si>
  <si>
    <t>МУНИЦИПАЛЬНОЕ ПРЕДПРИЯТИЕ КОРКИНСКОГО ГОРОДСКОГО ПОСЕЛЕНИЯ "КОРКИНСКОЕ УПРАВЛЕНИЕ ВОДОСНАБЖЕНИЯ И ВОДООТВЕДЕНИЯ"</t>
  </si>
  <si>
    <t>7430023323</t>
  </si>
  <si>
    <t>28-05-2015 00:00:00</t>
  </si>
  <si>
    <t>28273402</t>
  </si>
  <si>
    <t>МУП  "Спецстрой"</t>
  </si>
  <si>
    <t>7458000527</t>
  </si>
  <si>
    <t>745801001</t>
  </si>
  <si>
    <t>30-01-2013 00:00:00</t>
  </si>
  <si>
    <t>26497729</t>
  </si>
  <si>
    <t>МУП "Ашинское коммунальное хозяйство"</t>
  </si>
  <si>
    <t>7401008105</t>
  </si>
  <si>
    <t>10-12-2001 00:00:00</t>
  </si>
  <si>
    <t>28819072</t>
  </si>
  <si>
    <t>МУП "БЖЭК"</t>
  </si>
  <si>
    <t>7402010530</t>
  </si>
  <si>
    <t>740201001</t>
  </si>
  <si>
    <t>28-05-2008 00:00:00</t>
  </si>
  <si>
    <t>30921171</t>
  </si>
  <si>
    <t>МУП "Благоустройство"</t>
  </si>
  <si>
    <t>7425759157</t>
  </si>
  <si>
    <t>26-06-2010 00:00:00</t>
  </si>
  <si>
    <t>30909446</t>
  </si>
  <si>
    <t>МУП "Варненское ЖКО"</t>
  </si>
  <si>
    <t>7458002919</t>
  </si>
  <si>
    <t>26-04-2017 00:00:00</t>
  </si>
  <si>
    <t>26489574</t>
  </si>
  <si>
    <t>МУП "Водоканал"</t>
  </si>
  <si>
    <t>7402008355</t>
  </si>
  <si>
    <t>29648278</t>
  </si>
  <si>
    <t>МУП "ГОРОДСКАЯ КОММУНАЛЬНАЯ СЛУЖБА"</t>
  </si>
  <si>
    <t>7458001993</t>
  </si>
  <si>
    <t>25-03-2015 00:00:00</t>
  </si>
  <si>
    <t>27883700</t>
  </si>
  <si>
    <t>МУП "Гарант"</t>
  </si>
  <si>
    <t>7430012459</t>
  </si>
  <si>
    <t>03-09-2009 00:00:00</t>
  </si>
  <si>
    <t>27872112</t>
  </si>
  <si>
    <t>МУП "Горводоканал-Копейск"</t>
  </si>
  <si>
    <t>7411023462</t>
  </si>
  <si>
    <t>31-07-2012 00:00:00</t>
  </si>
  <si>
    <t>30399888</t>
  </si>
  <si>
    <t>МУП "ЖКХ Козыревское"</t>
  </si>
  <si>
    <t>7430008974</t>
  </si>
  <si>
    <t>10-11-2015 00:00:00</t>
  </si>
  <si>
    <t>26489991</t>
  </si>
  <si>
    <t>МУП "ЖКХ с. Фершампенуаз"</t>
  </si>
  <si>
    <t>7443007110</t>
  </si>
  <si>
    <t>744301001</t>
  </si>
  <si>
    <t>11-02-2010 00:00:00</t>
  </si>
  <si>
    <t>28868744</t>
  </si>
  <si>
    <t>МУП "ЖКХ" Локомотивного городского округа</t>
  </si>
  <si>
    <t>7458000453</t>
  </si>
  <si>
    <t>27-12-2012 00:00:00</t>
  </si>
  <si>
    <t>26489636</t>
  </si>
  <si>
    <t>МУП "ЖКХ" п.Жукатау</t>
  </si>
  <si>
    <t>7417013527</t>
  </si>
  <si>
    <t>28265533</t>
  </si>
  <si>
    <t>МУП "ЖКХ-Сервис"</t>
  </si>
  <si>
    <t>7455009842</t>
  </si>
  <si>
    <t>21-09-2012 00:00:00</t>
  </si>
  <si>
    <t>30855512</t>
  </si>
  <si>
    <t>МУП "Жилищно-коммунальное хозяйство Уйское"</t>
  </si>
  <si>
    <t>7415094087</t>
  </si>
  <si>
    <t>19-04-2016 00:00:00</t>
  </si>
  <si>
    <t>28982281</t>
  </si>
  <si>
    <t>МУП "Карабашское коммунальное предприятие"</t>
  </si>
  <si>
    <t>7413015280</t>
  </si>
  <si>
    <t>26646142</t>
  </si>
  <si>
    <t>МУП "Кичигинское ЖКХ"</t>
  </si>
  <si>
    <t>7424025883</t>
  </si>
  <si>
    <t>742401001</t>
  </si>
  <si>
    <t>03-06-2008 00:00:00</t>
  </si>
  <si>
    <t>26489977</t>
  </si>
  <si>
    <t>МУП "Коммунальные услуги"</t>
  </si>
  <si>
    <t>7424024135</t>
  </si>
  <si>
    <t>28464227</t>
  </si>
  <si>
    <t>МУП "Красносельское ЖКХ"</t>
  </si>
  <si>
    <t>7424024248</t>
  </si>
  <si>
    <t>15-05-2007 00:00:00</t>
  </si>
  <si>
    <t>26360747</t>
  </si>
  <si>
    <t>МУП "Кременкульские коммунальные системы" п. Кременкуль, п. Садовый</t>
  </si>
  <si>
    <t>7438022709</t>
  </si>
  <si>
    <t>743801001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</si>
  <si>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</si>
  <si>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</si>
  <si>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</si>
  <si>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</si>
  <si>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</si>
  <si>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</si>
  <si>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</si>
  <si>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</si>
  <si>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</si>
  <si>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29648104</t>
  </si>
  <si>
    <t>МУП "МПО" Водоканал</t>
  </si>
  <si>
    <t>7402013531</t>
  </si>
  <si>
    <t>09-09-2011 00:00:00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</si>
  <si>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</si>
  <si>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</si>
  <si>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</si>
  <si>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</si>
  <si>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26645275</t>
  </si>
  <si>
    <t>МУП "Октябрьский жилкомцентр"</t>
  </si>
  <si>
    <t>7430012963</t>
  </si>
  <si>
    <t>09-06-2010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</si>
  <si>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</si>
  <si>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</si>
  <si>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</si>
  <si>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</si>
  <si>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</si>
  <si>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</si>
  <si>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</si>
  <si>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</si>
  <si>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</si>
  <si>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26623913</t>
  </si>
  <si>
    <t>МУП "ТеплоЭнерго"</t>
  </si>
  <si>
    <t>7401011034</t>
  </si>
  <si>
    <t>740101001</t>
  </si>
  <si>
    <t>22-05-2006 00:00:00</t>
  </si>
  <si>
    <t>30803367</t>
  </si>
  <si>
    <t>МУП "УК ЖКХ"</t>
  </si>
  <si>
    <t>7458002556</t>
  </si>
  <si>
    <t>24-03-2016 00:00:00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</si>
  <si>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</si>
  <si>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</si>
  <si>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</si>
  <si>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</si>
  <si>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</si>
  <si>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</si>
  <si>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</si>
  <si>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28454663</t>
  </si>
  <si>
    <t>МУП "Черниговское ЖКХ"</t>
  </si>
  <si>
    <t>7455015028</t>
  </si>
  <si>
    <t>17-10-2013 00:00:00</t>
  </si>
  <si>
    <t>30841093</t>
  </si>
  <si>
    <t>МУП ЖКХ "Лазурненское"</t>
  </si>
  <si>
    <t>7430026042</t>
  </si>
  <si>
    <t>10-06-2016 00:00:00</t>
  </si>
  <si>
    <t>28009202</t>
  </si>
  <si>
    <t>МУП ЖКХ "Шумовское"</t>
  </si>
  <si>
    <t>7430010772</t>
  </si>
  <si>
    <t>20-03-2008 00:00:00</t>
  </si>
  <si>
    <t>28869014</t>
  </si>
  <si>
    <t>МУП ЖКХ с. Коелга</t>
  </si>
  <si>
    <t>7430001023</t>
  </si>
  <si>
    <t>19-09-2007 00:00:00</t>
  </si>
  <si>
    <t>27830873</t>
  </si>
  <si>
    <t>МУП КГО "Кыштымводоканал"</t>
  </si>
  <si>
    <t>7413016118</t>
  </si>
  <si>
    <t>27-06-2012 00:00:00</t>
  </si>
  <si>
    <t>29648084</t>
  </si>
  <si>
    <t>Муниципальное унитарное предприятие "ВОДОКАНАЛ КАСЛИНСКОГО ГОРОДСКОГО ПОСЕЛЕНИЯ"</t>
  </si>
  <si>
    <t>7459003560</t>
  </si>
  <si>
    <t>11-02-2015 00:00:00</t>
  </si>
  <si>
    <t>28869044</t>
  </si>
  <si>
    <t>Муниципальное унитарное предприятие "Водоканал Роза"</t>
  </si>
  <si>
    <t>7430021460</t>
  </si>
  <si>
    <t>13-01-2014 00:00:00</t>
  </si>
  <si>
    <t>26489513</t>
  </si>
  <si>
    <t>НП "Пансионат Тургояк"</t>
  </si>
  <si>
    <t>7415027429</t>
  </si>
  <si>
    <t>26360636</t>
  </si>
  <si>
    <t>ОАО "Комбинат "Магнезит"</t>
  </si>
  <si>
    <t>7417001747</t>
  </si>
  <si>
    <t>26531014</t>
  </si>
  <si>
    <t>ОАО "Магнитогорский метизно-калибровочный завод "ММК-Метиз"</t>
  </si>
  <si>
    <t>7414001428</t>
  </si>
  <si>
    <t>744501001</t>
  </si>
  <si>
    <t>11-12-1992 00:00:00</t>
  </si>
  <si>
    <t>26489505</t>
  </si>
  <si>
    <t>ОАО "Миассводоканал"</t>
  </si>
  <si>
    <t>7415060560</t>
  </si>
  <si>
    <t>26490001</t>
  </si>
  <si>
    <t>ОАО "Санаторий Урал"</t>
  </si>
  <si>
    <t>7440001262</t>
  </si>
  <si>
    <t>27588374</t>
  </si>
  <si>
    <t>ОАО "УРАЛКУЗ"</t>
  </si>
  <si>
    <t>7420000133</t>
  </si>
  <si>
    <t>742001001</t>
  </si>
  <si>
    <t>26360739</t>
  </si>
  <si>
    <t>ОАО "Челябинское" по племенной работе</t>
  </si>
  <si>
    <t>7438018244</t>
  </si>
  <si>
    <t>27-01-2005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</si>
  <si>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</si>
  <si>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</si>
  <si>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</si>
  <si>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</si>
  <si>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</si>
  <si>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</si>
  <si>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</si>
  <si>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</si>
  <si>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27883153</t>
  </si>
  <si>
    <t>ОАО "ЮЗРК"</t>
  </si>
  <si>
    <t>7424004851</t>
  </si>
  <si>
    <t>04-02-1994 00:00:00</t>
  </si>
  <si>
    <t>28015383</t>
  </si>
  <si>
    <t>ООО "Агрострой-М"</t>
  </si>
  <si>
    <t>7432010513</t>
  </si>
  <si>
    <t>743201001</t>
  </si>
  <si>
    <t>04-08-2000 00:00:00</t>
  </si>
  <si>
    <t>28009243</t>
  </si>
  <si>
    <t>ООО "Бродокалмакское ЖКХ"</t>
  </si>
  <si>
    <t>7430014431</t>
  </si>
  <si>
    <t>22-11-2012 00:00:00</t>
  </si>
  <si>
    <t>30803353</t>
  </si>
  <si>
    <t>ООО "ВОДООТВЕДЕНИЕ ПЛЮС"</t>
  </si>
  <si>
    <t>7424004266</t>
  </si>
  <si>
    <t>30-12-2015 00:00:00</t>
  </si>
  <si>
    <t>27226485</t>
  </si>
  <si>
    <t>ООО "Вега"</t>
  </si>
  <si>
    <t>7412014580</t>
  </si>
  <si>
    <t>12-08-2010 00:00:00</t>
  </si>
  <si>
    <t>31209482</t>
  </si>
  <si>
    <t>ООО "Вишневогорские коммунальные сети"</t>
  </si>
  <si>
    <t>7447279718</t>
  </si>
  <si>
    <t>744701001</t>
  </si>
  <si>
    <t>19-10-2018 00:00:00</t>
  </si>
  <si>
    <t>28048772</t>
  </si>
  <si>
    <t>ООО "Водоотведение"</t>
  </si>
  <si>
    <t>7420016380</t>
  </si>
  <si>
    <t>03-10-2012 00:00:00</t>
  </si>
  <si>
    <t>26776205</t>
  </si>
  <si>
    <t>7424024431</t>
  </si>
  <si>
    <t>26490053</t>
  </si>
  <si>
    <t>7424027320</t>
  </si>
  <si>
    <t>30883417</t>
  </si>
  <si>
    <t>7457006780</t>
  </si>
  <si>
    <t>24-05-2016 00:00:00</t>
  </si>
  <si>
    <t>30909730</t>
  </si>
  <si>
    <t>ООО "Водопроводная компания"</t>
  </si>
  <si>
    <t>7448199092</t>
  </si>
  <si>
    <t>19-12-2016 00:00:00</t>
  </si>
  <si>
    <t>30396506</t>
  </si>
  <si>
    <t>ООО "Вознесенское ЖКХ"</t>
  </si>
  <si>
    <t>7448107817</t>
  </si>
  <si>
    <t>01-01-2016 00:00:00</t>
  </si>
  <si>
    <t>31006144</t>
  </si>
  <si>
    <t>ООО "Горводоканал"</t>
  </si>
  <si>
    <t>7417019582</t>
  </si>
  <si>
    <t>740401001</t>
  </si>
  <si>
    <t>12-02-2010 00:00:00</t>
  </si>
  <si>
    <t>26491422</t>
  </si>
  <si>
    <t>ООО "Городские очистные сооружения"</t>
  </si>
  <si>
    <t>7401013017</t>
  </si>
  <si>
    <t>25-02-2010 00:00:00</t>
  </si>
  <si>
    <t>27833967</t>
  </si>
  <si>
    <t>ООО "Городской очистной комплекс"</t>
  </si>
  <si>
    <t>7402005869</t>
  </si>
  <si>
    <t>25-02-2003 00:00:00</t>
  </si>
  <si>
    <t>26493250</t>
  </si>
  <si>
    <t>7419005017</t>
  </si>
  <si>
    <t>741901001</t>
  </si>
  <si>
    <t>30-01-2004 00:00:00</t>
  </si>
  <si>
    <t>28009222</t>
  </si>
  <si>
    <t>ООО "Дом-Сервис"</t>
  </si>
  <si>
    <t>7430014390</t>
  </si>
  <si>
    <t>12-11-2012 00:00:00</t>
  </si>
  <si>
    <t>28142600</t>
  </si>
  <si>
    <t>ООО "Е Р В"</t>
  </si>
  <si>
    <t>7430014840</t>
  </si>
  <si>
    <t>28503517</t>
  </si>
  <si>
    <t>ООО "ЕвроДвор"</t>
  </si>
  <si>
    <t>7447145055</t>
  </si>
  <si>
    <t>03-12-2008 00:00:00</t>
  </si>
  <si>
    <t>26579233</t>
  </si>
  <si>
    <t>ООО "Еткульсервис ЖКХ"</t>
  </si>
  <si>
    <t>7430012642</t>
  </si>
  <si>
    <t>14-12-2009 00:00:00</t>
  </si>
  <si>
    <t>30387244</t>
  </si>
  <si>
    <t>ООО "Еткульский водоканал"</t>
  </si>
  <si>
    <t>7430022880</t>
  </si>
  <si>
    <t>05-04-2015 00:00:00</t>
  </si>
  <si>
    <t>27721008</t>
  </si>
  <si>
    <t>ООО "ЖКХ "Гарант плюс"</t>
  </si>
  <si>
    <t>7407010975</t>
  </si>
  <si>
    <t>740701001</t>
  </si>
  <si>
    <t>15-06-2011 00:00:00</t>
  </si>
  <si>
    <t>26491622</t>
  </si>
  <si>
    <t>ООО "ЖКХ Агаповское"</t>
  </si>
  <si>
    <t>7425756580</t>
  </si>
  <si>
    <t>09-01-2008 00:00:00</t>
  </si>
  <si>
    <t>26497686</t>
  </si>
  <si>
    <t>ООО "ЖКХ" п. Сулея</t>
  </si>
  <si>
    <t>7417018620</t>
  </si>
  <si>
    <t>01-04-2010 00:00:00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</si>
  <si>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</si>
  <si>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</si>
  <si>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</si>
  <si>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</si>
  <si>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</si>
  <si>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</si>
  <si>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</si>
  <si>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26489522</t>
  </si>
  <si>
    <t>ООО "Жилтехсервис"</t>
  </si>
  <si>
    <t>7425757400</t>
  </si>
  <si>
    <t>26489940</t>
  </si>
  <si>
    <t>ООО "Здоровый дух"</t>
  </si>
  <si>
    <t>7438017297</t>
  </si>
  <si>
    <t>26489995</t>
  </si>
  <si>
    <t>ООО "Златоустовский "ВОДОКАНАЛ"</t>
  </si>
  <si>
    <t>7404040139</t>
  </si>
  <si>
    <t>22-12-2004 00:00:00</t>
  </si>
  <si>
    <t>27717641</t>
  </si>
  <si>
    <t>ООО "Золотой пляж"</t>
  </si>
  <si>
    <t>7415078310</t>
  </si>
  <si>
    <t>28-01-1994 00:00:00</t>
  </si>
  <si>
    <t>27595584</t>
  </si>
  <si>
    <t>ООО "ИБК"</t>
  </si>
  <si>
    <t>7453129206</t>
  </si>
  <si>
    <t>03-07-2006 00:00:00</t>
  </si>
  <si>
    <t>30893788</t>
  </si>
  <si>
    <t>ООО "Индустрия"</t>
  </si>
  <si>
    <t>7418018655</t>
  </si>
  <si>
    <t>29-12-2012 00:00:00</t>
  </si>
  <si>
    <t>28009270</t>
  </si>
  <si>
    <t>7453172184</t>
  </si>
  <si>
    <t>24-01-2007 00:00:00</t>
  </si>
  <si>
    <t>27767323</t>
  </si>
  <si>
    <t>ООО "КЛЗ"</t>
  </si>
  <si>
    <t>7401016314</t>
  </si>
  <si>
    <t>01-06-2012 00:00:00</t>
  </si>
  <si>
    <t>26489487</t>
  </si>
  <si>
    <t>ООО "КОНИС-1"</t>
  </si>
  <si>
    <t>7417014383</t>
  </si>
  <si>
    <t>30384905</t>
  </si>
  <si>
    <t>ООО "КУНДРАВЫКОМ"</t>
  </si>
  <si>
    <t>7415092202</t>
  </si>
  <si>
    <t>31090977</t>
  </si>
  <si>
    <t>ООО "Квартал-Сервис"</t>
  </si>
  <si>
    <t>7411042803</t>
  </si>
  <si>
    <t>745301001</t>
  </si>
  <si>
    <t>11-05-2018 00:00:00</t>
  </si>
  <si>
    <t>26497694</t>
  </si>
  <si>
    <t>ООО "Кропачевский жилищно-коммунальный сервис"</t>
  </si>
  <si>
    <t>7401013680</t>
  </si>
  <si>
    <t>02-04-2010 00:00:00</t>
  </si>
  <si>
    <t>26824427</t>
  </si>
  <si>
    <t>ООО "Кундравы"</t>
  </si>
  <si>
    <t>7415081828</t>
  </si>
  <si>
    <t>07-08-2013 00:00:00</t>
  </si>
  <si>
    <t>26489435</t>
  </si>
  <si>
    <t>ООО "Кыштымводоканал"</t>
  </si>
  <si>
    <t>7413010268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</si>
  <si>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</si>
  <si>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</si>
  <si>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</si>
  <si>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</si>
  <si>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</si>
  <si>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</si>
  <si>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</si>
  <si>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744401001</t>
  </si>
  <si>
    <t>03-04-2006 00:00:00</t>
  </si>
  <si>
    <t>30386705</t>
  </si>
  <si>
    <t>ООО "Магнитогорская Сетевая Компания"</t>
  </si>
  <si>
    <t>7444059016</t>
  </si>
  <si>
    <t>03-09-2008 00:00:00</t>
  </si>
  <si>
    <t>26489902</t>
  </si>
  <si>
    <t>ООО "Мирненское ЖЭУ"</t>
  </si>
  <si>
    <t>7441008278</t>
  </si>
  <si>
    <t>744101001</t>
  </si>
  <si>
    <t>13-10-2009 00:00:00</t>
  </si>
  <si>
    <t>28464914</t>
  </si>
  <si>
    <t>ООО "Новые Технологии"</t>
  </si>
  <si>
    <t>7404063270</t>
  </si>
  <si>
    <t>10-09-2012 00:00:00</t>
  </si>
  <si>
    <t>26360646</t>
  </si>
  <si>
    <t>ООО "Новые коммунальные системы - Троицк"</t>
  </si>
  <si>
    <t>7418013142</t>
  </si>
  <si>
    <t>741801001</t>
  </si>
  <si>
    <t>15-07-2004 00:00:00</t>
  </si>
  <si>
    <t>28009310</t>
  </si>
  <si>
    <t>ООО "Октябрьское"</t>
  </si>
  <si>
    <t>7430014375</t>
  </si>
  <si>
    <t>29-10-2012 00:00:00</t>
  </si>
  <si>
    <t>28048945</t>
  </si>
  <si>
    <t>ООО "Очистка"</t>
  </si>
  <si>
    <t>7420016366</t>
  </si>
  <si>
    <t>30359565</t>
  </si>
  <si>
    <t>ООО "Приморский водоканал"</t>
  </si>
  <si>
    <t>7451394329</t>
  </si>
  <si>
    <t>745101001</t>
  </si>
  <si>
    <t>29-07-2015 00:00:00</t>
  </si>
  <si>
    <t>26489564</t>
  </si>
  <si>
    <t>ООО "Равис-птицефабрика Сосновская"</t>
  </si>
  <si>
    <t>7438016550</t>
  </si>
  <si>
    <t>26491626</t>
  </si>
  <si>
    <t>ООО "Родник"</t>
  </si>
  <si>
    <t>7425757488</t>
  </si>
  <si>
    <t>26-02-2010 00:00:00</t>
  </si>
  <si>
    <t>30851073</t>
  </si>
  <si>
    <t>ООО "Рощинская Водоканализационная Компания"</t>
  </si>
  <si>
    <t>7460029227</t>
  </si>
  <si>
    <t>01-09-2016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</si>
  <si>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</si>
  <si>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</si>
  <si>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</si>
  <si>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</si>
  <si>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</si>
  <si>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</si>
  <si>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</si>
  <si>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745201001</t>
  </si>
  <si>
    <t>04-03-2011 00:00:00</t>
  </si>
  <si>
    <t>26646274</t>
  </si>
  <si>
    <t>ООО "Санаторий "Кисегач"</t>
  </si>
  <si>
    <t>7420007450</t>
  </si>
  <si>
    <t>02-08-2002 00:00:00</t>
  </si>
  <si>
    <t>28869295</t>
  </si>
  <si>
    <t>ООО "Сервисный Центр"</t>
  </si>
  <si>
    <t>7422043686</t>
  </si>
  <si>
    <t>31194106</t>
  </si>
  <si>
    <t>ООО "Соколиная гора"</t>
  </si>
  <si>
    <t>7453221353</t>
  </si>
  <si>
    <t>30883408</t>
  </si>
  <si>
    <t>ООО "Сосновская Водопроводная Компания"</t>
  </si>
  <si>
    <t>7460029386</t>
  </si>
  <si>
    <t>28450949</t>
  </si>
  <si>
    <t>ООО "Сфера"</t>
  </si>
  <si>
    <t>7430017320</t>
  </si>
  <si>
    <t>04-09-2013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</si>
  <si>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</si>
  <si>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</si>
  <si>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</si>
  <si>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</si>
  <si>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</si>
  <si>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</si>
  <si>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</si>
  <si>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</si>
  <si>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26489250</t>
  </si>
  <si>
    <t>ООО "Тепловые сети"</t>
  </si>
  <si>
    <t>7417015891</t>
  </si>
  <si>
    <t>27181825</t>
  </si>
  <si>
    <t>ООО "Теплоэнергетика"</t>
  </si>
  <si>
    <t>7457001060</t>
  </si>
  <si>
    <t>15-10-2012 00:00:00</t>
  </si>
  <si>
    <t>26360746</t>
  </si>
  <si>
    <t>ООО "Теченское ЖКХ"</t>
  </si>
  <si>
    <t>7438022681</t>
  </si>
  <si>
    <t>03-05-2007 00:00:00</t>
  </si>
  <si>
    <t>28421389</t>
  </si>
  <si>
    <t>ООО "Товарищ"</t>
  </si>
  <si>
    <t>7415079723</t>
  </si>
  <si>
    <t>04-03-2013 00:00:00</t>
  </si>
  <si>
    <t>26769859</t>
  </si>
  <si>
    <t>ООО "Транстепло"</t>
  </si>
  <si>
    <t>7417019254</t>
  </si>
  <si>
    <t>30840208</t>
  </si>
  <si>
    <t>ООО "Троицкий Водоканал водоотведение"</t>
  </si>
  <si>
    <t>7424007690</t>
  </si>
  <si>
    <t>29-08-2016 00:00:00</t>
  </si>
  <si>
    <t>30850756</t>
  </si>
  <si>
    <t>ООО "Управляющая компания"</t>
  </si>
  <si>
    <t>7449059330</t>
  </si>
  <si>
    <t>10-12-2015 00:00:00</t>
  </si>
  <si>
    <t>27717821</t>
  </si>
  <si>
    <t>ООО "Управляющая компания" "Начало"</t>
  </si>
  <si>
    <t>7446059276</t>
  </si>
  <si>
    <t>26815973</t>
  </si>
  <si>
    <t>ООО "Факел"</t>
  </si>
  <si>
    <t>7424028394</t>
  </si>
  <si>
    <t>15-03-2011 00:00:00</t>
  </si>
  <si>
    <t>30803253</t>
  </si>
  <si>
    <t>ООО "Чебаркульское предприятие канализации"</t>
  </si>
  <si>
    <t>7415094175</t>
  </si>
  <si>
    <t>28467406</t>
  </si>
  <si>
    <t>ООО "ЭРИДА"</t>
  </si>
  <si>
    <t>7447227967</t>
  </si>
  <si>
    <t>28-06-2013 00:00:00</t>
  </si>
  <si>
    <t>26824485</t>
  </si>
  <si>
    <t>ООО "ЭСКО"</t>
  </si>
  <si>
    <t>7430013090</t>
  </si>
  <si>
    <t>16-12-2010 00:00:00</t>
  </si>
  <si>
    <t>26489791</t>
  </si>
  <si>
    <t>ООО "ЭкоМастер"</t>
  </si>
  <si>
    <t>7438020282</t>
  </si>
  <si>
    <t>26360590</t>
  </si>
  <si>
    <t>ООО "Энергосервис"</t>
  </si>
  <si>
    <t>7410006344</t>
  </si>
  <si>
    <t>28451042</t>
  </si>
  <si>
    <t>ООО "Эра Технологий"</t>
  </si>
  <si>
    <t>7420007918</t>
  </si>
  <si>
    <t>28501628</t>
  </si>
  <si>
    <t>ООО "ЮЖУРАЛВОДОКАНАЛ"</t>
  </si>
  <si>
    <t>7453192705</t>
  </si>
  <si>
    <t>13-02-2014 00:00:00</t>
  </si>
  <si>
    <t>28136610</t>
  </si>
  <si>
    <t>ООО МЦМиР "Курорт Увильды"</t>
  </si>
  <si>
    <t>7460004663</t>
  </si>
  <si>
    <t>30358304</t>
  </si>
  <si>
    <t>ООО МетМашУфалей</t>
  </si>
  <si>
    <t>7459004027</t>
  </si>
  <si>
    <t>31090991</t>
  </si>
  <si>
    <t>ООО СК "Модуль-М"</t>
  </si>
  <si>
    <t>7447234562</t>
  </si>
  <si>
    <t>07-03-2018 00:00:00</t>
  </si>
  <si>
    <t>28176204</t>
  </si>
  <si>
    <t>ООО УК "Вертикаль+"</t>
  </si>
  <si>
    <t>7412017609</t>
  </si>
  <si>
    <t>30387239</t>
  </si>
  <si>
    <t>ООО УК "Кунашак Жилкомсервис"</t>
  </si>
  <si>
    <t>7438028588</t>
  </si>
  <si>
    <t>30-04-2010 00:00:00</t>
  </si>
  <si>
    <t>28798156</t>
  </si>
  <si>
    <t>ООО УК "Солнечный"</t>
  </si>
  <si>
    <t>7460015390</t>
  </si>
  <si>
    <t>30-05-2014 00:00:00</t>
  </si>
  <si>
    <t>28056412</t>
  </si>
  <si>
    <t>ООО УК "Стройгарант"</t>
  </si>
  <si>
    <t>7447211117</t>
  </si>
  <si>
    <t>28977283</t>
  </si>
  <si>
    <t>Общество с ограниченной ответственностью "АРТ-СЕРВИС"</t>
  </si>
  <si>
    <t>7415084770</t>
  </si>
  <si>
    <t>07-03-2014 00:00:00</t>
  </si>
  <si>
    <t>28977292</t>
  </si>
  <si>
    <t>Общество с ограниченной ответственностью "ВЕКТОР"</t>
  </si>
  <si>
    <t>7458001094</t>
  </si>
  <si>
    <t>27-09-2013 00:00:00</t>
  </si>
  <si>
    <t>28812531</t>
  </si>
  <si>
    <t>Общество с ограниченной ответственностью "ВОДОКАНАЛ"</t>
  </si>
  <si>
    <t>7413018877</t>
  </si>
  <si>
    <t>06-02-2014 00:00:00</t>
  </si>
  <si>
    <t>30877566</t>
  </si>
  <si>
    <t>Общество с ограниченной ответственностью "Вега"</t>
  </si>
  <si>
    <t>7402013355</t>
  </si>
  <si>
    <t>01-02-2012 00:00:00</t>
  </si>
  <si>
    <t>30386520</t>
  </si>
  <si>
    <t>Общество с ограниченной ответственностью "Водоканал-Транзит"</t>
  </si>
  <si>
    <t>7451398429</t>
  </si>
  <si>
    <t>22-10-2015 00:00:00</t>
  </si>
  <si>
    <t>30386167</t>
  </si>
  <si>
    <t>Общество с ограниченной ответственностью "Водоснабжение и водоотведение"</t>
  </si>
  <si>
    <t>7424001000</t>
  </si>
  <si>
    <t>22-01-2015 00:00:00</t>
  </si>
  <si>
    <t>28960017</t>
  </si>
  <si>
    <t>Общество с ограниченной ответственностью "ЖКХ Горный"</t>
  </si>
  <si>
    <t>7455018928</t>
  </si>
  <si>
    <t>16-04-2014 00:00:00</t>
  </si>
  <si>
    <t>30344957</t>
  </si>
  <si>
    <t>Общество с ограниченной ответственностью "КОМФОРТ"</t>
  </si>
  <si>
    <t>7447248300</t>
  </si>
  <si>
    <t>06-05-2015 00:00:00</t>
  </si>
  <si>
    <t>28955261</t>
  </si>
  <si>
    <t>Общество с ограниченной ответственностью "МИНЬЯРВОДОКАНАЛ-СЕРВИС"</t>
  </si>
  <si>
    <t>7457004737</t>
  </si>
  <si>
    <t>18-11-2014 00:00:00</t>
  </si>
  <si>
    <t>30386552</t>
  </si>
  <si>
    <t>Общество с ограниченной ответственностью "Национальный парк спорта и туризма "Тургояк"</t>
  </si>
  <si>
    <t>7415088118</t>
  </si>
  <si>
    <t>28954120</t>
  </si>
  <si>
    <t>Общество с ограниченной ответственностью "ПАРАЛЛЕЛЬ"</t>
  </si>
  <si>
    <t>7455018332</t>
  </si>
  <si>
    <t>22-07-2014 00:00:00</t>
  </si>
  <si>
    <t>30796148</t>
  </si>
  <si>
    <t>Общество с ограниченной ответственностью "Троицкгильза"</t>
  </si>
  <si>
    <t>7453163239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</si>
  <si>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</si>
  <si>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</si>
  <si>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</si>
  <si>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</si>
  <si>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</si>
  <si>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</si>
  <si>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</si>
  <si>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</si>
  <si>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</si>
  <si>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</si>
  <si>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</si>
  <si>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</si>
  <si>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</si>
  <si>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</si>
  <si>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</si>
  <si>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997550001</t>
  </si>
  <si>
    <t>17-10-1992 00:00:00</t>
  </si>
  <si>
    <t>27392204</t>
  </si>
  <si>
    <t>ПАО "Уралавтоприцеп"</t>
  </si>
  <si>
    <t>7450003445</t>
  </si>
  <si>
    <t>745450001</t>
  </si>
  <si>
    <t>24-03-1999 00:00:00</t>
  </si>
  <si>
    <t>26551662</t>
  </si>
  <si>
    <t>ПАО "Фортум"</t>
  </si>
  <si>
    <t>7203162698</t>
  </si>
  <si>
    <t>997150001</t>
  </si>
  <si>
    <t>01-12-2006 00:00:00</t>
  </si>
  <si>
    <t>26322812</t>
  </si>
  <si>
    <t>ПАО "ЧЗПСН-Профнастил"</t>
  </si>
  <si>
    <t>7447014976</t>
  </si>
  <si>
    <t>10-09-1993 00:00:00</t>
  </si>
  <si>
    <t>26489290</t>
  </si>
  <si>
    <t>ПАО "ЧМК"</t>
  </si>
  <si>
    <t>7450001007</t>
  </si>
  <si>
    <t>26360714</t>
  </si>
  <si>
    <t>Публичное акционерное общество "ПТИЦЕФАБРИКА ЧЕЛЯБИНСКАЯ"</t>
  </si>
  <si>
    <t>7430008205</t>
  </si>
  <si>
    <t>12-11-2003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</si>
  <si>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</si>
  <si>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</si>
  <si>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</si>
  <si>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</si>
  <si>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</si>
  <si>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</si>
  <si>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</si>
  <si>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742402001</t>
  </si>
  <si>
    <t>26360567</t>
  </si>
  <si>
    <t>ФГУП  "Приборостроительный завод"</t>
  </si>
  <si>
    <t>7405000428</t>
  </si>
  <si>
    <t>15-06-1994 00:00:00</t>
  </si>
  <si>
    <t>26360669</t>
  </si>
  <si>
    <t>ФГУП "ПО "Маяк"</t>
  </si>
  <si>
    <t>7422000795</t>
  </si>
  <si>
    <t>01-07-2002 00:00:00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</si>
  <si>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</si>
  <si>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</si>
  <si>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</si>
  <si>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</si>
  <si>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</si>
  <si>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</si>
  <si>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</si>
  <si>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</si>
  <si>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</si>
  <si>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</si>
  <si>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</si>
  <si>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</si>
  <si>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</si>
  <si>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</si>
  <si>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</si>
  <si>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</si>
  <si>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</si>
  <si>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</si>
  <si>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</si>
  <si>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</si>
  <si>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</si>
  <si>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</si>
  <si>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</si>
  <si>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23-09-2003 00:00:00</t>
  </si>
  <si>
    <t>VO</t>
  </si>
  <si>
    <t>29.11.2018</t>
  </si>
  <si>
    <t>77/54</t>
  </si>
  <si>
    <t>Министерство тарифного регулирования и энергетики Челябинской области</t>
  </si>
  <si>
    <t>456080,Челябинская обл.,г.Трехгорный, а/я157</t>
  </si>
  <si>
    <t>Спичко Сергей Николаевич</t>
  </si>
  <si>
    <t>Часнойтъ Татьяна Владимировна</t>
  </si>
  <si>
    <t>главный экономист</t>
  </si>
  <si>
    <t>8(35191) 6-53-71</t>
  </si>
  <si>
    <t>energo@atlint.ru</t>
  </si>
  <si>
    <t>О</t>
  </si>
  <si>
    <t>Город Трехгорный (ЗАТО), Город Трехгорный (ЗАТО) (75707000);</t>
  </si>
  <si>
    <t>Сайт Министерства тарифного регулирования и энергетики Челябинской области, tarif74/ru</t>
  </si>
  <si>
    <t>Договор на холодное водоснабжение и водоотведение (для юридических лиц)</t>
  </si>
  <si>
    <t>1.1.2</t>
  </si>
  <si>
    <t>Договор на предоставление коммунальных услуг по холодному водоснабжению и водоотведению собственникам (нанимателям) жилых помещений в многоквартирных домах (для населения)</t>
  </si>
  <si>
    <t xml:space="preserve">Типовой договор о подключении (технологическом присоединении) к централизованной системе холодного водоснабжения
</t>
  </si>
  <si>
    <t>https://portal.eias.ru/Portal/DownloadPage.aspx?type=12&amp;guid=76a43580-b6c5-4fd8-9cb1-565709a23773</t>
  </si>
  <si>
    <t>https://portal.eias.ru/Portal/DownloadPage.aspx?type=12&amp;guid=52a32c44-b117-4438-bc47-dedf503dab4f</t>
  </si>
  <si>
    <t>https://portal.eias.ru/Portal/DownloadPage.aspx?type=12&amp;guid=06e04335-5550-429a-8117-32da2637a5e6</t>
  </si>
  <si>
    <t xml:space="preserve">Водотведение </t>
  </si>
  <si>
    <t>Очистка сточных вод</t>
  </si>
  <si>
    <t>14.11.2014</t>
  </si>
  <si>
    <t>http://energo.trekhgorny.ru/node/393</t>
  </si>
  <si>
    <t>https://portal.eias.ru/Portal/DownloadPage.aspx?type=12&amp;guid=c1873351-cc5e-4026-a868-b5a7e7b09293</t>
  </si>
  <si>
    <t>https://portal.eias.ru/Portal/DownloadPage.aspx?type=12&amp;guid=2cf75fe6-1836-4d52-a927-c4b02186b907</t>
  </si>
  <si>
    <t>http://energo.trekhgorny.ru/node/516</t>
  </si>
  <si>
    <t>https://portal.eias.ru/Portal/DownloadPage.aspx?type=12&amp;guid=5205ca70-3613-4cc6-b2a2-5d8c12427cd7</t>
  </si>
  <si>
    <t>4.2</t>
  </si>
  <si>
    <t>4.3</t>
  </si>
  <si>
    <t>4.4</t>
  </si>
  <si>
    <t>4.5</t>
  </si>
  <si>
    <t>4.6</t>
  </si>
  <si>
    <t>4.7</t>
  </si>
  <si>
    <t>Федеральный закон от 7 декабря 2011 года № 416-ФЗ «О водоснабжении и водоотведении»</t>
  </si>
  <si>
    <t>Постановление Правительства РФ от 13 мая 2013 года № 406 «О государственном регулировании тарифов в сфере водоснабжения и водоотведения»</t>
  </si>
  <si>
    <t>Постановление Правительства РФ от 29 июля 2013 года № 644 «Об утверждении правил холодного водоснабжения и водоотведения»</t>
  </si>
  <si>
    <t>Приказ ФСТ России от 27 декабря 2013 года № 1746-э «Об утверждении Методических указаний по расчету регулируемых тарифов в сфере водоснабжения и водоотведения»</t>
  </si>
  <si>
    <t>Постановление Правительства РФ от 13 февраля 2006 №83 (ред. от 19.06.2017)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</t>
  </si>
  <si>
    <t>Постановление Правительства Российской Федерации от 29 июня 2017 года № 778 «О внесении изменений в некоторые акты Правительства Российской Федерации в части оптимизации порядка подключения объектов капитального строительства к системам горячего, холодного водоснабжения и водоотведения»</t>
  </si>
  <si>
    <t>Постановление Правительства Российской Федерации от 29 июля 2013 года № 645 «Об утверждении типовых договоров в области холодного водоснабжения и водоотведения»</t>
  </si>
  <si>
    <t>8 (351-91) 6-23-41</t>
  </si>
  <si>
    <t>456080, Челябинская область, г.Трехгорный, ул.Маршала Жукова, дом 1а</t>
  </si>
  <si>
    <t>c 08:00 до 17:00</t>
  </si>
  <si>
    <t>http://energo.trekhgorny.ru/node/1049</t>
  </si>
  <si>
    <t>https://portal.eias.ru/Portal/DownloadPage.aspx?type=12&amp;guid=b3a382ac-37b2-4504-ab54-3f3d69f420c9</t>
  </si>
  <si>
    <t>30.06.2019</t>
  </si>
  <si>
    <t>01.07.2019</t>
  </si>
  <si>
    <t>31237309</t>
  </si>
  <si>
    <t>7452111894</t>
  </si>
  <si>
    <t>26-07-2018 00:00:00</t>
  </si>
  <si>
    <t>04.01.2019 13:10:43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</si>
</sst>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1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0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9" borderId="54" xfId="3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0" fontId="6" fillId="0" borderId="0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18" fillId="0" borderId="0" xfId="63" applyFont="1" applyFill="1" applyBorder="1" applyAlignment="1">
      <alignment horizontal="left" vertical="center" wrapText="1" indent="1"/>
    </xf>
    <xf numFmtId="49" fontId="0" fillId="12" borderId="55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49" fontId="0" fillId="0" borderId="28" xfId="0" applyBorder="1" applyAlignment="1">
      <alignment horizontal="center" vertical="center" wrapText="1"/>
    </xf>
    <xf numFmtId="49" fontId="0" fillId="0" borderId="26" xfId="0" applyBorder="1" applyAlignment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0718" y="126626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86018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31</xdr:row>
      <xdr:rowOff>2</xdr:rowOff>
    </xdr:from>
    <xdr:to>
      <xdr:col>4</xdr:col>
      <xdr:colOff>3343276</xdr:colOff>
      <xdr:row>32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32</xdr:row>
      <xdr:rowOff>0</xdr:rowOff>
    </xdr:from>
    <xdr:to>
      <xdr:col>28</xdr:col>
      <xdr:colOff>228600</xdr:colOff>
      <xdr:row>32</xdr:row>
      <xdr:rowOff>190500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11744325" y="6410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2" t="s">
        <v>654</v>
      </c>
      <c r="M5" s="753"/>
      <c r="N5" s="753"/>
      <c r="O5" s="753"/>
      <c r="P5" s="753"/>
      <c r="Q5" s="753"/>
      <c r="R5" s="753"/>
      <c r="S5" s="753"/>
      <c r="T5" s="753"/>
      <c r="U5" s="754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68" t="str">
        <f>IF(NameOrPr_ch="",IF(NameOrPr="","",NameOrPr),NameOrPr_ch)</f>
        <v>Министерство тарифного регулирования и энергетики Челябинской области</v>
      </c>
      <c r="P7" s="768"/>
      <c r="Q7" s="768"/>
      <c r="R7" s="768"/>
      <c r="S7" s="768"/>
      <c r="T7" s="768"/>
      <c r="U7" s="768"/>
      <c r="V7" s="768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68" t="str">
        <f>IF(datePr_ch="",IF(datePr="","",datePr),datePr_ch)</f>
        <v>29.11.2018</v>
      </c>
      <c r="P8" s="768"/>
      <c r="Q8" s="768"/>
      <c r="R8" s="768"/>
      <c r="S8" s="768"/>
      <c r="T8" s="768"/>
      <c r="U8" s="768"/>
      <c r="V8" s="768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68" t="str">
        <f>IF(numberPr_ch="",IF(numberPr="","",numberPr),numberPr_ch)</f>
        <v>77/54</v>
      </c>
      <c r="P9" s="768"/>
      <c r="Q9" s="768"/>
      <c r="R9" s="768"/>
      <c r="S9" s="768"/>
      <c r="T9" s="768"/>
      <c r="U9" s="768"/>
      <c r="V9" s="768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537</v>
      </c>
      <c r="N10" s="476"/>
      <c r="O10" s="768" t="str">
        <f>IF(IstPub_ch="",IF(IstPub="","",IstPub),IstPub_ch)</f>
        <v>Сайт Министерства тарифного регулирования и энергетики Челябинской области, tarif74/ru</v>
      </c>
      <c r="P10" s="768"/>
      <c r="Q10" s="768"/>
      <c r="R10" s="768"/>
      <c r="S10" s="768"/>
      <c r="T10" s="768"/>
      <c r="U10" s="768"/>
      <c r="V10" s="768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15.75" hidden="1" customHeight="1">
      <c r="G11" s="254"/>
      <c r="H11" s="254"/>
      <c r="L11" s="737"/>
      <c r="M11" s="737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60"/>
      <c r="P12" s="760"/>
      <c r="Q12" s="760"/>
      <c r="R12" s="760"/>
      <c r="S12" s="760"/>
      <c r="T12" s="760"/>
      <c r="U12" s="76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5" t="s">
        <v>480</v>
      </c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 t="s">
        <v>481</v>
      </c>
    </row>
    <row r="14" spans="7:34" ht="15" customHeight="1">
      <c r="J14" s="86"/>
      <c r="K14" s="86"/>
      <c r="L14" s="715" t="s">
        <v>95</v>
      </c>
      <c r="M14" s="715" t="s">
        <v>408</v>
      </c>
      <c r="N14" s="715"/>
      <c r="O14" s="767" t="s">
        <v>499</v>
      </c>
      <c r="P14" s="767"/>
      <c r="Q14" s="767"/>
      <c r="R14" s="767"/>
      <c r="S14" s="767"/>
      <c r="T14" s="767"/>
      <c r="U14" s="715" t="s">
        <v>344</v>
      </c>
      <c r="V14" s="772" t="s">
        <v>278</v>
      </c>
      <c r="W14" s="715"/>
    </row>
    <row r="15" spans="7:34" ht="14.25" customHeight="1">
      <c r="J15" s="86"/>
      <c r="K15" s="86"/>
      <c r="L15" s="715"/>
      <c r="M15" s="715"/>
      <c r="N15" s="715"/>
      <c r="O15" s="251" t="s">
        <v>500</v>
      </c>
      <c r="P15" s="761" t="s">
        <v>274</v>
      </c>
      <c r="Q15" s="761"/>
      <c r="R15" s="734" t="s">
        <v>501</v>
      </c>
      <c r="S15" s="734"/>
      <c r="T15" s="734"/>
      <c r="U15" s="715"/>
      <c r="V15" s="772"/>
      <c r="W15" s="715"/>
    </row>
    <row r="16" spans="7:34" ht="33.75" customHeight="1">
      <c r="J16" s="86"/>
      <c r="K16" s="86"/>
      <c r="L16" s="715"/>
      <c r="M16" s="715"/>
      <c r="N16" s="715"/>
      <c r="O16" s="437" t="s">
        <v>502</v>
      </c>
      <c r="P16" s="438" t="s">
        <v>691</v>
      </c>
      <c r="Q16" s="438" t="s">
        <v>390</v>
      </c>
      <c r="R16" s="439" t="s">
        <v>277</v>
      </c>
      <c r="S16" s="764" t="s">
        <v>276</v>
      </c>
      <c r="T16" s="764"/>
      <c r="U16" s="715"/>
      <c r="V16" s="772"/>
      <c r="W16" s="715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65">
        <f ca="1">OFFSET(S17,0,-1)+1</f>
        <v>7</v>
      </c>
      <c r="T17" s="765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66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>
        <f>mergeValue(A18)</f>
        <v>1</v>
      </c>
      <c r="M18" s="585" t="s">
        <v>23</v>
      </c>
      <c r="N18" s="591"/>
      <c r="O18" s="746"/>
      <c r="P18" s="746"/>
      <c r="Q18" s="746"/>
      <c r="R18" s="746"/>
      <c r="S18" s="746"/>
      <c r="T18" s="746"/>
      <c r="U18" s="746"/>
      <c r="V18" s="746"/>
      <c r="W18" s="606" t="s">
        <v>508</v>
      </c>
    </row>
    <row r="19" spans="1:35" ht="22.5">
      <c r="A19" s="766"/>
      <c r="B19" s="766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2"/>
      <c r="P19" s="762"/>
      <c r="Q19" s="762"/>
      <c r="R19" s="762"/>
      <c r="S19" s="762"/>
      <c r="T19" s="762"/>
      <c r="U19" s="762"/>
      <c r="V19" s="762"/>
      <c r="W19" s="286" t="s">
        <v>509</v>
      </c>
    </row>
    <row r="20" spans="1:35" ht="45">
      <c r="A20" s="766"/>
      <c r="B20" s="766"/>
      <c r="C20" s="766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655</v>
      </c>
      <c r="N20" s="285"/>
      <c r="O20" s="762"/>
      <c r="P20" s="762"/>
      <c r="Q20" s="762"/>
      <c r="R20" s="762"/>
      <c r="S20" s="762"/>
      <c r="T20" s="762"/>
      <c r="U20" s="762"/>
      <c r="V20" s="762"/>
      <c r="W20" s="286" t="s">
        <v>656</v>
      </c>
      <c r="AA20" s="317"/>
    </row>
    <row r="21" spans="1:35" ht="33.75">
      <c r="A21" s="766"/>
      <c r="B21" s="766"/>
      <c r="C21" s="766"/>
      <c r="D21" s="766">
        <v>1</v>
      </c>
      <c r="E21" s="410"/>
      <c r="F21" s="410"/>
      <c r="G21" s="410"/>
      <c r="H21" s="410"/>
      <c r="I21" s="76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74"/>
      <c r="P21" s="774"/>
      <c r="Q21" s="774"/>
      <c r="R21" s="774"/>
      <c r="S21" s="774"/>
      <c r="T21" s="774"/>
      <c r="U21" s="774"/>
      <c r="V21" s="774"/>
      <c r="W21" s="286" t="s">
        <v>633</v>
      </c>
      <c r="AA21" s="317"/>
    </row>
    <row r="22" spans="1:35" ht="33.75">
      <c r="A22" s="766"/>
      <c r="B22" s="766"/>
      <c r="C22" s="766"/>
      <c r="D22" s="766"/>
      <c r="E22" s="766">
        <v>1</v>
      </c>
      <c r="F22" s="410"/>
      <c r="G22" s="410"/>
      <c r="H22" s="410"/>
      <c r="I22" s="760"/>
      <c r="J22" s="76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3"/>
      <c r="P22" s="773"/>
      <c r="Q22" s="773"/>
      <c r="R22" s="773"/>
      <c r="S22" s="773"/>
      <c r="T22" s="773"/>
      <c r="U22" s="773"/>
      <c r="V22" s="773"/>
      <c r="W22" s="286" t="s">
        <v>510</v>
      </c>
      <c r="Y22" s="317" t="str">
        <f>strCheckUnique(Z22:Z25)</f>
        <v/>
      </c>
      <c r="AA22" s="317"/>
    </row>
    <row r="23" spans="1:35" ht="66" customHeight="1">
      <c r="A23" s="766"/>
      <c r="B23" s="766"/>
      <c r="C23" s="766"/>
      <c r="D23" s="766"/>
      <c r="E23" s="766"/>
      <c r="F23" s="340">
        <v>1</v>
      </c>
      <c r="G23" s="340"/>
      <c r="H23" s="340"/>
      <c r="I23" s="760"/>
      <c r="J23" s="76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3"/>
      <c r="O23" s="192"/>
      <c r="P23" s="192"/>
      <c r="Q23" s="192"/>
      <c r="R23" s="758"/>
      <c r="S23" s="757" t="s">
        <v>87</v>
      </c>
      <c r="T23" s="758"/>
      <c r="U23" s="757" t="s">
        <v>88</v>
      </c>
      <c r="V23" s="282"/>
      <c r="W23" s="769" t="s">
        <v>511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66"/>
      <c r="B24" s="766"/>
      <c r="C24" s="766"/>
      <c r="D24" s="766"/>
      <c r="E24" s="766"/>
      <c r="F24" s="340"/>
      <c r="G24" s="340"/>
      <c r="H24" s="340"/>
      <c r="I24" s="760"/>
      <c r="J24" s="760"/>
      <c r="K24" s="344"/>
      <c r="L24" s="171"/>
      <c r="M24" s="205"/>
      <c r="N24" s="763"/>
      <c r="O24" s="299"/>
      <c r="P24" s="296"/>
      <c r="Q24" s="297" t="str">
        <f>R23 &amp; "-" &amp; T23</f>
        <v>-</v>
      </c>
      <c r="R24" s="758"/>
      <c r="S24" s="757"/>
      <c r="T24" s="759"/>
      <c r="U24" s="757"/>
      <c r="V24" s="282"/>
      <c r="W24" s="770"/>
      <c r="AA24" s="317"/>
    </row>
    <row r="25" spans="1:35" customFormat="1" ht="15" customHeight="1">
      <c r="A25" s="766"/>
      <c r="B25" s="766"/>
      <c r="C25" s="766"/>
      <c r="D25" s="766"/>
      <c r="E25" s="766"/>
      <c r="F25" s="340"/>
      <c r="G25" s="340"/>
      <c r="H25" s="340"/>
      <c r="I25" s="760"/>
      <c r="J25" s="760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71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66"/>
      <c r="B26" s="766"/>
      <c r="C26" s="766"/>
      <c r="D26" s="766"/>
      <c r="E26" s="340"/>
      <c r="F26" s="410"/>
      <c r="G26" s="410"/>
      <c r="H26" s="410"/>
      <c r="I26" s="76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66"/>
      <c r="B27" s="766"/>
      <c r="C27" s="766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66"/>
      <c r="B28" s="766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66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1" t="s">
        <v>699</v>
      </c>
      <c r="N32" s="751"/>
      <c r="O32" s="751"/>
      <c r="P32" s="751"/>
      <c r="Q32" s="751"/>
      <c r="R32" s="751"/>
      <c r="S32" s="751"/>
      <c r="T32" s="751"/>
      <c r="U32" s="751"/>
      <c r="V32" s="751"/>
    </row>
  </sheetData>
  <sheetProtection password="FA9C" sheet="1" objects="1" scenarios="1" formatColumns="0" formatRows="0"/>
  <dataConsolidate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52" t="s">
        <v>527</v>
      </c>
      <c r="G2" s="753"/>
      <c r="H2" s="754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15" t="s">
        <v>480</v>
      </c>
      <c r="G4" s="715"/>
      <c r="H4" s="715"/>
      <c r="I4" s="755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55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25.12.2018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6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6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6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6"/>
      <c r="B11" s="756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Челябинская область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6"/>
      <c r="B12" s="756"/>
      <c r="C12" s="756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56"/>
      <c r="B13" s="756"/>
      <c r="C13" s="756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84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56"/>
      <c r="B14" s="756"/>
      <c r="C14" s="756"/>
      <c r="D14" s="484"/>
      <c r="F14" s="478"/>
      <c r="G14" s="163" t="s">
        <v>4</v>
      </c>
      <c r="H14" s="483"/>
      <c r="I14" s="784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6"/>
      <c r="B15" s="756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56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51" t="s">
        <v>631</v>
      </c>
      <c r="H19" s="751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85" t="s">
        <v>657</v>
      </c>
      <c r="M5" s="785"/>
      <c r="N5" s="785"/>
      <c r="O5" s="785"/>
      <c r="P5" s="785"/>
      <c r="Q5" s="785"/>
      <c r="R5" s="785"/>
      <c r="S5" s="785"/>
      <c r="T5" s="785"/>
      <c r="U5" s="785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8" t="str">
        <f>IF(NameOrPr_ch="",IF(NameOrPr="","",NameOrPr),NameOrPr_ch)</f>
        <v>Министерство тарифного регулирования и энергетики Челябинской области</v>
      </c>
      <c r="O7" s="768"/>
      <c r="P7" s="768"/>
      <c r="Q7" s="768"/>
      <c r="R7" s="768"/>
      <c r="S7" s="768"/>
      <c r="T7" s="768"/>
      <c r="U7" s="768"/>
      <c r="V7" s="640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8" t="str">
        <f>IF(datePr_ch="",IF(datePr="","",datePr),datePr_ch)</f>
        <v>29.11.2018</v>
      </c>
      <c r="O8" s="768"/>
      <c r="P8" s="768"/>
      <c r="Q8" s="768"/>
      <c r="R8" s="768"/>
      <c r="S8" s="768"/>
      <c r="T8" s="768"/>
      <c r="U8" s="768"/>
      <c r="V8" s="640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8" t="str">
        <f>IF(numberPr_ch="",IF(numberPr="","",numberPr),numberPr_ch)</f>
        <v>77/54</v>
      </c>
      <c r="O9" s="768"/>
      <c r="P9" s="768"/>
      <c r="Q9" s="768"/>
      <c r="R9" s="768"/>
      <c r="S9" s="768"/>
      <c r="T9" s="768"/>
      <c r="U9" s="768"/>
      <c r="V9" s="640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75">
      <c r="G10" s="466"/>
      <c r="H10" s="466"/>
      <c r="L10" s="464"/>
      <c r="M10" s="475" t="s">
        <v>537</v>
      </c>
      <c r="N10" s="768" t="str">
        <f>IF(IstPub_ch="",IF(IstPub="","",IstPub),IstPub_ch)</f>
        <v>Сайт Министерства тарифного регулирования и энергетики Челябинской области, tarif74/ru</v>
      </c>
      <c r="O10" s="768"/>
      <c r="P10" s="768"/>
      <c r="Q10" s="768"/>
      <c r="R10" s="768"/>
      <c r="S10" s="768"/>
      <c r="T10" s="768"/>
      <c r="U10" s="768"/>
      <c r="V10" s="640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806"/>
      <c r="M11" s="806"/>
      <c r="N11" s="338"/>
      <c r="O11" s="338"/>
      <c r="P11" s="338"/>
      <c r="Q11" s="338"/>
      <c r="R11" s="338"/>
      <c r="S11" s="807"/>
      <c r="T11" s="807"/>
      <c r="U11" s="807"/>
      <c r="V11" s="807"/>
      <c r="W11" s="807"/>
      <c r="X11" s="807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37"/>
      <c r="M12" s="737"/>
      <c r="N12" s="211"/>
      <c r="O12" s="211"/>
      <c r="P12" s="211"/>
      <c r="Q12" s="211"/>
      <c r="R12" s="211"/>
      <c r="S12" s="808"/>
      <c r="T12" s="808"/>
      <c r="U12" s="808"/>
      <c r="V12" s="808"/>
      <c r="W12" s="808"/>
      <c r="X12" s="808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09"/>
      <c r="T13" s="809"/>
      <c r="U13" s="809"/>
      <c r="V13" s="809"/>
      <c r="W13" s="809"/>
      <c r="X13" s="809"/>
      <c r="Y13" s="419"/>
      <c r="AD13" s="809"/>
      <c r="AE13" s="809"/>
      <c r="AF13" s="809"/>
      <c r="AG13" s="809"/>
      <c r="AH13" s="809"/>
      <c r="AI13" s="809"/>
      <c r="AJ13" s="809"/>
      <c r="AK13" s="809"/>
    </row>
    <row r="14" spans="7:50">
      <c r="J14" s="86"/>
      <c r="K14" s="86"/>
      <c r="L14" s="789" t="s">
        <v>480</v>
      </c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789"/>
      <c r="AJ14" s="789"/>
      <c r="AK14" s="789"/>
      <c r="AL14" s="789"/>
      <c r="AM14" s="715" t="s">
        <v>481</v>
      </c>
    </row>
    <row r="15" spans="7:50" ht="14.25" customHeight="1">
      <c r="J15" s="86"/>
      <c r="K15" s="86"/>
      <c r="L15" s="789" t="s">
        <v>95</v>
      </c>
      <c r="M15" s="789" t="s">
        <v>512</v>
      </c>
      <c r="N15" s="810" t="s">
        <v>658</v>
      </c>
      <c r="O15" s="811"/>
      <c r="P15" s="811"/>
      <c r="Q15" s="812"/>
      <c r="R15" s="819" t="s">
        <v>659</v>
      </c>
      <c r="S15" s="819"/>
      <c r="T15" s="819"/>
      <c r="U15" s="819"/>
      <c r="V15" s="819" t="s">
        <v>660</v>
      </c>
      <c r="W15" s="819"/>
      <c r="X15" s="819"/>
      <c r="Y15" s="819"/>
      <c r="Z15" s="819" t="s">
        <v>393</v>
      </c>
      <c r="AA15" s="819"/>
      <c r="AB15" s="819"/>
      <c r="AC15" s="819"/>
      <c r="AD15" s="819" t="s">
        <v>499</v>
      </c>
      <c r="AE15" s="819"/>
      <c r="AF15" s="819"/>
      <c r="AG15" s="819"/>
      <c r="AH15" s="819"/>
      <c r="AI15" s="819"/>
      <c r="AJ15" s="819"/>
      <c r="AK15" s="789" t="s">
        <v>344</v>
      </c>
      <c r="AL15" s="772" t="s">
        <v>278</v>
      </c>
      <c r="AM15" s="715"/>
    </row>
    <row r="16" spans="7:50" ht="26.25" customHeight="1">
      <c r="J16" s="86"/>
      <c r="K16" s="86"/>
      <c r="L16" s="789"/>
      <c r="M16" s="789"/>
      <c r="N16" s="813"/>
      <c r="O16" s="814"/>
      <c r="P16" s="814"/>
      <c r="Q16" s="815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 t="s">
        <v>661</v>
      </c>
      <c r="AE16" s="819"/>
      <c r="AF16" s="715" t="s">
        <v>662</v>
      </c>
      <c r="AG16" s="715"/>
      <c r="AH16" s="821" t="s">
        <v>501</v>
      </c>
      <c r="AI16" s="821"/>
      <c r="AJ16" s="821"/>
      <c r="AK16" s="789"/>
      <c r="AL16" s="772"/>
      <c r="AM16" s="715"/>
    </row>
    <row r="17" spans="1:53" ht="14.25" customHeight="1">
      <c r="J17" s="86"/>
      <c r="K17" s="86"/>
      <c r="L17" s="789"/>
      <c r="M17" s="789"/>
      <c r="N17" s="816"/>
      <c r="O17" s="817"/>
      <c r="P17" s="817"/>
      <c r="Q17" s="818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820" t="s">
        <v>392</v>
      </c>
      <c r="AJ17" s="820"/>
      <c r="AK17" s="789"/>
      <c r="AL17" s="772"/>
      <c r="AM17" s="715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65">
        <f ca="1">OFFSET(N18,0,-1)+1</f>
        <v>3</v>
      </c>
      <c r="O18" s="765"/>
      <c r="P18" s="765"/>
      <c r="Q18" s="765"/>
      <c r="R18" s="765">
        <f ca="1">OFFSET(R18,0,-4)+1</f>
        <v>4</v>
      </c>
      <c r="S18" s="765"/>
      <c r="T18" s="765"/>
      <c r="U18" s="765"/>
      <c r="V18" s="765">
        <f ca="1">OFFSET(V18,0,-4)+1</f>
        <v>5</v>
      </c>
      <c r="W18" s="765"/>
      <c r="X18" s="765"/>
      <c r="Y18" s="765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5">
      <c r="A19" s="799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>
        <f>mergeValue(A19)</f>
        <v>1</v>
      </c>
      <c r="M19" s="585" t="s">
        <v>23</v>
      </c>
      <c r="N19" s="801"/>
      <c r="O19" s="801"/>
      <c r="P19" s="801"/>
      <c r="Q19" s="801"/>
      <c r="R19" s="801"/>
      <c r="S19" s="801"/>
      <c r="T19" s="801"/>
      <c r="U19" s="80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801"/>
      <c r="AM19" s="597" t="s">
        <v>508</v>
      </c>
    </row>
    <row r="20" spans="1:53" ht="22.5">
      <c r="A20" s="799"/>
      <c r="B20" s="799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800"/>
      <c r="AI20" s="800"/>
      <c r="AJ20" s="800"/>
      <c r="AK20" s="800"/>
      <c r="AL20" s="800"/>
      <c r="AM20" s="558" t="s">
        <v>509</v>
      </c>
    </row>
    <row r="21" spans="1:53" ht="45">
      <c r="A21" s="799"/>
      <c r="B21" s="799"/>
      <c r="C21" s="799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655</v>
      </c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558" t="s">
        <v>656</v>
      </c>
    </row>
    <row r="22" spans="1:53" ht="20.100000000000001" customHeight="1">
      <c r="A22" s="799"/>
      <c r="B22" s="799"/>
      <c r="C22" s="799"/>
      <c r="D22" s="799">
        <v>1</v>
      </c>
      <c r="E22" s="298"/>
      <c r="F22" s="348"/>
      <c r="G22" s="349"/>
      <c r="H22" s="349"/>
      <c r="I22" s="802"/>
      <c r="J22" s="803"/>
      <c r="K22" s="760"/>
      <c r="L22" s="804" t="str">
        <f>mergeValue(A22) &amp;"."&amp; mergeValue(B22)&amp;"."&amp; mergeValue(C22)&amp;"."&amp; mergeValue(D22)</f>
        <v>1.1.1.1</v>
      </c>
      <c r="M22" s="805"/>
      <c r="N22" s="757" t="s">
        <v>87</v>
      </c>
      <c r="O22" s="790"/>
      <c r="P22" s="794" t="s">
        <v>96</v>
      </c>
      <c r="Q22" s="795"/>
      <c r="R22" s="757" t="s">
        <v>88</v>
      </c>
      <c r="S22" s="790"/>
      <c r="T22" s="791">
        <v>1</v>
      </c>
      <c r="U22" s="796"/>
      <c r="V22" s="757" t="s">
        <v>88</v>
      </c>
      <c r="W22" s="790"/>
      <c r="X22" s="791">
        <v>1</v>
      </c>
      <c r="Y22" s="792"/>
      <c r="Z22" s="757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86" t="s">
        <v>687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99"/>
      <c r="B23" s="799"/>
      <c r="C23" s="799"/>
      <c r="D23" s="799"/>
      <c r="E23" s="298"/>
      <c r="F23" s="348"/>
      <c r="G23" s="349"/>
      <c r="H23" s="349"/>
      <c r="I23" s="802"/>
      <c r="J23" s="803"/>
      <c r="K23" s="760"/>
      <c r="L23" s="804"/>
      <c r="M23" s="805"/>
      <c r="N23" s="757"/>
      <c r="O23" s="790"/>
      <c r="P23" s="794"/>
      <c r="Q23" s="795"/>
      <c r="R23" s="757"/>
      <c r="S23" s="790"/>
      <c r="T23" s="791"/>
      <c r="U23" s="797"/>
      <c r="V23" s="757"/>
      <c r="W23" s="790"/>
      <c r="X23" s="791"/>
      <c r="Y23" s="793"/>
      <c r="Z23" s="757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87"/>
      <c r="AO23" s="317"/>
      <c r="AP23" s="317"/>
      <c r="AQ23" s="317"/>
      <c r="AR23" s="317"/>
      <c r="AS23" s="317"/>
      <c r="AT23" s="317"/>
    </row>
    <row r="24" spans="1:53" ht="20.100000000000001" customHeight="1">
      <c r="A24" s="799"/>
      <c r="B24" s="799"/>
      <c r="C24" s="799"/>
      <c r="D24" s="799"/>
      <c r="E24" s="298"/>
      <c r="F24" s="348"/>
      <c r="G24" s="349"/>
      <c r="H24" s="349"/>
      <c r="I24" s="802"/>
      <c r="J24" s="803"/>
      <c r="K24" s="760"/>
      <c r="L24" s="804"/>
      <c r="M24" s="805"/>
      <c r="N24" s="757"/>
      <c r="O24" s="790"/>
      <c r="P24" s="794"/>
      <c r="Q24" s="795"/>
      <c r="R24" s="757"/>
      <c r="S24" s="790"/>
      <c r="T24" s="791"/>
      <c r="U24" s="798"/>
      <c r="V24" s="757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87"/>
      <c r="AO24" s="317"/>
      <c r="AP24" s="317"/>
      <c r="AQ24" s="317"/>
      <c r="AR24" s="317"/>
      <c r="AS24" s="317"/>
      <c r="AT24" s="317"/>
    </row>
    <row r="25" spans="1:53" ht="20.100000000000001" customHeight="1">
      <c r="A25" s="799"/>
      <c r="B25" s="799"/>
      <c r="C25" s="799"/>
      <c r="D25" s="799"/>
      <c r="E25" s="298"/>
      <c r="F25" s="348"/>
      <c r="G25" s="349"/>
      <c r="H25" s="349"/>
      <c r="I25" s="802"/>
      <c r="J25" s="803"/>
      <c r="K25" s="760"/>
      <c r="L25" s="804"/>
      <c r="M25" s="805"/>
      <c r="N25" s="757"/>
      <c r="O25" s="790"/>
      <c r="P25" s="794"/>
      <c r="Q25" s="795"/>
      <c r="R25" s="757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87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99"/>
      <c r="B26" s="799"/>
      <c r="C26" s="799"/>
      <c r="D26" s="799"/>
      <c r="E26" s="350"/>
      <c r="F26" s="351"/>
      <c r="G26" s="350"/>
      <c r="H26" s="350"/>
      <c r="I26" s="802"/>
      <c r="J26" s="803"/>
      <c r="K26" s="760"/>
      <c r="L26" s="804"/>
      <c r="M26" s="805"/>
      <c r="N26" s="757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87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99"/>
      <c r="B27" s="799"/>
      <c r="C27" s="799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88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99"/>
      <c r="B28" s="799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99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700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52" t="s">
        <v>527</v>
      </c>
      <c r="G2" s="753"/>
      <c r="H2" s="754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15" t="s">
        <v>480</v>
      </c>
      <c r="G4" s="715"/>
      <c r="H4" s="715"/>
      <c r="I4" s="755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55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25.12.2018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6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6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6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6"/>
      <c r="B11" s="756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Челябинская область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6"/>
      <c r="B12" s="756"/>
      <c r="C12" s="756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56"/>
      <c r="B13" s="756"/>
      <c r="C13" s="756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84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56"/>
      <c r="B14" s="756"/>
      <c r="C14" s="756"/>
      <c r="D14" s="484"/>
      <c r="F14" s="478"/>
      <c r="G14" s="163" t="s">
        <v>4</v>
      </c>
      <c r="H14" s="483"/>
      <c r="I14" s="784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6"/>
      <c r="B15" s="756"/>
      <c r="C15" s="484"/>
      <c r="D15" s="484"/>
      <c r="F15" s="478"/>
      <c r="G15" s="162" t="s">
        <v>428</v>
      </c>
      <c r="H15" s="479"/>
      <c r="I15" s="480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56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64"/>
      <c r="G18" s="561"/>
      <c r="H18" s="562"/>
      <c r="I18" s="343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51" t="s">
        <v>631</v>
      </c>
      <c r="H19" s="751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85" t="s">
        <v>657</v>
      </c>
      <c r="M5" s="785"/>
      <c r="N5" s="785"/>
      <c r="O5" s="785"/>
      <c r="P5" s="785"/>
      <c r="Q5" s="785"/>
      <c r="R5" s="785"/>
      <c r="S5" s="785"/>
      <c r="T5" s="785"/>
      <c r="U5" s="785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8" t="str">
        <f>IF(NameOrPr_ch="",IF(NameOrPr="","",NameOrPr),NameOrPr_ch)</f>
        <v>Министерство тарифного регулирования и энергетики Челябинской области</v>
      </c>
      <c r="O7" s="768"/>
      <c r="P7" s="768"/>
      <c r="Q7" s="768"/>
      <c r="R7" s="768"/>
      <c r="S7" s="768"/>
      <c r="T7" s="768"/>
      <c r="U7" s="640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8" t="str">
        <f>IF(datePr_ch="",IF(datePr="","",datePr),datePr_ch)</f>
        <v>29.11.2018</v>
      </c>
      <c r="O8" s="768"/>
      <c r="P8" s="768"/>
      <c r="Q8" s="768"/>
      <c r="R8" s="768"/>
      <c r="S8" s="768"/>
      <c r="T8" s="768"/>
      <c r="U8" s="640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8" t="str">
        <f>IF(numberPr_ch="",IF(numberPr="","",numberPr),numberPr_ch)</f>
        <v>77/54</v>
      </c>
      <c r="O9" s="768"/>
      <c r="P9" s="768"/>
      <c r="Q9" s="768"/>
      <c r="R9" s="768"/>
      <c r="S9" s="768"/>
      <c r="T9" s="768"/>
      <c r="U9" s="640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75">
      <c r="G10" s="466"/>
      <c r="H10" s="466"/>
      <c r="L10" s="464"/>
      <c r="M10" s="475" t="s">
        <v>537</v>
      </c>
      <c r="N10" s="768" t="str">
        <f>IF(IstPub_ch="",IF(IstPub="","",IstPub),IstPub_ch)</f>
        <v>Сайт Министерства тарифного регулирования и энергетики Челябинской области, tarif74/ru</v>
      </c>
      <c r="O10" s="768"/>
      <c r="P10" s="768"/>
      <c r="Q10" s="768"/>
      <c r="R10" s="768"/>
      <c r="S10" s="768"/>
      <c r="T10" s="768"/>
      <c r="U10" s="640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25" hidden="1">
      <c r="G11" s="254"/>
      <c r="H11" s="254"/>
      <c r="L11" s="737"/>
      <c r="M11" s="737"/>
      <c r="N11" s="211"/>
      <c r="O11" s="211"/>
      <c r="P11" s="211"/>
      <c r="Q11" s="211"/>
      <c r="R11" s="808"/>
      <c r="S11" s="808"/>
      <c r="T11" s="808"/>
      <c r="U11" s="808"/>
      <c r="V11" s="808"/>
      <c r="W11" s="808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37"/>
      <c r="M12" s="737"/>
      <c r="N12" s="211"/>
      <c r="O12" s="211"/>
      <c r="P12" s="211"/>
      <c r="Q12" s="211"/>
      <c r="R12" s="808"/>
      <c r="S12" s="808"/>
      <c r="T12" s="808"/>
      <c r="U12" s="808"/>
      <c r="V12" s="808"/>
      <c r="W12" s="808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09"/>
      <c r="S13" s="809"/>
      <c r="T13" s="809"/>
      <c r="U13" s="809"/>
      <c r="V13" s="809"/>
      <c r="W13" s="809"/>
      <c r="X13" s="419"/>
      <c r="AC13" s="809"/>
      <c r="AD13" s="809"/>
      <c r="AE13" s="809"/>
      <c r="AF13" s="809"/>
      <c r="AG13" s="809"/>
      <c r="AH13" s="809"/>
      <c r="AI13" s="809"/>
      <c r="AJ13" s="809"/>
    </row>
    <row r="14" spans="7:49" ht="14.25" customHeight="1">
      <c r="J14" s="86"/>
      <c r="K14" s="86"/>
      <c r="L14" s="789" t="s">
        <v>480</v>
      </c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789"/>
      <c r="AJ14" s="789"/>
      <c r="AK14" s="789"/>
      <c r="AL14" s="715" t="s">
        <v>481</v>
      </c>
    </row>
    <row r="15" spans="7:49" ht="14.25" customHeight="1">
      <c r="J15" s="86"/>
      <c r="K15" s="86"/>
      <c r="L15" s="789" t="s">
        <v>95</v>
      </c>
      <c r="M15" s="789" t="s">
        <v>512</v>
      </c>
      <c r="N15" s="810" t="s">
        <v>658</v>
      </c>
      <c r="O15" s="811"/>
      <c r="P15" s="812"/>
      <c r="Q15" s="819" t="s">
        <v>659</v>
      </c>
      <c r="R15" s="819"/>
      <c r="S15" s="819"/>
      <c r="T15" s="819"/>
      <c r="U15" s="819" t="s">
        <v>660</v>
      </c>
      <c r="V15" s="819"/>
      <c r="W15" s="819"/>
      <c r="X15" s="819"/>
      <c r="Y15" s="819" t="s">
        <v>393</v>
      </c>
      <c r="Z15" s="819"/>
      <c r="AA15" s="819"/>
      <c r="AB15" s="819"/>
      <c r="AC15" s="819" t="s">
        <v>499</v>
      </c>
      <c r="AD15" s="819"/>
      <c r="AE15" s="819"/>
      <c r="AF15" s="819"/>
      <c r="AG15" s="819"/>
      <c r="AH15" s="819"/>
      <c r="AI15" s="819"/>
      <c r="AJ15" s="789" t="s">
        <v>344</v>
      </c>
      <c r="AK15" s="772" t="s">
        <v>278</v>
      </c>
      <c r="AL15" s="715"/>
    </row>
    <row r="16" spans="7:49" ht="27.95" customHeight="1">
      <c r="J16" s="86"/>
      <c r="K16" s="86"/>
      <c r="L16" s="789"/>
      <c r="M16" s="789"/>
      <c r="N16" s="813"/>
      <c r="O16" s="814"/>
      <c r="P16" s="815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 t="s">
        <v>661</v>
      </c>
      <c r="AD16" s="819"/>
      <c r="AE16" s="715" t="s">
        <v>662</v>
      </c>
      <c r="AF16" s="715"/>
      <c r="AG16" s="821" t="s">
        <v>501</v>
      </c>
      <c r="AH16" s="821"/>
      <c r="AI16" s="821"/>
      <c r="AJ16" s="789"/>
      <c r="AK16" s="772"/>
      <c r="AL16" s="715"/>
    </row>
    <row r="17" spans="1:53" ht="14.25" customHeight="1">
      <c r="J17" s="86"/>
      <c r="K17" s="86"/>
      <c r="L17" s="789"/>
      <c r="M17" s="789"/>
      <c r="N17" s="816"/>
      <c r="O17" s="817"/>
      <c r="P17" s="818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820" t="s">
        <v>392</v>
      </c>
      <c r="AI17" s="820"/>
      <c r="AJ17" s="789"/>
      <c r="AK17" s="772"/>
      <c r="AL17" s="715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65">
        <f ca="1">OFFSET(N18,0,-1)+1</f>
        <v>3</v>
      </c>
      <c r="O18" s="765"/>
      <c r="P18" s="765"/>
      <c r="Q18" s="765">
        <f ca="1">OFFSET(Q18,0,-3)+1</f>
        <v>4</v>
      </c>
      <c r="R18" s="765"/>
      <c r="S18" s="765"/>
      <c r="T18" s="765"/>
      <c r="U18" s="765">
        <f ca="1">OFFSET(U18,0,-4)+1</f>
        <v>5</v>
      </c>
      <c r="V18" s="765"/>
      <c r="W18" s="765"/>
      <c r="X18" s="765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53" ht="22.5">
      <c r="A19" s="799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27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625" t="s">
        <v>508</v>
      </c>
    </row>
    <row r="20" spans="1:53" ht="22.5">
      <c r="A20" s="799"/>
      <c r="B20" s="799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23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800"/>
      <c r="AI20" s="800"/>
      <c r="AJ20" s="800"/>
      <c r="AK20" s="800"/>
      <c r="AL20" s="624" t="s">
        <v>509</v>
      </c>
    </row>
    <row r="21" spans="1:53" ht="45">
      <c r="A21" s="799"/>
      <c r="B21" s="799"/>
      <c r="C21" s="799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655</v>
      </c>
      <c r="N21" s="823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624" t="s">
        <v>656</v>
      </c>
    </row>
    <row r="22" spans="1:53" ht="20.100000000000001" customHeight="1">
      <c r="A22" s="799"/>
      <c r="B22" s="799"/>
      <c r="C22" s="799"/>
      <c r="D22" s="799">
        <v>1</v>
      </c>
      <c r="E22" s="298"/>
      <c r="F22" s="348"/>
      <c r="G22" s="349"/>
      <c r="H22" s="349"/>
      <c r="I22" s="802"/>
      <c r="J22" s="803"/>
      <c r="K22" s="760"/>
      <c r="L22" s="822" t="str">
        <f>mergeValue(A22) &amp;"."&amp; mergeValue(B22)&amp;"."&amp; mergeValue(C22)&amp;"."&amp; mergeValue(D22)</f>
        <v>1.1.1.1</v>
      </c>
      <c r="M22" s="824"/>
      <c r="N22" s="826"/>
      <c r="O22" s="794" t="s">
        <v>96</v>
      </c>
      <c r="P22" s="795"/>
      <c r="Q22" s="757" t="s">
        <v>88</v>
      </c>
      <c r="R22" s="790"/>
      <c r="S22" s="791">
        <v>1</v>
      </c>
      <c r="T22" s="796"/>
      <c r="U22" s="757" t="s">
        <v>88</v>
      </c>
      <c r="V22" s="790"/>
      <c r="W22" s="791" t="s">
        <v>96</v>
      </c>
      <c r="X22" s="792"/>
      <c r="Y22" s="757" t="s">
        <v>88</v>
      </c>
      <c r="Z22" s="191"/>
      <c r="AA22" s="113">
        <v>1</v>
      </c>
      <c r="AB22" s="604"/>
      <c r="AC22" s="580"/>
      <c r="AD22" s="580"/>
      <c r="AE22" s="581"/>
      <c r="AF22" s="580"/>
      <c r="AG22" s="582"/>
      <c r="AH22" s="579" t="s">
        <v>87</v>
      </c>
      <c r="AI22" s="582"/>
      <c r="AJ22" s="596" t="s">
        <v>88</v>
      </c>
      <c r="AK22" s="282"/>
      <c r="AL22" s="784" t="s">
        <v>687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99"/>
      <c r="B23" s="799"/>
      <c r="C23" s="799"/>
      <c r="D23" s="799"/>
      <c r="E23" s="298"/>
      <c r="F23" s="348"/>
      <c r="G23" s="349"/>
      <c r="H23" s="349"/>
      <c r="I23" s="802"/>
      <c r="J23" s="803"/>
      <c r="K23" s="760"/>
      <c r="L23" s="804"/>
      <c r="M23" s="825"/>
      <c r="N23" s="826"/>
      <c r="O23" s="794"/>
      <c r="P23" s="795"/>
      <c r="Q23" s="757"/>
      <c r="R23" s="790"/>
      <c r="S23" s="791"/>
      <c r="T23" s="797"/>
      <c r="U23" s="757"/>
      <c r="V23" s="790"/>
      <c r="W23" s="791"/>
      <c r="X23" s="793"/>
      <c r="Y23" s="757"/>
      <c r="Z23" s="444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7"/>
      <c r="AL23" s="784"/>
      <c r="AN23" s="317"/>
      <c r="AO23" s="317"/>
      <c r="AP23" s="317"/>
      <c r="AQ23" s="317"/>
      <c r="AR23" s="317"/>
      <c r="AS23" s="317"/>
    </row>
    <row r="24" spans="1:53" ht="20.100000000000001" customHeight="1">
      <c r="A24" s="799"/>
      <c r="B24" s="799"/>
      <c r="C24" s="799"/>
      <c r="D24" s="799"/>
      <c r="E24" s="298"/>
      <c r="F24" s="348"/>
      <c r="G24" s="349"/>
      <c r="H24" s="349"/>
      <c r="I24" s="802"/>
      <c r="J24" s="803"/>
      <c r="K24" s="760"/>
      <c r="L24" s="804"/>
      <c r="M24" s="825"/>
      <c r="N24" s="826"/>
      <c r="O24" s="794"/>
      <c r="P24" s="795"/>
      <c r="Q24" s="757"/>
      <c r="R24" s="790"/>
      <c r="S24" s="791"/>
      <c r="T24" s="798"/>
      <c r="U24" s="757"/>
      <c r="V24" s="446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84"/>
      <c r="AN24" s="317"/>
      <c r="AO24" s="317"/>
      <c r="AP24" s="317"/>
      <c r="AQ24" s="317"/>
      <c r="AR24" s="317"/>
      <c r="AS24" s="317"/>
    </row>
    <row r="25" spans="1:53" ht="20.100000000000001" customHeight="1">
      <c r="A25" s="799"/>
      <c r="B25" s="799"/>
      <c r="C25" s="799"/>
      <c r="D25" s="799"/>
      <c r="E25" s="298"/>
      <c r="F25" s="348"/>
      <c r="G25" s="349"/>
      <c r="H25" s="349"/>
      <c r="I25" s="802"/>
      <c r="J25" s="803"/>
      <c r="K25" s="760"/>
      <c r="L25" s="804"/>
      <c r="M25" s="825"/>
      <c r="N25" s="826"/>
      <c r="O25" s="794"/>
      <c r="P25" s="795"/>
      <c r="Q25" s="757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84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99"/>
      <c r="B26" s="799"/>
      <c r="C26" s="799"/>
      <c r="D26" s="799"/>
      <c r="E26" s="350"/>
      <c r="F26" s="351"/>
      <c r="G26" s="350"/>
      <c r="H26" s="350"/>
      <c r="I26" s="802"/>
      <c r="J26" s="803"/>
      <c r="K26" s="760"/>
      <c r="L26" s="804"/>
      <c r="M26" s="825"/>
      <c r="N26" s="445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84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99"/>
      <c r="B27" s="799"/>
      <c r="C27" s="799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84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99"/>
      <c r="B28" s="799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99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700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ink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2" t="s">
        <v>527</v>
      </c>
      <c r="G2" s="753"/>
      <c r="H2" s="754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15" t="s">
        <v>480</v>
      </c>
      <c r="G4" s="715"/>
      <c r="H4" s="715"/>
      <c r="I4" s="755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55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25.12.2018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6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6"/>
      <c r="B9" s="319"/>
      <c r="C9" s="319"/>
      <c r="D9" s="319"/>
      <c r="F9" s="473" t="str">
        <f>"3." &amp;mergeValue(A9)</f>
        <v>3.1</v>
      </c>
      <c r="G9" s="560" t="s">
        <v>531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6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6"/>
      <c r="B11" s="756">
        <v>1</v>
      </c>
      <c r="C11" s="607"/>
      <c r="D11" s="607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Челябинская область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6"/>
      <c r="B12" s="756"/>
      <c r="C12" s="756">
        <v>1</v>
      </c>
      <c r="D12" s="607"/>
      <c r="F12" s="473" t="str">
        <f>"4."&amp;mergeValue(A12) &amp;"."&amp;mergeValue(B12)&amp;"."&amp;mergeValue(C12)</f>
        <v>4.1.1.1</v>
      </c>
      <c r="G12" s="481" t="s">
        <v>533</v>
      </c>
      <c r="H12" s="456" t="str">
        <f>IF(Территории!H13="","","" &amp; Территории!H13 &amp; "")</f>
        <v>Город Трехгорный (ЗАТО)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56"/>
      <c r="B13" s="756"/>
      <c r="C13" s="756"/>
      <c r="D13" s="607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 t="str">
        <f>IF(Территории!R14="","","" &amp; Территории!R14 &amp; "")</f>
        <v>Город Трехгорный (ЗАТО) (75707000)</v>
      </c>
      <c r="I13" s="666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56">
        <v>2</v>
      </c>
      <c r="B14" s="319"/>
      <c r="C14" s="319"/>
      <c r="D14" s="319"/>
      <c r="F14" s="670" t="str">
        <f>"2." &amp;mergeValue(A14)</f>
        <v>2.2</v>
      </c>
      <c r="G14" s="560" t="s">
        <v>530</v>
      </c>
      <c r="H14" s="667" t="str">
        <f>IF('Перечень тарифов'!R24="","наименование отсутствует","" &amp; 'Перечень тарифов'!R24 &amp; "")</f>
        <v>наименование отсутствует</v>
      </c>
      <c r="I14" s="286" t="s">
        <v>628</v>
      </c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56"/>
      <c r="B15" s="319"/>
      <c r="C15" s="319"/>
      <c r="D15" s="319"/>
      <c r="F15" s="670" t="str">
        <f>"3." &amp;mergeValue(A15)</f>
        <v>3.2</v>
      </c>
      <c r="G15" s="560" t="s">
        <v>531</v>
      </c>
      <c r="H15" s="667" t="str">
        <f>IF('Перечень тарифов'!F21="","наименование отсутствует","" &amp; 'Перечень тарифов'!F21 &amp; "")</f>
        <v>Водоотведение</v>
      </c>
      <c r="I15" s="286" t="s">
        <v>626</v>
      </c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56"/>
      <c r="B16" s="319"/>
      <c r="C16" s="319"/>
      <c r="D16" s="319"/>
      <c r="F16" s="670" t="str">
        <f>"4."&amp;mergeValue(A16)</f>
        <v>4.2</v>
      </c>
      <c r="G16" s="560" t="s">
        <v>532</v>
      </c>
      <c r="H16" s="671" t="s">
        <v>484</v>
      </c>
      <c r="I16" s="286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56"/>
      <c r="B17" s="756">
        <v>1</v>
      </c>
      <c r="C17" s="665"/>
      <c r="D17" s="665"/>
      <c r="F17" s="670" t="str">
        <f>"4."&amp;mergeValue(A17) &amp;"."&amp;mergeValue(B17)</f>
        <v>4.2.1</v>
      </c>
      <c r="G17" s="463" t="s">
        <v>630</v>
      </c>
      <c r="H17" s="667" t="str">
        <f>IF(region_name="","",region_name)</f>
        <v>Челябинская область</v>
      </c>
      <c r="I17" s="286" t="s">
        <v>535</v>
      </c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56"/>
      <c r="B18" s="756"/>
      <c r="C18" s="756">
        <v>1</v>
      </c>
      <c r="D18" s="665"/>
      <c r="F18" s="670" t="str">
        <f>"4."&amp;mergeValue(A18) &amp;"."&amp;mergeValue(B18)&amp;"."&amp;mergeValue(C18)</f>
        <v>4.2.1.1</v>
      </c>
      <c r="G18" s="481" t="s">
        <v>533</v>
      </c>
      <c r="H18" s="667" t="str">
        <f>IF(Территории!H13="","","" &amp; Территории!H13 &amp; "")</f>
        <v>Город Трехгорный (ЗАТО)</v>
      </c>
      <c r="I18" s="286" t="s">
        <v>536</v>
      </c>
      <c r="J18" s="472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56"/>
      <c r="B19" s="756"/>
      <c r="C19" s="756"/>
      <c r="D19" s="665">
        <v>1</v>
      </c>
      <c r="F19" s="670" t="str">
        <f>"4."&amp;mergeValue(A19) &amp;"."&amp;mergeValue(B19)&amp;"."&amp;mergeValue(C19)&amp;"."&amp;mergeValue(D19)</f>
        <v>4.2.1.1.1</v>
      </c>
      <c r="G19" s="563" t="s">
        <v>534</v>
      </c>
      <c r="H19" s="667" t="str">
        <f>IF(Территории!R14="","","" &amp; Территории!R14 &amp; "")</f>
        <v>Город Трехгорный (ЗАТО) (75707000)</v>
      </c>
      <c r="I19" s="666" t="s">
        <v>629</v>
      </c>
      <c r="J19" s="472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465" customFormat="1" ht="3" customHeight="1">
      <c r="A20" s="467"/>
      <c r="B20" s="467"/>
      <c r="C20" s="467"/>
      <c r="D20" s="467"/>
      <c r="F20" s="464"/>
      <c r="G20" s="561"/>
      <c r="H20" s="562"/>
      <c r="I20" s="343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</row>
    <row r="21" spans="1:20" s="465" customFormat="1" ht="15" customHeight="1">
      <c r="A21" s="467"/>
      <c r="B21" s="467"/>
      <c r="C21" s="467"/>
      <c r="D21" s="467"/>
      <c r="F21" s="464"/>
      <c r="G21" s="751" t="s">
        <v>631</v>
      </c>
      <c r="H21" s="751"/>
      <c r="I21" s="343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</row>
  </sheetData>
  <sheetProtection algorithmName="SHA-512" hashValue="ebBPyNZvc4NsPCIShTW5jVgCP/Z65ht1iVpUJbZ87HxBENXUVFafBxB1UtZOdkIkLD7Y4AUuugzO5AKUx69Cjw==" saltValue="Skir2vkB4zOYwU90zsY98g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7"/>
  <sheetViews>
    <sheetView showGridLines="0" topLeftCell="E4" zoomScaleNormal="100" workbookViewId="0">
      <selection activeCell="F19" sqref="F19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85" t="s">
        <v>664</v>
      </c>
      <c r="E5" s="785"/>
      <c r="F5" s="785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9" t="s">
        <v>480</v>
      </c>
      <c r="E7" s="789"/>
      <c r="F7" s="789"/>
      <c r="G7" s="829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29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3" t="s">
        <v>665</v>
      </c>
      <c r="F10" s="424" t="s">
        <v>484</v>
      </c>
      <c r="G10" s="286"/>
    </row>
    <row r="11" spans="1:16" ht="22.5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7" t="s">
        <v>2139</v>
      </c>
      <c r="F12" s="414" t="s">
        <v>2143</v>
      </c>
      <c r="G12" s="786" t="s">
        <v>636</v>
      </c>
    </row>
    <row r="13" spans="1:16" ht="20.100000000000001" customHeight="1">
      <c r="A13" s="97"/>
      <c r="C13" s="46" t="s">
        <v>2136</v>
      </c>
      <c r="D13" s="250" t="s">
        <v>2140</v>
      </c>
      <c r="E13" s="421" t="s">
        <v>2141</v>
      </c>
      <c r="F13" s="414" t="s">
        <v>2144</v>
      </c>
      <c r="G13" s="787"/>
    </row>
    <row r="14" spans="1:16" ht="15" customHeight="1">
      <c r="A14" s="412"/>
      <c r="C14" s="86"/>
      <c r="D14" s="117"/>
      <c r="E14" s="430" t="s">
        <v>331</v>
      </c>
      <c r="F14" s="427"/>
      <c r="G14" s="788"/>
    </row>
    <row r="15" spans="1:16">
      <c r="A15" s="412"/>
      <c r="C15" s="86"/>
      <c r="D15" s="250" t="s">
        <v>332</v>
      </c>
      <c r="E15" s="415" t="s">
        <v>666</v>
      </c>
      <c r="F15" s="424" t="s">
        <v>484</v>
      </c>
      <c r="G15" s="286"/>
    </row>
    <row r="16" spans="1:16" ht="42.95" customHeight="1">
      <c r="A16" s="412"/>
      <c r="C16" s="86"/>
      <c r="D16" s="250" t="s">
        <v>469</v>
      </c>
      <c r="E16" s="417" t="s">
        <v>2142</v>
      </c>
      <c r="F16" s="414" t="s">
        <v>2145</v>
      </c>
      <c r="G16" s="786" t="s">
        <v>667</v>
      </c>
    </row>
    <row r="17" spans="1:7" ht="15" customHeight="1">
      <c r="A17" s="412"/>
      <c r="C17" s="86"/>
      <c r="D17" s="117"/>
      <c r="E17" s="430" t="s">
        <v>331</v>
      </c>
      <c r="F17" s="427"/>
      <c r="G17" s="788"/>
    </row>
  </sheetData>
  <sheetProtection algorithmName="SHA-512" hashValue="pBZd/4fK/9i+A9gZi4fF5qHwelg1oOdvH8Og5bq+D7a54/fWsHyc25uTKL5RPq9UDJq+6Tbx/3gZLzWRUbiK5Q==" saltValue="R/GACQqnOrM2ldz4F+YvVg==" spinCount="100000" sheet="1" objects="1" scenarios="1" formatColumns="0" formatRows="0"/>
  <dataConsolidate link="1"/>
  <mergeCells count="5">
    <mergeCell ref="D7:F7"/>
    <mergeCell ref="G7:G8"/>
    <mergeCell ref="G12:G14"/>
    <mergeCell ref="G16:G17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6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6 E12:E13 G16 G12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76a43580-b6c5-4fd8-9cb1-565709a23773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52a32c44-b117-4438-bc47-dedf503dab4f"/>
    <hyperlink ref="F16" location="'Форма 3.9'!$F$16" tooltip="Кликните по гиперссылке, чтобы перейти по ссылке на обосновывающие документы или отредактировать её" display="https://portal.eias.ru/Portal/DownloadPage.aspx?type=12&amp;guid=06e04335-5550-429a-8117-32da2637a5e6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2" t="s">
        <v>527</v>
      </c>
      <c r="G2" s="753"/>
      <c r="H2" s="754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15" t="s">
        <v>480</v>
      </c>
      <c r="G4" s="715"/>
      <c r="H4" s="715"/>
      <c r="I4" s="755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64" t="s">
        <v>95</v>
      </c>
      <c r="G5" s="477" t="s">
        <v>483</v>
      </c>
      <c r="H5" s="671" t="s">
        <v>468</v>
      </c>
      <c r="I5" s="755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70">
        <v>1</v>
      </c>
      <c r="G7" s="560" t="s">
        <v>528</v>
      </c>
      <c r="H7" s="667" t="str">
        <f>IF(dateCh="","",dateCh)</f>
        <v>25.12.2018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6">
        <v>1</v>
      </c>
      <c r="B8" s="319"/>
      <c r="C8" s="319"/>
      <c r="D8" s="319"/>
      <c r="F8" s="670" t="str">
        <f>"2." &amp;mergeValue(A8)</f>
        <v>2.1</v>
      </c>
      <c r="G8" s="560" t="s">
        <v>530</v>
      </c>
      <c r="H8" s="667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6"/>
      <c r="B9" s="319"/>
      <c r="C9" s="319"/>
      <c r="D9" s="319"/>
      <c r="F9" s="670" t="str">
        <f>"3." &amp;mergeValue(A9)</f>
        <v>3.1</v>
      </c>
      <c r="G9" s="560" t="s">
        <v>531</v>
      </c>
      <c r="H9" s="667" t="str">
        <f>IF('Перечень тарифов'!F21="","наименование отсутствует","" &amp; 'Перечень тарифов'!F21 &amp; "")</f>
        <v>Водоотведение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6"/>
      <c r="B10" s="319"/>
      <c r="C10" s="319"/>
      <c r="D10" s="319"/>
      <c r="F10" s="670" t="str">
        <f>"4."&amp;mergeValue(A10)</f>
        <v>4.1</v>
      </c>
      <c r="G10" s="560" t="s">
        <v>532</v>
      </c>
      <c r="H10" s="671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6"/>
      <c r="B11" s="756">
        <v>1</v>
      </c>
      <c r="C11" s="665"/>
      <c r="D11" s="665"/>
      <c r="F11" s="670" t="str">
        <f>"4."&amp;mergeValue(A11) &amp;"."&amp;mergeValue(B11)</f>
        <v>4.1.1</v>
      </c>
      <c r="G11" s="463" t="s">
        <v>630</v>
      </c>
      <c r="H11" s="667" t="str">
        <f>IF(region_name="","",region_name)</f>
        <v>Челябинская область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6"/>
      <c r="B12" s="756"/>
      <c r="C12" s="756">
        <v>1</v>
      </c>
      <c r="D12" s="665"/>
      <c r="F12" s="670" t="str">
        <f>"4."&amp;mergeValue(A12) &amp;"."&amp;mergeValue(B12)&amp;"."&amp;mergeValue(C12)</f>
        <v>4.1.1.1</v>
      </c>
      <c r="G12" s="481" t="s">
        <v>533</v>
      </c>
      <c r="H12" s="667" t="str">
        <f>IF(Территории!H13="","","" &amp; Территории!H13 &amp; "")</f>
        <v>Город Трехгорный (ЗАТО)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56"/>
      <c r="B13" s="756"/>
      <c r="C13" s="756"/>
      <c r="D13" s="665">
        <v>1</v>
      </c>
      <c r="F13" s="670" t="str">
        <f>"4."&amp;mergeValue(A13) &amp;"."&amp;mergeValue(B13)&amp;"."&amp;mergeValue(C13)&amp;"."&amp;mergeValue(D13)</f>
        <v>4.1.1.1.1</v>
      </c>
      <c r="G13" s="563" t="s">
        <v>534</v>
      </c>
      <c r="H13" s="667" t="str">
        <f>IF(Территории!R14="","","" &amp; Территории!R14 &amp; "")</f>
        <v>Город Трехгорный (ЗАТО) (75707000)</v>
      </c>
      <c r="I13" s="666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56">
        <v>2</v>
      </c>
      <c r="B14" s="319"/>
      <c r="C14" s="319"/>
      <c r="D14" s="319"/>
      <c r="F14" s="670" t="str">
        <f>"2." &amp;mergeValue(A14)</f>
        <v>2.2</v>
      </c>
      <c r="G14" s="560" t="s">
        <v>530</v>
      </c>
      <c r="H14" s="667" t="str">
        <f>IF('Перечень тарифов'!R24="","наименование отсутствует","" &amp; 'Перечень тарифов'!R24 &amp; "")</f>
        <v>наименование отсутствует</v>
      </c>
      <c r="I14" s="286" t="s">
        <v>628</v>
      </c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56"/>
      <c r="B15" s="319"/>
      <c r="C15" s="319"/>
      <c r="D15" s="319"/>
      <c r="F15" s="670" t="str">
        <f>"3." &amp;mergeValue(A15)</f>
        <v>3.2</v>
      </c>
      <c r="G15" s="560" t="s">
        <v>531</v>
      </c>
      <c r="H15" s="667" t="str">
        <f>IF('Перечень тарифов'!F21="","наименование отсутствует","" &amp; 'Перечень тарифов'!F21 &amp; "")</f>
        <v>Водоотведение</v>
      </c>
      <c r="I15" s="286" t="s">
        <v>626</v>
      </c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56"/>
      <c r="B16" s="319"/>
      <c r="C16" s="319"/>
      <c r="D16" s="319"/>
      <c r="F16" s="670" t="str">
        <f>"4."&amp;mergeValue(A16)</f>
        <v>4.2</v>
      </c>
      <c r="G16" s="560" t="s">
        <v>532</v>
      </c>
      <c r="H16" s="671" t="s">
        <v>484</v>
      </c>
      <c r="I16" s="286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56"/>
      <c r="B17" s="756">
        <v>1</v>
      </c>
      <c r="C17" s="665"/>
      <c r="D17" s="665"/>
      <c r="F17" s="670" t="str">
        <f>"4."&amp;mergeValue(A17) &amp;"."&amp;mergeValue(B17)</f>
        <v>4.2.1</v>
      </c>
      <c r="G17" s="463" t="s">
        <v>630</v>
      </c>
      <c r="H17" s="667" t="str">
        <f>IF(region_name="","",region_name)</f>
        <v>Челябинская область</v>
      </c>
      <c r="I17" s="286" t="s">
        <v>535</v>
      </c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56"/>
      <c r="B18" s="756"/>
      <c r="C18" s="756">
        <v>1</v>
      </c>
      <c r="D18" s="665"/>
      <c r="F18" s="670" t="str">
        <f>"4."&amp;mergeValue(A18) &amp;"."&amp;mergeValue(B18)&amp;"."&amp;mergeValue(C18)</f>
        <v>4.2.1.1</v>
      </c>
      <c r="G18" s="481" t="s">
        <v>533</v>
      </c>
      <c r="H18" s="667" t="str">
        <f>IF(Территории!H13="","","" &amp; Территории!H13 &amp; "")</f>
        <v>Город Трехгорный (ЗАТО)</v>
      </c>
      <c r="I18" s="286" t="s">
        <v>536</v>
      </c>
      <c r="J18" s="472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56"/>
      <c r="B19" s="756"/>
      <c r="C19" s="756"/>
      <c r="D19" s="665">
        <v>1</v>
      </c>
      <c r="F19" s="670" t="str">
        <f>"4."&amp;mergeValue(A19) &amp;"."&amp;mergeValue(B19)&amp;"."&amp;mergeValue(C19)&amp;"."&amp;mergeValue(D19)</f>
        <v>4.2.1.1.1</v>
      </c>
      <c r="G19" s="563" t="s">
        <v>534</v>
      </c>
      <c r="H19" s="667" t="str">
        <f>IF(Территории!R14="","","" &amp; Территории!R14 &amp; "")</f>
        <v>Город Трехгорный (ЗАТО) (75707000)</v>
      </c>
      <c r="I19" s="666" t="s">
        <v>629</v>
      </c>
      <c r="J19" s="472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465" customFormat="1" ht="3" customHeight="1">
      <c r="A20" s="467"/>
      <c r="B20" s="467"/>
      <c r="C20" s="467"/>
      <c r="D20" s="467"/>
      <c r="F20" s="464"/>
      <c r="G20" s="561"/>
      <c r="H20" s="562"/>
      <c r="I20" s="343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</row>
    <row r="21" spans="1:20" s="465" customFormat="1" ht="15" customHeight="1">
      <c r="A21" s="467"/>
      <c r="B21" s="467"/>
      <c r="C21" s="467"/>
      <c r="D21" s="467"/>
      <c r="F21" s="464"/>
      <c r="G21" s="751" t="s">
        <v>631</v>
      </c>
      <c r="H21" s="751"/>
      <c r="I21" s="343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</row>
  </sheetData>
  <sheetProtection algorithmName="SHA-512" hashValue="xQlu6ee7TrfNZHai3fyiFT4U1Su2G3X+JCCQKW14R6yk8JxrVSYGxUTMa3jq2rwVO8vh8c4NZJofIjw+5csGaw==" saltValue="cBbkxcwwEnSC9VoWeCWxvg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40"/>
  <sheetViews>
    <sheetView showGridLines="0" topLeftCell="C22" zoomScale="85" zoomScaleNormal="85" workbookViewId="0">
      <selection activeCell="H37" sqref="H37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85" t="s">
        <v>668</v>
      </c>
      <c r="E5" s="785"/>
      <c r="F5" s="785"/>
      <c r="G5" s="785"/>
      <c r="H5" s="785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9" t="s">
        <v>480</v>
      </c>
      <c r="E7" s="789"/>
      <c r="F7" s="789"/>
      <c r="G7" s="789"/>
      <c r="H7" s="789"/>
      <c r="I7" s="829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29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32" t="s">
        <v>486</v>
      </c>
      <c r="F10" s="832"/>
      <c r="G10" s="832"/>
      <c r="H10" s="832"/>
      <c r="I10" s="436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4"/>
      <c r="G11" s="576" t="s">
        <v>2148</v>
      </c>
      <c r="H11" s="424" t="s">
        <v>484</v>
      </c>
      <c r="I11" s="286" t="s">
        <v>488</v>
      </c>
    </row>
    <row r="12" spans="1:29" ht="45">
      <c r="A12" s="412"/>
      <c r="C12" s="86"/>
      <c r="D12" s="250" t="s">
        <v>332</v>
      </c>
      <c r="E12" s="415" t="s">
        <v>489</v>
      </c>
      <c r="F12" s="424"/>
      <c r="G12" s="660" t="s">
        <v>2149</v>
      </c>
      <c r="H12" s="414" t="s">
        <v>2150</v>
      </c>
      <c r="I12" s="558" t="s">
        <v>516</v>
      </c>
    </row>
    <row r="13" spans="1:29" ht="33.75">
      <c r="A13" s="412"/>
      <c r="B13" s="249">
        <v>3</v>
      </c>
      <c r="C13" s="86"/>
      <c r="D13" s="250">
        <v>2</v>
      </c>
      <c r="E13" s="493" t="s">
        <v>669</v>
      </c>
      <c r="F13" s="424"/>
      <c r="G13" s="424" t="s">
        <v>484</v>
      </c>
      <c r="H13" s="414" t="s">
        <v>2151</v>
      </c>
      <c r="I13" s="559" t="s">
        <v>490</v>
      </c>
    </row>
    <row r="14" spans="1:29" ht="39" customHeight="1">
      <c r="A14" s="412"/>
      <c r="C14" s="86"/>
      <c r="D14" s="250">
        <v>3</v>
      </c>
      <c r="E14" s="830" t="s">
        <v>670</v>
      </c>
      <c r="F14" s="830"/>
      <c r="G14" s="830"/>
      <c r="H14" s="830"/>
      <c r="I14" s="556"/>
    </row>
    <row r="15" spans="1:29" ht="20.100000000000001" customHeight="1">
      <c r="A15" s="412"/>
      <c r="C15" s="86"/>
      <c r="D15" s="250" t="s">
        <v>470</v>
      </c>
      <c r="E15" s="425" t="s">
        <v>2152</v>
      </c>
      <c r="F15" s="424"/>
      <c r="G15" s="424" t="s">
        <v>484</v>
      </c>
      <c r="H15" s="414" t="s">
        <v>2153</v>
      </c>
      <c r="I15" s="786" t="s">
        <v>515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88"/>
    </row>
    <row r="17" spans="1:9" ht="69" customHeight="1">
      <c r="A17" s="412"/>
      <c r="B17" s="249">
        <v>3</v>
      </c>
      <c r="C17" s="86"/>
      <c r="D17" s="250">
        <v>4</v>
      </c>
      <c r="E17" s="830" t="s">
        <v>671</v>
      </c>
      <c r="F17" s="830"/>
      <c r="G17" s="830"/>
      <c r="H17" s="830"/>
      <c r="I17" s="556"/>
    </row>
    <row r="18" spans="1:9" ht="20.100000000000001" customHeight="1">
      <c r="A18" s="412"/>
      <c r="C18" s="86"/>
      <c r="D18" s="250" t="s">
        <v>471</v>
      </c>
      <c r="E18" s="431" t="s">
        <v>491</v>
      </c>
      <c r="F18" s="424"/>
      <c r="G18" s="557" t="s">
        <v>2160</v>
      </c>
      <c r="H18" s="424" t="s">
        <v>484</v>
      </c>
      <c r="I18" s="786" t="s">
        <v>517</v>
      </c>
    </row>
    <row r="19" spans="1:9" ht="20.100000000000001" customHeight="1">
      <c r="A19" s="412"/>
      <c r="C19" s="46" t="s">
        <v>2136</v>
      </c>
      <c r="D19" s="250" t="s">
        <v>2154</v>
      </c>
      <c r="E19" s="431" t="str">
        <f t="shared" ref="E19:E24" si="0">E18</f>
        <v>наименование НПА</v>
      </c>
      <c r="F19" s="424" t="s">
        <v>484</v>
      </c>
      <c r="G19" s="557" t="s">
        <v>2161</v>
      </c>
      <c r="H19" s="424" t="s">
        <v>484</v>
      </c>
      <c r="I19" s="787"/>
    </row>
    <row r="20" spans="1:9" ht="20.100000000000001" customHeight="1">
      <c r="A20" s="412"/>
      <c r="C20" s="46" t="s">
        <v>2136</v>
      </c>
      <c r="D20" s="250" t="s">
        <v>2155</v>
      </c>
      <c r="E20" s="431" t="str">
        <f t="shared" si="0"/>
        <v>наименование НПА</v>
      </c>
      <c r="F20" s="424" t="s">
        <v>484</v>
      </c>
      <c r="G20" s="557" t="s">
        <v>2162</v>
      </c>
      <c r="H20" s="424" t="s">
        <v>484</v>
      </c>
      <c r="I20" s="787"/>
    </row>
    <row r="21" spans="1:9" ht="20.100000000000001" customHeight="1">
      <c r="A21" s="412"/>
      <c r="C21" s="46" t="s">
        <v>2136</v>
      </c>
      <c r="D21" s="250" t="s">
        <v>2156</v>
      </c>
      <c r="E21" s="431" t="str">
        <f t="shared" si="0"/>
        <v>наименование НПА</v>
      </c>
      <c r="F21" s="424" t="s">
        <v>484</v>
      </c>
      <c r="G21" s="557" t="s">
        <v>2163</v>
      </c>
      <c r="H21" s="424" t="s">
        <v>484</v>
      </c>
      <c r="I21" s="787"/>
    </row>
    <row r="22" spans="1:9" ht="20.100000000000001" customHeight="1">
      <c r="A22" s="412"/>
      <c r="C22" s="46" t="s">
        <v>2136</v>
      </c>
      <c r="D22" s="250" t="s">
        <v>2157</v>
      </c>
      <c r="E22" s="431" t="str">
        <f t="shared" si="0"/>
        <v>наименование НПА</v>
      </c>
      <c r="F22" s="424" t="s">
        <v>484</v>
      </c>
      <c r="G22" s="557" t="s">
        <v>2164</v>
      </c>
      <c r="H22" s="424" t="s">
        <v>484</v>
      </c>
      <c r="I22" s="787"/>
    </row>
    <row r="23" spans="1:9" ht="20.100000000000001" customHeight="1">
      <c r="A23" s="412"/>
      <c r="C23" s="46" t="s">
        <v>2136</v>
      </c>
      <c r="D23" s="250" t="s">
        <v>2158</v>
      </c>
      <c r="E23" s="431" t="str">
        <f t="shared" si="0"/>
        <v>наименование НПА</v>
      </c>
      <c r="F23" s="424" t="s">
        <v>484</v>
      </c>
      <c r="G23" s="557" t="s">
        <v>2165</v>
      </c>
      <c r="H23" s="424" t="s">
        <v>484</v>
      </c>
      <c r="I23" s="787"/>
    </row>
    <row r="24" spans="1:9" ht="20.100000000000001" customHeight="1">
      <c r="A24" s="412"/>
      <c r="C24" s="46" t="s">
        <v>2136</v>
      </c>
      <c r="D24" s="250" t="s">
        <v>2159</v>
      </c>
      <c r="E24" s="431" t="str">
        <f t="shared" si="0"/>
        <v>наименование НПА</v>
      </c>
      <c r="F24" s="424" t="s">
        <v>484</v>
      </c>
      <c r="G24" s="557" t="s">
        <v>2166</v>
      </c>
      <c r="H24" s="424" t="s">
        <v>484</v>
      </c>
      <c r="I24" s="787"/>
    </row>
    <row r="25" spans="1:9" ht="15" customHeight="1">
      <c r="A25" s="412"/>
      <c r="C25" s="86"/>
      <c r="D25" s="117"/>
      <c r="E25" s="429" t="s">
        <v>331</v>
      </c>
      <c r="F25" s="430"/>
      <c r="G25" s="430"/>
      <c r="H25" s="427"/>
      <c r="I25" s="788"/>
    </row>
    <row r="26" spans="1:9" ht="30" customHeight="1">
      <c r="A26" s="412"/>
      <c r="B26" s="249">
        <v>3</v>
      </c>
      <c r="C26" s="86"/>
      <c r="D26" s="250">
        <v>5</v>
      </c>
      <c r="E26" s="830" t="s">
        <v>672</v>
      </c>
      <c r="F26" s="830"/>
      <c r="G26" s="830"/>
      <c r="H26" s="830"/>
      <c r="I26" s="556"/>
    </row>
    <row r="27" spans="1:9" ht="26.1" customHeight="1">
      <c r="A27" s="412"/>
      <c r="C27" s="86"/>
      <c r="D27" s="250" t="s">
        <v>472</v>
      </c>
      <c r="E27" s="831" t="s">
        <v>673</v>
      </c>
      <c r="F27" s="831"/>
      <c r="G27" s="831"/>
      <c r="H27" s="831"/>
      <c r="I27" s="556"/>
    </row>
    <row r="28" spans="1:9" ht="32.1" customHeight="1">
      <c r="A28" s="412"/>
      <c r="C28" s="86"/>
      <c r="D28" s="250" t="s">
        <v>473</v>
      </c>
      <c r="E28" s="432" t="s">
        <v>492</v>
      </c>
      <c r="F28" s="424"/>
      <c r="G28" s="557" t="s">
        <v>2167</v>
      </c>
      <c r="H28" s="424" t="s">
        <v>484</v>
      </c>
      <c r="I28" s="786" t="s">
        <v>674</v>
      </c>
    </row>
    <row r="29" spans="1:9" ht="15" customHeight="1">
      <c r="A29" s="412"/>
      <c r="C29" s="86"/>
      <c r="D29" s="117"/>
      <c r="E29" s="430" t="s">
        <v>331</v>
      </c>
      <c r="F29" s="426"/>
      <c r="G29" s="426"/>
      <c r="H29" s="427"/>
      <c r="I29" s="788"/>
    </row>
    <row r="30" spans="1:9" ht="14.25" customHeight="1">
      <c r="A30" s="412"/>
      <c r="C30" s="86"/>
      <c r="D30" s="250" t="s">
        <v>474</v>
      </c>
      <c r="E30" s="831" t="s">
        <v>675</v>
      </c>
      <c r="F30" s="831"/>
      <c r="G30" s="831"/>
      <c r="H30" s="831"/>
      <c r="I30" s="556"/>
    </row>
    <row r="31" spans="1:9" ht="42.95" customHeight="1">
      <c r="A31" s="412"/>
      <c r="C31" s="86"/>
      <c r="D31" s="250" t="s">
        <v>475</v>
      </c>
      <c r="E31" s="432" t="s">
        <v>494</v>
      </c>
      <c r="F31" s="424"/>
      <c r="G31" s="661" t="s">
        <v>2168</v>
      </c>
      <c r="H31" s="424" t="s">
        <v>484</v>
      </c>
      <c r="I31" s="786" t="s">
        <v>637</v>
      </c>
    </row>
    <row r="32" spans="1:9" ht="15" customHeight="1">
      <c r="A32" s="412"/>
      <c r="C32" s="86"/>
      <c r="D32" s="117"/>
      <c r="E32" s="430" t="s">
        <v>331</v>
      </c>
      <c r="F32" s="426"/>
      <c r="G32" s="426"/>
      <c r="H32" s="427"/>
      <c r="I32" s="788"/>
    </row>
    <row r="33" spans="1:12" ht="26.1" customHeight="1">
      <c r="A33" s="412"/>
      <c r="C33" s="86"/>
      <c r="D33" s="250" t="s">
        <v>476</v>
      </c>
      <c r="E33" s="831" t="s">
        <v>676</v>
      </c>
      <c r="F33" s="831"/>
      <c r="G33" s="831"/>
      <c r="H33" s="831"/>
      <c r="I33" s="556"/>
    </row>
    <row r="34" spans="1:12" ht="32.1" customHeight="1">
      <c r="A34" s="412"/>
      <c r="C34" s="86"/>
      <c r="D34" s="250" t="s">
        <v>477</v>
      </c>
      <c r="E34" s="432" t="s">
        <v>493</v>
      </c>
      <c r="F34" s="424"/>
      <c r="G34" s="435" t="s">
        <v>2169</v>
      </c>
      <c r="H34" s="424" t="s">
        <v>484</v>
      </c>
      <c r="I34" s="786" t="s">
        <v>677</v>
      </c>
      <c r="L34" s="317" t="s">
        <v>2169</v>
      </c>
    </row>
    <row r="35" spans="1:12" ht="15" customHeight="1">
      <c r="A35" s="412"/>
      <c r="C35" s="86"/>
      <c r="D35" s="117"/>
      <c r="E35" s="430" t="s">
        <v>331</v>
      </c>
      <c r="F35" s="426"/>
      <c r="G35" s="426"/>
      <c r="H35" s="427"/>
      <c r="I35" s="788"/>
    </row>
    <row r="36" spans="1:12" ht="59.25" customHeight="1">
      <c r="A36" s="412"/>
      <c r="B36" s="249">
        <v>3</v>
      </c>
      <c r="C36" s="86"/>
      <c r="D36" s="250" t="s">
        <v>72</v>
      </c>
      <c r="E36" s="830" t="s">
        <v>678</v>
      </c>
      <c r="F36" s="830"/>
      <c r="G36" s="830"/>
      <c r="H36" s="830"/>
      <c r="I36" s="556"/>
    </row>
    <row r="37" spans="1:12" ht="20.100000000000001" customHeight="1">
      <c r="A37" s="412"/>
      <c r="C37" s="86"/>
      <c r="D37" s="250" t="s">
        <v>478</v>
      </c>
      <c r="E37" s="425" t="s">
        <v>2170</v>
      </c>
      <c r="F37" s="424"/>
      <c r="G37" s="424" t="s">
        <v>484</v>
      </c>
      <c r="H37" s="414" t="s">
        <v>2171</v>
      </c>
      <c r="I37" s="786" t="s">
        <v>515</v>
      </c>
    </row>
    <row r="38" spans="1:12" ht="15" customHeight="1">
      <c r="A38" s="412"/>
      <c r="C38" s="86"/>
      <c r="D38" s="117"/>
      <c r="E38" s="429" t="s">
        <v>331</v>
      </c>
      <c r="F38" s="426"/>
      <c r="G38" s="426"/>
      <c r="H38" s="427"/>
      <c r="I38" s="788"/>
    </row>
    <row r="39" spans="1:12" s="229" customFormat="1" ht="3" customHeight="1">
      <c r="A39" s="412"/>
      <c r="K39" s="418"/>
      <c r="L39" s="418"/>
    </row>
    <row r="40" spans="1:12" ht="24.75" customHeight="1">
      <c r="D40" s="428">
        <v>1</v>
      </c>
      <c r="E40" s="751" t="s">
        <v>679</v>
      </c>
      <c r="F40" s="751"/>
      <c r="G40" s="751"/>
      <c r="H40" s="751"/>
      <c r="I40" s="751"/>
    </row>
  </sheetData>
  <sheetProtection algorithmName="SHA-512" hashValue="zXcdXsrAkKGNFzhoke/ERex3hENaoaiohVswOb2DXMWOGKIjQ9XoTORQsNxtWreBiFQx8sMFSU7lJsNMFYpi3g==" saltValue="4kR6z4gUkTdbB/SFEhGSTA==" spinCount="100000" sheet="1" objects="1" scenarios="1" formatColumns="0" formatRows="0"/>
  <mergeCells count="18">
    <mergeCell ref="I18:I25"/>
    <mergeCell ref="E26:H26"/>
    <mergeCell ref="D5:H5"/>
    <mergeCell ref="D7:H7"/>
    <mergeCell ref="I7:I8"/>
    <mergeCell ref="E10:H10"/>
    <mergeCell ref="E14:H14"/>
    <mergeCell ref="I15:I16"/>
    <mergeCell ref="E17:H17"/>
    <mergeCell ref="E40:I40"/>
    <mergeCell ref="E36:H36"/>
    <mergeCell ref="E27:H27"/>
    <mergeCell ref="E30:H30"/>
    <mergeCell ref="E33:H33"/>
    <mergeCell ref="I28:I29"/>
    <mergeCell ref="I31:I32"/>
    <mergeCell ref="I34:I35"/>
    <mergeCell ref="I37:I3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8 I31 I34 E15 I18 G28 G31 E18 E34 E31 I37 E37 G12 I28 I15 E12 G18:G2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7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4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c1873351-cc5e-4026-a868-b5a7e7b09293"/>
    <hyperlink ref="G12" location="'Форма 3.10'!$G$12" tooltip="Кликните по гиперссылке, чтобы перейти по гиперссылке или отредактировать её" display="http://energo.trekhgorny.ru/node/393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2cf75fe6-1836-4d52-a927-c4b02186b907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5205ca70-3613-4cc6-b2a2-5d8c12427cd7"/>
    <hyperlink ref="H37" location="'Форма 3.10'!$H$37" tooltip="Кликните по гиперссылке, чтобы перейти по гиперссылке или отредактировать её" display="https://portal.eias.ru/Portal/DownloadPage.aspx?type=12&amp;guid=b3a382ac-37b2-4504-ab54-3f3d69f420c9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33" t="s">
        <v>513</v>
      </c>
      <c r="E5" s="833"/>
      <c r="F5" s="833"/>
      <c r="G5" s="833"/>
      <c r="H5" s="833"/>
      <c r="I5" s="833"/>
      <c r="J5" s="833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35" t="s">
        <v>480</v>
      </c>
      <c r="E8" s="835"/>
      <c r="F8" s="835"/>
      <c r="G8" s="835"/>
      <c r="H8" s="835"/>
      <c r="I8" s="835"/>
      <c r="J8" s="835"/>
      <c r="K8" s="835" t="s">
        <v>481</v>
      </c>
    </row>
    <row r="9" spans="1:14">
      <c r="D9" s="835" t="s">
        <v>95</v>
      </c>
      <c r="E9" s="835" t="s">
        <v>518</v>
      </c>
      <c r="F9" s="835"/>
      <c r="G9" s="835" t="s">
        <v>519</v>
      </c>
      <c r="H9" s="835"/>
      <c r="I9" s="835"/>
      <c r="J9" s="835"/>
      <c r="K9" s="835"/>
    </row>
    <row r="10" spans="1:14" ht="22.5">
      <c r="D10" s="835"/>
      <c r="E10" s="142" t="s">
        <v>520</v>
      </c>
      <c r="F10" s="142" t="s">
        <v>425</v>
      </c>
      <c r="G10" s="142" t="s">
        <v>425</v>
      </c>
      <c r="H10" s="142" t="s">
        <v>520</v>
      </c>
      <c r="I10" s="142" t="s">
        <v>521</v>
      </c>
      <c r="J10" s="142" t="s">
        <v>482</v>
      </c>
      <c r="K10" s="835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2"/>
      <c r="J12" s="451"/>
      <c r="K12" s="786" t="s">
        <v>522</v>
      </c>
      <c r="M12" s="620" t="str">
        <f>IF(ISERROR(INDEX(kind_of_nameforms,MATCH(E12,kind_of_forms,0),1)),"",INDEX(kind_of_nameforms,MATCH(E12,kind_of_forms,0),1))</f>
        <v/>
      </c>
      <c r="N12" s="621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88"/>
    </row>
    <row r="14" spans="1:14" ht="3" customHeight="1">
      <c r="A14" s="136"/>
      <c r="B14" s="136"/>
      <c r="C14" s="136"/>
    </row>
    <row r="15" spans="1:14" ht="27.75" customHeight="1">
      <c r="E15" s="834" t="s">
        <v>632</v>
      </c>
      <c r="F15" s="834"/>
      <c r="G15" s="834"/>
      <c r="H15" s="834"/>
      <c r="I15" s="834"/>
      <c r="J15" s="83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2" t="str">
        <f>"Код отчёта: " &amp; GetCode()</f>
        <v>Код отчёта: FAS.JKH.OPEN.INFO.PRICE.VO</v>
      </c>
      <c r="C2" s="692"/>
      <c r="D2" s="692"/>
      <c r="E2" s="692"/>
      <c r="F2" s="692"/>
      <c r="G2" s="692"/>
      <c r="Q2" s="356"/>
      <c r="R2" s="356"/>
      <c r="S2" s="356"/>
      <c r="T2" s="356"/>
      <c r="U2" s="356"/>
      <c r="V2" s="356"/>
      <c r="W2" s="356"/>
    </row>
    <row r="3" spans="1:27" ht="18" customHeight="1">
      <c r="B3" s="693" t="str">
        <f>"Версия " &amp; GetVersion()</f>
        <v>Версия 1.0.1</v>
      </c>
      <c r="C3" s="693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96" t="s">
        <v>680</v>
      </c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94" t="s">
        <v>627</v>
      </c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58"/>
    </row>
    <row r="8" spans="1:27" ht="15" customHeight="1">
      <c r="A8" s="42"/>
      <c r="B8" s="77"/>
      <c r="C8" s="76"/>
      <c r="D8" s="59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58"/>
    </row>
    <row r="9" spans="1:27" ht="15" customHeight="1">
      <c r="A9" s="42"/>
      <c r="B9" s="77"/>
      <c r="C9" s="76"/>
      <c r="D9" s="59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58"/>
    </row>
    <row r="10" spans="1:27" ht="10.5" customHeight="1">
      <c r="A10" s="42"/>
      <c r="B10" s="77"/>
      <c r="C10" s="76"/>
      <c r="D10" s="59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4"/>
      <c r="X10" s="694"/>
      <c r="Y10" s="58"/>
    </row>
    <row r="11" spans="1:27" ht="27" customHeight="1">
      <c r="A11" s="42"/>
      <c r="B11" s="77"/>
      <c r="C11" s="76"/>
      <c r="D11" s="59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58"/>
    </row>
    <row r="12" spans="1:27" ht="12" customHeight="1">
      <c r="A12" s="42"/>
      <c r="B12" s="77"/>
      <c r="C12" s="76"/>
      <c r="D12" s="59"/>
      <c r="E12" s="694"/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4"/>
      <c r="T12" s="694"/>
      <c r="U12" s="694"/>
      <c r="V12" s="694"/>
      <c r="W12" s="694"/>
      <c r="X12" s="694"/>
      <c r="Y12" s="58"/>
    </row>
    <row r="13" spans="1:27" ht="38.25" customHeight="1">
      <c r="A13" s="42"/>
      <c r="B13" s="77"/>
      <c r="C13" s="76"/>
      <c r="D13" s="59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  <c r="T13" s="694"/>
      <c r="U13" s="694"/>
      <c r="V13" s="694"/>
      <c r="W13" s="694"/>
      <c r="X13" s="694"/>
      <c r="Y13" s="72"/>
    </row>
    <row r="14" spans="1:27" ht="15" customHeight="1">
      <c r="A14" s="42"/>
      <c r="B14" s="77"/>
      <c r="C14" s="76"/>
      <c r="D14" s="59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58"/>
    </row>
    <row r="15" spans="1:27" ht="15">
      <c r="A15" s="42"/>
      <c r="B15" s="77"/>
      <c r="C15" s="76"/>
      <c r="D15" s="59"/>
      <c r="E15" s="694"/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4"/>
      <c r="T15" s="694"/>
      <c r="U15" s="694"/>
      <c r="V15" s="694"/>
      <c r="W15" s="694"/>
      <c r="X15" s="694"/>
      <c r="Y15" s="58"/>
    </row>
    <row r="16" spans="1:27" ht="15">
      <c r="A16" s="42"/>
      <c r="B16" s="77"/>
      <c r="C16" s="76"/>
      <c r="D16" s="59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58"/>
    </row>
    <row r="17" spans="1:25" ht="15" customHeight="1">
      <c r="A17" s="42"/>
      <c r="B17" s="77"/>
      <c r="C17" s="76"/>
      <c r="D17" s="59"/>
      <c r="E17" s="694"/>
      <c r="F17" s="694"/>
      <c r="G17" s="69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58"/>
    </row>
    <row r="18" spans="1:25" ht="15">
      <c r="A18" s="42"/>
      <c r="B18" s="77"/>
      <c r="C18" s="76"/>
      <c r="D18" s="59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58"/>
    </row>
    <row r="19" spans="1:25" ht="59.25" customHeight="1">
      <c r="A19" s="42"/>
      <c r="B19" s="77"/>
      <c r="C19" s="76"/>
      <c r="D19" s="65"/>
      <c r="E19" s="694"/>
      <c r="F19" s="694"/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99" t="s">
        <v>257</v>
      </c>
      <c r="G21" s="700"/>
      <c r="H21" s="700"/>
      <c r="I21" s="700"/>
      <c r="J21" s="700"/>
      <c r="K21" s="700"/>
      <c r="L21" s="700"/>
      <c r="M21" s="700"/>
      <c r="N21" s="59"/>
      <c r="O21" s="70" t="s">
        <v>240</v>
      </c>
      <c r="P21" s="701" t="s">
        <v>241</v>
      </c>
      <c r="Q21" s="702"/>
      <c r="R21" s="702"/>
      <c r="S21" s="702"/>
      <c r="T21" s="702"/>
      <c r="U21" s="702"/>
      <c r="V21" s="702"/>
      <c r="W21" s="702"/>
      <c r="X21" s="702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99" t="s">
        <v>243</v>
      </c>
      <c r="G22" s="700"/>
      <c r="H22" s="700"/>
      <c r="I22" s="700"/>
      <c r="J22" s="700"/>
      <c r="K22" s="700"/>
      <c r="L22" s="700"/>
      <c r="M22" s="700"/>
      <c r="N22" s="59"/>
      <c r="O22" s="73" t="s">
        <v>240</v>
      </c>
      <c r="P22" s="701" t="s">
        <v>625</v>
      </c>
      <c r="Q22" s="702"/>
      <c r="R22" s="702"/>
      <c r="S22" s="702"/>
      <c r="T22" s="702"/>
      <c r="U22" s="702"/>
      <c r="V22" s="702"/>
      <c r="W22" s="702"/>
      <c r="X22" s="702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5"/>
      <c r="Q23" s="695"/>
      <c r="R23" s="695"/>
      <c r="S23" s="695"/>
      <c r="T23" s="695"/>
      <c r="U23" s="695"/>
      <c r="V23" s="695"/>
      <c r="W23" s="695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98" t="s">
        <v>419</v>
      </c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8"/>
      <c r="R35" s="698"/>
      <c r="S35" s="698"/>
      <c r="T35" s="698"/>
      <c r="U35" s="698"/>
      <c r="V35" s="698"/>
      <c r="W35" s="698"/>
      <c r="X35" s="698"/>
      <c r="Y35" s="58"/>
    </row>
    <row r="36" spans="1:25" ht="38.25" hidden="1" customHeight="1">
      <c r="A36" s="42"/>
      <c r="B36" s="77"/>
      <c r="C36" s="76"/>
      <c r="D36" s="60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8"/>
      <c r="X36" s="698"/>
      <c r="Y36" s="58"/>
    </row>
    <row r="37" spans="1:25" ht="9.75" hidden="1" customHeight="1">
      <c r="A37" s="42"/>
      <c r="B37" s="77"/>
      <c r="C37" s="76"/>
      <c r="D37" s="60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8"/>
      <c r="U37" s="698"/>
      <c r="V37" s="698"/>
      <c r="W37" s="698"/>
      <c r="X37" s="698"/>
      <c r="Y37" s="58"/>
    </row>
    <row r="38" spans="1:25" ht="51" hidden="1" customHeight="1">
      <c r="A38" s="42"/>
      <c r="B38" s="77"/>
      <c r="C38" s="76"/>
      <c r="D38" s="60"/>
      <c r="E38" s="698"/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8"/>
      <c r="S38" s="698"/>
      <c r="T38" s="698"/>
      <c r="U38" s="698"/>
      <c r="V38" s="698"/>
      <c r="W38" s="698"/>
      <c r="X38" s="698"/>
      <c r="Y38" s="58"/>
    </row>
    <row r="39" spans="1:25" ht="15" hidden="1" customHeight="1">
      <c r="A39" s="42"/>
      <c r="B39" s="77"/>
      <c r="C39" s="76"/>
      <c r="D39" s="60"/>
      <c r="E39" s="698"/>
      <c r="F39" s="698"/>
      <c r="G39" s="698"/>
      <c r="H39" s="698"/>
      <c r="I39" s="698"/>
      <c r="J39" s="698"/>
      <c r="K39" s="698"/>
      <c r="L39" s="698"/>
      <c r="M39" s="698"/>
      <c r="N39" s="698"/>
      <c r="O39" s="698"/>
      <c r="P39" s="698"/>
      <c r="Q39" s="698"/>
      <c r="R39" s="698"/>
      <c r="S39" s="698"/>
      <c r="T39" s="698"/>
      <c r="U39" s="698"/>
      <c r="V39" s="698"/>
      <c r="W39" s="698"/>
      <c r="X39" s="698"/>
      <c r="Y39" s="58"/>
    </row>
    <row r="40" spans="1:25" ht="12" hidden="1" customHeight="1">
      <c r="A40" s="42"/>
      <c r="B40" s="77"/>
      <c r="C40" s="76"/>
      <c r="D40" s="60"/>
      <c r="E40" s="684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58"/>
    </row>
    <row r="41" spans="1:25" ht="38.25" hidden="1" customHeight="1">
      <c r="A41" s="42"/>
      <c r="B41" s="77"/>
      <c r="C41" s="76"/>
      <c r="D41" s="60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  <c r="R41" s="698"/>
      <c r="S41" s="698"/>
      <c r="T41" s="698"/>
      <c r="U41" s="698"/>
      <c r="V41" s="698"/>
      <c r="W41" s="698"/>
      <c r="X41" s="698"/>
      <c r="Y41" s="58"/>
    </row>
    <row r="42" spans="1:25" ht="15" hidden="1">
      <c r="A42" s="42"/>
      <c r="B42" s="77"/>
      <c r="C42" s="76"/>
      <c r="D42" s="60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58"/>
    </row>
    <row r="43" spans="1:25" ht="15" hidden="1">
      <c r="A43" s="42"/>
      <c r="B43" s="77"/>
      <c r="C43" s="76"/>
      <c r="D43" s="60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58"/>
    </row>
    <row r="44" spans="1:25" ht="33.75" hidden="1" customHeight="1">
      <c r="A44" s="42"/>
      <c r="B44" s="77"/>
      <c r="C44" s="76"/>
      <c r="D44" s="65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698"/>
      <c r="W44" s="698"/>
      <c r="X44" s="698"/>
      <c r="Y44" s="58"/>
    </row>
    <row r="45" spans="1:25" ht="15" hidden="1">
      <c r="A45" s="42"/>
      <c r="B45" s="77"/>
      <c r="C45" s="76"/>
      <c r="D45" s="65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58"/>
    </row>
    <row r="46" spans="1:25" ht="24" hidden="1" customHeight="1">
      <c r="A46" s="42"/>
      <c r="B46" s="77"/>
      <c r="C46" s="76"/>
      <c r="D46" s="60"/>
      <c r="E46" s="686" t="s">
        <v>239</v>
      </c>
      <c r="F46" s="686"/>
      <c r="G46" s="686"/>
      <c r="H46" s="686"/>
      <c r="I46" s="686"/>
      <c r="J46" s="686"/>
      <c r="K46" s="686"/>
      <c r="L46" s="686"/>
      <c r="M46" s="686"/>
      <c r="N46" s="686"/>
      <c r="O46" s="686"/>
      <c r="P46" s="686"/>
      <c r="Q46" s="686"/>
      <c r="R46" s="686"/>
      <c r="S46" s="686"/>
      <c r="T46" s="686"/>
      <c r="U46" s="686"/>
      <c r="V46" s="686"/>
      <c r="W46" s="686"/>
      <c r="X46" s="686"/>
      <c r="Y46" s="58"/>
    </row>
    <row r="47" spans="1:25" ht="37.5" hidden="1" customHeight="1">
      <c r="A47" s="42"/>
      <c r="B47" s="77"/>
      <c r="C47" s="76"/>
      <c r="D47" s="60"/>
      <c r="E47" s="686"/>
      <c r="F47" s="686"/>
      <c r="G47" s="686"/>
      <c r="H47" s="686"/>
      <c r="I47" s="686"/>
      <c r="J47" s="686"/>
      <c r="K47" s="686"/>
      <c r="L47" s="686"/>
      <c r="M47" s="686"/>
      <c r="N47" s="686"/>
      <c r="O47" s="686"/>
      <c r="P47" s="686"/>
      <c r="Q47" s="686"/>
      <c r="R47" s="686"/>
      <c r="S47" s="686"/>
      <c r="T47" s="686"/>
      <c r="U47" s="686"/>
      <c r="V47" s="686"/>
      <c r="W47" s="686"/>
      <c r="X47" s="686"/>
      <c r="Y47" s="58"/>
    </row>
    <row r="48" spans="1:25" ht="24" hidden="1" customHeight="1">
      <c r="A48" s="42"/>
      <c r="B48" s="77"/>
      <c r="C48" s="76"/>
      <c r="D48" s="60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58"/>
    </row>
    <row r="49" spans="1:25" ht="51" hidden="1" customHeight="1">
      <c r="A49" s="42"/>
      <c r="B49" s="77"/>
      <c r="C49" s="76"/>
      <c r="D49" s="60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58"/>
    </row>
    <row r="50" spans="1:25" ht="15" hidden="1">
      <c r="A50" s="42"/>
      <c r="B50" s="77"/>
      <c r="C50" s="76"/>
      <c r="D50" s="60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6"/>
      <c r="P50" s="686"/>
      <c r="Q50" s="686"/>
      <c r="R50" s="686"/>
      <c r="S50" s="686"/>
      <c r="T50" s="686"/>
      <c r="U50" s="686"/>
      <c r="V50" s="686"/>
      <c r="W50" s="686"/>
      <c r="X50" s="686"/>
      <c r="Y50" s="58"/>
    </row>
    <row r="51" spans="1:25" ht="15" hidden="1">
      <c r="A51" s="42"/>
      <c r="B51" s="77"/>
      <c r="C51" s="76"/>
      <c r="D51" s="60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686"/>
      <c r="P51" s="686"/>
      <c r="Q51" s="686"/>
      <c r="R51" s="686"/>
      <c r="S51" s="686"/>
      <c r="T51" s="686"/>
      <c r="U51" s="686"/>
      <c r="V51" s="686"/>
      <c r="W51" s="686"/>
      <c r="X51" s="686"/>
      <c r="Y51" s="58"/>
    </row>
    <row r="52" spans="1:25" ht="15" hidden="1">
      <c r="A52" s="42"/>
      <c r="B52" s="77"/>
      <c r="C52" s="76"/>
      <c r="D52" s="60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58"/>
    </row>
    <row r="53" spans="1:25" ht="15" hidden="1">
      <c r="A53" s="42"/>
      <c r="B53" s="77"/>
      <c r="C53" s="76"/>
      <c r="D53" s="60"/>
      <c r="E53" s="686"/>
      <c r="F53" s="686"/>
      <c r="G53" s="686"/>
      <c r="H53" s="686"/>
      <c r="I53" s="686"/>
      <c r="J53" s="686"/>
      <c r="K53" s="686"/>
      <c r="L53" s="686"/>
      <c r="M53" s="686"/>
      <c r="N53" s="686"/>
      <c r="O53" s="686"/>
      <c r="P53" s="686"/>
      <c r="Q53" s="686"/>
      <c r="R53" s="686"/>
      <c r="S53" s="686"/>
      <c r="T53" s="686"/>
      <c r="U53" s="686"/>
      <c r="V53" s="686"/>
      <c r="W53" s="686"/>
      <c r="X53" s="686"/>
      <c r="Y53" s="58"/>
    </row>
    <row r="54" spans="1:25" ht="15" hidden="1">
      <c r="A54" s="42"/>
      <c r="B54" s="77"/>
      <c r="C54" s="76"/>
      <c r="D54" s="60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58"/>
    </row>
    <row r="55" spans="1:25" ht="15" hidden="1">
      <c r="A55" s="42"/>
      <c r="B55" s="77"/>
      <c r="C55" s="76"/>
      <c r="D55" s="60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  <c r="Y55" s="58"/>
    </row>
    <row r="56" spans="1:25" ht="25.5" hidden="1" customHeight="1">
      <c r="A56" s="42"/>
      <c r="B56" s="77"/>
      <c r="C56" s="76"/>
      <c r="D56" s="65"/>
      <c r="E56" s="686"/>
      <c r="F56" s="686"/>
      <c r="G56" s="686"/>
      <c r="H56" s="686"/>
      <c r="I56" s="686"/>
      <c r="J56" s="686"/>
      <c r="K56" s="686"/>
      <c r="L56" s="686"/>
      <c r="M56" s="686"/>
      <c r="N56" s="686"/>
      <c r="O56" s="686"/>
      <c r="P56" s="686"/>
      <c r="Q56" s="686"/>
      <c r="R56" s="686"/>
      <c r="S56" s="686"/>
      <c r="T56" s="686"/>
      <c r="U56" s="686"/>
      <c r="V56" s="686"/>
      <c r="W56" s="686"/>
      <c r="X56" s="686"/>
      <c r="Y56" s="58"/>
    </row>
    <row r="57" spans="1:25" ht="15" hidden="1">
      <c r="A57" s="42"/>
      <c r="B57" s="77"/>
      <c r="C57" s="76"/>
      <c r="D57" s="65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  <c r="X57" s="686"/>
      <c r="Y57" s="58"/>
    </row>
    <row r="58" spans="1:25" ht="15" hidden="1" customHeight="1">
      <c r="A58" s="42"/>
      <c r="B58" s="77"/>
      <c r="C58" s="76"/>
      <c r="D58" s="60"/>
      <c r="E58" s="687" t="s">
        <v>420</v>
      </c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7"/>
      <c r="S58" s="687"/>
      <c r="T58" s="687"/>
      <c r="U58" s="687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89"/>
      <c r="F59" s="689"/>
      <c r="G59" s="689"/>
      <c r="H59" s="684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58"/>
    </row>
    <row r="60" spans="1:25" ht="15" hidden="1" customHeight="1">
      <c r="A60" s="42"/>
      <c r="B60" s="77"/>
      <c r="C60" s="76"/>
      <c r="D60" s="60"/>
      <c r="E60" s="688"/>
      <c r="F60" s="688"/>
      <c r="G60" s="688"/>
      <c r="H60" s="683"/>
      <c r="I60" s="683"/>
      <c r="J60" s="683"/>
      <c r="K60" s="683"/>
      <c r="L60" s="683"/>
      <c r="M60" s="683"/>
      <c r="N60" s="683"/>
      <c r="O60" s="683"/>
      <c r="P60" s="683"/>
      <c r="Q60" s="683"/>
      <c r="R60" s="683"/>
      <c r="S60" s="683"/>
      <c r="T60" s="683"/>
      <c r="U60" s="683"/>
      <c r="V60" s="683"/>
      <c r="W60" s="683"/>
      <c r="X60" s="683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87" t="s">
        <v>421</v>
      </c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7"/>
      <c r="S70" s="687"/>
      <c r="T70" s="687"/>
      <c r="U70" s="616"/>
      <c r="V70" s="616"/>
      <c r="W70" s="616"/>
      <c r="X70" s="616"/>
      <c r="Y70" s="58"/>
    </row>
    <row r="71" spans="1:25" ht="15" hidden="1">
      <c r="A71" s="42"/>
      <c r="B71" s="77"/>
      <c r="C71" s="76"/>
      <c r="D71" s="60"/>
      <c r="E71" s="687" t="s">
        <v>624</v>
      </c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17"/>
      <c r="V71" s="617"/>
      <c r="W71" s="617"/>
      <c r="X71" s="617"/>
      <c r="Y71" s="58"/>
    </row>
    <row r="72" spans="1:25" ht="40.5" hidden="1" customHeight="1">
      <c r="A72" s="42"/>
      <c r="B72" s="77"/>
      <c r="C72" s="76"/>
      <c r="D72" s="60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58"/>
    </row>
    <row r="73" spans="1:25" ht="63" hidden="1" customHeight="1">
      <c r="A73" s="42"/>
      <c r="B73" s="77"/>
      <c r="C73" s="76"/>
      <c r="D73" s="6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58"/>
    </row>
    <row r="74" spans="1:25" ht="30" hidden="1" customHeight="1">
      <c r="A74" s="42"/>
      <c r="B74" s="77"/>
      <c r="C74" s="76"/>
      <c r="D74" s="60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58"/>
    </row>
    <row r="75" spans="1:25" ht="30" hidden="1" customHeight="1">
      <c r="A75" s="42"/>
      <c r="B75" s="77"/>
      <c r="C75" s="76"/>
      <c r="D75" s="60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58"/>
    </row>
    <row r="76" spans="1:25" ht="15" hidden="1">
      <c r="A76" s="42"/>
      <c r="B76" s="77"/>
      <c r="C76" s="76"/>
      <c r="D76" s="60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58"/>
    </row>
    <row r="77" spans="1:25" ht="15" hidden="1">
      <c r="A77" s="42"/>
      <c r="B77" s="77"/>
      <c r="C77" s="76"/>
      <c r="D77" s="60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58"/>
    </row>
    <row r="80" spans="1:25" ht="14.25" hidden="1" customHeight="1">
      <c r="A80" s="42"/>
      <c r="B80" s="77"/>
      <c r="C80" s="76"/>
      <c r="D80" s="60"/>
      <c r="E80" s="619"/>
      <c r="F80" s="619"/>
      <c r="G80" s="619"/>
      <c r="H80" s="619"/>
      <c r="Y80" s="58"/>
    </row>
    <row r="81" spans="1:25" ht="15" hidden="1">
      <c r="A81" s="42"/>
      <c r="B81" s="77"/>
      <c r="C81" s="76"/>
      <c r="D81" s="60"/>
      <c r="E81" s="687" t="s">
        <v>420</v>
      </c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88"/>
      <c r="F82" s="688"/>
      <c r="G82" s="688"/>
      <c r="H82" s="684"/>
      <c r="I82" s="685"/>
      <c r="J82" s="685"/>
      <c r="K82" s="685"/>
      <c r="L82" s="685"/>
      <c r="M82" s="685"/>
      <c r="N82" s="685"/>
      <c r="O82" s="685"/>
      <c r="P82" s="685"/>
      <c r="Q82" s="685"/>
      <c r="R82" s="685"/>
      <c r="S82" s="685"/>
      <c r="T82" s="685"/>
      <c r="U82" s="685"/>
      <c r="V82" s="685"/>
      <c r="W82" s="685"/>
      <c r="X82" s="685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83"/>
      <c r="I84" s="683"/>
      <c r="J84" s="683"/>
      <c r="K84" s="683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91" t="s">
        <v>238</v>
      </c>
      <c r="F98" s="691"/>
      <c r="G98" s="691"/>
      <c r="H98" s="691"/>
      <c r="I98" s="691"/>
      <c r="J98" s="691"/>
      <c r="K98" s="691"/>
      <c r="L98" s="691"/>
      <c r="M98" s="691"/>
      <c r="N98" s="691"/>
      <c r="O98" s="691"/>
      <c r="P98" s="691"/>
      <c r="Q98" s="691"/>
      <c r="R98" s="691"/>
      <c r="S98" s="691"/>
      <c r="T98" s="691"/>
      <c r="U98" s="691"/>
      <c r="V98" s="691"/>
      <c r="W98" s="691"/>
      <c r="X98" s="691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90" t="s">
        <v>237</v>
      </c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90" t="s">
        <v>236</v>
      </c>
      <c r="G102" s="690"/>
      <c r="H102" s="690"/>
      <c r="I102" s="690"/>
      <c r="J102" s="690"/>
      <c r="K102" s="690"/>
      <c r="L102" s="690"/>
      <c r="M102" s="690"/>
      <c r="N102" s="690"/>
      <c r="O102" s="690"/>
      <c r="P102" s="690"/>
      <c r="Q102" s="690"/>
      <c r="R102" s="690"/>
      <c r="S102" s="690"/>
      <c r="T102" s="690"/>
      <c r="U102" s="690"/>
      <c r="V102" s="690"/>
      <c r="W102" s="690"/>
      <c r="X102" s="690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10" t="s">
        <v>317</v>
      </c>
      <c r="E7" s="712"/>
      <c r="F7" s="602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36" t="s">
        <v>318</v>
      </c>
      <c r="E15" s="836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33" t="s">
        <v>58</v>
      </c>
      <c r="E7" s="833"/>
      <c r="F7" s="602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37" t="s">
        <v>59</v>
      </c>
      <c r="C2" s="837"/>
      <c r="D2" s="837"/>
      <c r="E2" s="603"/>
    </row>
    <row r="3" spans="2:5" ht="3" customHeight="1"/>
    <row r="4" spans="2:5" ht="21.75" customHeight="1" thickBot="1">
      <c r="B4" s="682" t="s">
        <v>1</v>
      </c>
      <c r="C4" s="682" t="s">
        <v>94</v>
      </c>
      <c r="D4" s="682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4"/>
  <sheetViews>
    <sheetView showGridLines="0" workbookViewId="0"/>
  </sheetViews>
  <sheetFormatPr defaultRowHeight="11.25"/>
  <sheetData>
    <row r="1" spans="1:1">
      <c r="A1" s="641">
        <f>IF('Форма 3.2 | Т-ВО'!$O$22="",1,0)</f>
        <v>0</v>
      </c>
    </row>
    <row r="2" spans="1:1">
      <c r="A2" s="641">
        <f>IF('Форма 3.2 | Т-ВО'!$R$23="",1,0)</f>
        <v>0</v>
      </c>
    </row>
    <row r="3" spans="1:1">
      <c r="A3" s="641">
        <f>IF('Форма 3.2 | Т-ВО'!$S$23="",1,0)</f>
        <v>0</v>
      </c>
    </row>
    <row r="4" spans="1:1">
      <c r="A4" s="641">
        <f>IF('Форма 3.2 | Т-ВО'!$U$23="",1,0)</f>
        <v>0</v>
      </c>
    </row>
    <row r="5" spans="1:1">
      <c r="A5" s="641">
        <f>IF('Форма 3.2 | Т-транс'!$O$22="",1,0)</f>
        <v>1</v>
      </c>
    </row>
    <row r="6" spans="1:1">
      <c r="A6" s="641">
        <f>IF('Форма 3.2 | Т-транс'!$R$23="",1,0)</f>
        <v>1</v>
      </c>
    </row>
    <row r="7" spans="1:1">
      <c r="A7" s="641">
        <f>IF('Форма 3.2 | Т-транс'!$T$23="",1,0)</f>
        <v>1</v>
      </c>
    </row>
    <row r="8" spans="1:1">
      <c r="A8" s="641">
        <f>IF('Форма 3.2 | Т-транс'!$S$23="",1,0)</f>
        <v>0</v>
      </c>
    </row>
    <row r="9" spans="1:1">
      <c r="A9" s="641">
        <f>IF('Форма 3.2 | Т-транс'!$U$23="",1,0)</f>
        <v>0</v>
      </c>
    </row>
    <row r="10" spans="1:1">
      <c r="A10" s="641">
        <f>IF('Форма 3.4 | Т-подкл(инд)'!$M$22="",1,0)</f>
        <v>1</v>
      </c>
    </row>
    <row r="11" spans="1:1">
      <c r="A11" s="641">
        <f>IF('Форма 3.4 | Т-подкл(инд)'!$Q$22="",1,0)</f>
        <v>1</v>
      </c>
    </row>
    <row r="12" spans="1:1">
      <c r="A12" s="641">
        <f>IF('Форма 3.4 | Т-подкл(инд)'!$AD$22="",1,0)</f>
        <v>1</v>
      </c>
    </row>
    <row r="13" spans="1:1">
      <c r="A13" s="641">
        <f>IF('Форма 3.4 | Т-подкл(инд)'!$AE$22="",1,0)</f>
        <v>1</v>
      </c>
    </row>
    <row r="14" spans="1:1">
      <c r="A14" s="641">
        <f>IF('Форма 3.4 | Т-подкл(инд)'!$AF$22="",1,0)</f>
        <v>1</v>
      </c>
    </row>
    <row r="15" spans="1:1">
      <c r="A15" s="641">
        <f>IF('Форма 3.4 | Т-подкл(инд)'!$AG$22="",1,0)</f>
        <v>1</v>
      </c>
    </row>
    <row r="16" spans="1:1">
      <c r="A16" s="641">
        <f>IF('Форма 3.4 | Т-подкл(инд)'!$AH$22="",1,0)</f>
        <v>1</v>
      </c>
    </row>
    <row r="17" spans="1:1">
      <c r="A17" s="641">
        <f>IF('Форма 3.4 | Т-подкл(инд)'!$AJ$22="",1,0)</f>
        <v>1</v>
      </c>
    </row>
    <row r="18" spans="1:1">
      <c r="A18" s="641">
        <f>IF('Форма 3.4 | Т-подкл(инд)'!$N$22="",1,0)</f>
        <v>0</v>
      </c>
    </row>
    <row r="19" spans="1:1">
      <c r="A19" s="641">
        <f>IF('Форма 3.4 | Т-подкл(инд)'!$R$22="",1,0)</f>
        <v>0</v>
      </c>
    </row>
    <row r="20" spans="1:1">
      <c r="A20" s="641">
        <f>IF('Форма 3.4 | Т-подкл(инд)'!$V$22="",1,0)</f>
        <v>0</v>
      </c>
    </row>
    <row r="21" spans="1:1">
      <c r="A21" s="641">
        <f>IF('Форма 3.4 | Т-подкл(инд)'!$Z$22="",1,0)</f>
        <v>0</v>
      </c>
    </row>
    <row r="22" spans="1:1">
      <c r="A22" s="641">
        <f>IF('Форма 3.4 | Т-подкл(инд)'!$AI$22="",1,0)</f>
        <v>0</v>
      </c>
    </row>
    <row r="23" spans="1:1">
      <c r="A23" s="641">
        <f>IF('Форма 3.4 | Т-подкл(инд)'!$AK$22="",1,0)</f>
        <v>0</v>
      </c>
    </row>
    <row r="24" spans="1:1">
      <c r="A24" s="641">
        <f>IF('Форма 3.4 | Т-подкл'!$P$22="",1,0)</f>
        <v>1</v>
      </c>
    </row>
    <row r="25" spans="1:1">
      <c r="A25" s="641">
        <f>IF('Форма 3.4 | Т-подкл'!$AC$22="",1,0)</f>
        <v>1</v>
      </c>
    </row>
    <row r="26" spans="1:1">
      <c r="A26" s="641">
        <f>IF('Форма 3.4 | Т-подкл'!$AD$22="",1,0)</f>
        <v>1</v>
      </c>
    </row>
    <row r="27" spans="1:1">
      <c r="A27" s="641">
        <f>IF('Форма 3.4 | Т-подкл'!$AE$22="",1,0)</f>
        <v>1</v>
      </c>
    </row>
    <row r="28" spans="1:1">
      <c r="A28" s="641">
        <f>IF('Форма 3.4 | Т-подкл'!$AF$22="",1,0)</f>
        <v>1</v>
      </c>
    </row>
    <row r="29" spans="1:1">
      <c r="A29" s="641">
        <f>IF('Форма 3.4 | Т-подкл'!$AG$22="",1,0)</f>
        <v>1</v>
      </c>
    </row>
    <row r="30" spans="1:1">
      <c r="A30" s="641">
        <f>IF('Форма 3.4 | Т-подкл'!$AI$22="",1,0)</f>
        <v>1</v>
      </c>
    </row>
    <row r="31" spans="1:1">
      <c r="A31" s="641">
        <f>IF('Форма 3.4 | Т-подкл'!$Q$22="",1,0)</f>
        <v>0</v>
      </c>
    </row>
    <row r="32" spans="1:1">
      <c r="A32" s="641">
        <f>IF('Форма 3.4 | Т-подкл'!$U$22="",1,0)</f>
        <v>0</v>
      </c>
    </row>
    <row r="33" spans="1:1">
      <c r="A33" s="641">
        <f>IF('Форма 3.4 | Т-подкл'!$Y$22="",1,0)</f>
        <v>0</v>
      </c>
    </row>
    <row r="34" spans="1:1">
      <c r="A34" s="641">
        <f>IF('Форма 3.4 | Т-подкл'!$AH$22="",1,0)</f>
        <v>0</v>
      </c>
    </row>
    <row r="35" spans="1:1">
      <c r="A35" s="641">
        <f>IF('Форма 3.4 | Т-подкл'!$AJ$22="",1,0)</f>
        <v>0</v>
      </c>
    </row>
    <row r="36" spans="1:1">
      <c r="A36" s="641">
        <f>IF('Форма 3.9'!$E$12="",1,0)</f>
        <v>0</v>
      </c>
    </row>
    <row r="37" spans="1:1">
      <c r="A37" s="641">
        <f>IF('Форма 3.9'!$F$12="",1,0)</f>
        <v>0</v>
      </c>
    </row>
    <row r="38" spans="1:1">
      <c r="A38" s="641">
        <f>IF('Форма 3.10'!$G$11="",1,0)</f>
        <v>0</v>
      </c>
    </row>
    <row r="39" spans="1:1">
      <c r="A39" s="641">
        <f>IF('Форма 3.10'!$G$12="",1,0)</f>
        <v>0</v>
      </c>
    </row>
    <row r="40" spans="1:1">
      <c r="A40" s="641">
        <f>IF('Форма 3.10'!$H$12="",1,0)</f>
        <v>0</v>
      </c>
    </row>
    <row r="41" spans="1:1">
      <c r="A41" s="641">
        <f>IF('Форма 3.10'!$H$13="",1,0)</f>
        <v>0</v>
      </c>
    </row>
    <row r="42" spans="1:1">
      <c r="A42" s="641">
        <f>IF('Форма 3.10'!$E$15="",1,0)</f>
        <v>0</v>
      </c>
    </row>
    <row r="43" spans="1:1">
      <c r="A43" s="641">
        <f>IF('Форма 3.10'!$H$15="",1,0)</f>
        <v>0</v>
      </c>
    </row>
    <row r="44" spans="1:1">
      <c r="A44" s="641">
        <f>IF('Форма 3.10'!$G$18="",1,0)</f>
        <v>0</v>
      </c>
    </row>
    <row r="45" spans="1:1">
      <c r="A45" s="641">
        <f>IF('Форма 3.10'!$G$28="",1,0)</f>
        <v>0</v>
      </c>
    </row>
    <row r="46" spans="1:1">
      <c r="A46" s="641">
        <f>IF('Форма 3.10'!$G$31="",1,0)</f>
        <v>0</v>
      </c>
    </row>
    <row r="47" spans="1:1">
      <c r="A47" s="641">
        <f>IF('Форма 3.10'!$E$37="",1,0)</f>
        <v>0</v>
      </c>
    </row>
    <row r="48" spans="1:1">
      <c r="A48" s="641">
        <f>IF('Форма 3.10'!$H$37="",1,0)</f>
        <v>0</v>
      </c>
    </row>
    <row r="49" spans="1:1">
      <c r="A49" s="641">
        <f>IF('Форма 3.10'!$G$34="",1,0)</f>
        <v>0</v>
      </c>
    </row>
    <row r="50" spans="1:1">
      <c r="A50" s="641">
        <f>IF('Форма 1.0.2'!$E$12="",1,0)</f>
        <v>1</v>
      </c>
    </row>
    <row r="51" spans="1:1">
      <c r="A51" s="641">
        <f>IF('Форма 1.0.2'!$F$12="",1,0)</f>
        <v>1</v>
      </c>
    </row>
    <row r="52" spans="1:1">
      <c r="A52" s="641">
        <f>IF('Форма 1.0.2'!$G$12="",1,0)</f>
        <v>1</v>
      </c>
    </row>
    <row r="53" spans="1:1">
      <c r="A53" s="641">
        <f>IF('Форма 1.0.2'!$H$12="",1,0)</f>
        <v>1</v>
      </c>
    </row>
    <row r="54" spans="1:1">
      <c r="A54" s="641">
        <f>IF('Форма 1.0.2'!$I$12="",1,0)</f>
        <v>1</v>
      </c>
    </row>
    <row r="55" spans="1:1">
      <c r="A55" s="641">
        <f>IF('Форма 1.0.2'!$J$12="",1,0)</f>
        <v>1</v>
      </c>
    </row>
    <row r="56" spans="1:1">
      <c r="A56" s="641">
        <f>IF('Сведения об изменении'!$E$12="",1,0)</f>
        <v>1</v>
      </c>
    </row>
    <row r="57" spans="1:1">
      <c r="A57" s="643">
        <f>IF('Форма 3.9'!$F$16="",1,0)</f>
        <v>0</v>
      </c>
    </row>
    <row r="58" spans="1:1">
      <c r="A58" s="643">
        <f>IF('Форма 3.9'!$E$16="",1,0)</f>
        <v>0</v>
      </c>
    </row>
    <row r="59" spans="1:1">
      <c r="A59" s="643">
        <f>IF(Территории!$E$12="",1,0)</f>
        <v>0</v>
      </c>
    </row>
    <row r="60" spans="1:1">
      <c r="A60" s="643">
        <f>IF('Перечень тарифов'!$E$21="",1,0)</f>
        <v>0</v>
      </c>
    </row>
    <row r="61" spans="1:1">
      <c r="A61" s="643">
        <f>IF('Перечень тарифов'!$F$21="",1,0)</f>
        <v>0</v>
      </c>
    </row>
    <row r="62" spans="1:1">
      <c r="A62" s="643">
        <f>IF('Перечень тарифов'!$K$21="",1,0)</f>
        <v>0</v>
      </c>
    </row>
    <row r="63" spans="1:1">
      <c r="A63" s="643">
        <f>IF('Перечень тарифов'!$O$21="",1,0)</f>
        <v>0</v>
      </c>
    </row>
    <row r="64" spans="1:1">
      <c r="A64" s="653">
        <f>IF('Форма 3.9'!$E$13="",1,0)</f>
        <v>0</v>
      </c>
    </row>
    <row r="65" spans="1:1">
      <c r="A65" s="653">
        <f>IF('Форма 3.9'!$F$13="",1,0)</f>
        <v>0</v>
      </c>
    </row>
    <row r="66" spans="1:1">
      <c r="A66" s="654">
        <f>IF('Перечень тарифов'!$G$21="",1,0)</f>
        <v>0</v>
      </c>
    </row>
    <row r="67" spans="1:1">
      <c r="A67" s="654">
        <f>IF('Перечень тарифов'!$J$21="",1,0)</f>
        <v>0</v>
      </c>
    </row>
    <row r="68" spans="1:1">
      <c r="A68" s="654">
        <f>IF('Перечень тарифов'!$J$24="",1,0)</f>
        <v>0</v>
      </c>
    </row>
    <row r="69" spans="1:1">
      <c r="A69" s="654">
        <f>IF('Перечень тарифов'!$K$24="",1,0)</f>
        <v>0</v>
      </c>
    </row>
    <row r="70" spans="1:1">
      <c r="A70" s="654">
        <f>IF('Перечень тарифов'!$O$24="",1,0)</f>
        <v>0</v>
      </c>
    </row>
    <row r="71" spans="1:1">
      <c r="A71" s="659">
        <f>IF('Форма 3.10'!$G$19="",1,0)</f>
        <v>0</v>
      </c>
    </row>
    <row r="72" spans="1:1">
      <c r="A72" s="659">
        <f>IF('Форма 3.10'!$G$20="",1,0)</f>
        <v>0</v>
      </c>
    </row>
    <row r="73" spans="1:1">
      <c r="A73" s="659">
        <f>IF('Форма 3.10'!$G$21="",1,0)</f>
        <v>0</v>
      </c>
    </row>
    <row r="74" spans="1:1">
      <c r="A74" s="659">
        <f>IF('Форма 3.10'!$G$22="",1,0)</f>
        <v>0</v>
      </c>
    </row>
    <row r="75" spans="1:1">
      <c r="A75" s="659">
        <f>IF('Форма 3.10'!$G$23="",1,0)</f>
        <v>0</v>
      </c>
    </row>
    <row r="76" spans="1:1">
      <c r="A76" s="659">
        <f>IF('Форма 3.10'!$G$24="",1,0)</f>
        <v>0</v>
      </c>
    </row>
    <row r="77" spans="1:1">
      <c r="A77" s="662">
        <f>IF('Форма 3.2 | Т-ВО'!$O$23="",1,0)</f>
        <v>0</v>
      </c>
    </row>
    <row r="78" spans="1:1">
      <c r="A78" s="662">
        <f>IF('Форма 3.2 | Т-ВО'!$O$32="",1,0)</f>
        <v>0</v>
      </c>
    </row>
    <row r="79" spans="1:1">
      <c r="A79" s="662">
        <f>IF('Форма 3.2 | Т-ВО'!$O$33="",1,0)</f>
        <v>0</v>
      </c>
    </row>
    <row r="80" spans="1:1">
      <c r="A80" s="662">
        <f>IF('Форма 3.2 | Т-ВО'!$R$33="",1,0)</f>
        <v>0</v>
      </c>
    </row>
    <row r="81" spans="1:1">
      <c r="A81" s="662">
        <f>IF('Форма 3.2 | Т-ВО'!$T$33="",1,0)</f>
        <v>0</v>
      </c>
    </row>
    <row r="82" spans="1:1">
      <c r="A82" s="662">
        <f>IF('Форма 3.2 | Т-ВО'!$S$33="",1,0)</f>
        <v>0</v>
      </c>
    </row>
    <row r="83" spans="1:1">
      <c r="A83" s="662">
        <f>IF('Форма 3.2 | Т-ВО'!$U$33="",1,0)</f>
        <v>0</v>
      </c>
    </row>
    <row r="84" spans="1:1">
      <c r="A84" s="672">
        <f>IF('Форма 3.2 | Т-ВО'!$T$23="",1,0)</f>
        <v>0</v>
      </c>
    </row>
    <row r="85" spans="1:1">
      <c r="A85" s="672">
        <f>IF('Форма 3.2 | Т-ВО'!$Y$33="",1,0)</f>
        <v>0</v>
      </c>
    </row>
    <row r="86" spans="1:1">
      <c r="A86" s="672">
        <f>IF('Форма 3.2 | Т-ВО'!$AA$33="",1,0)</f>
        <v>0</v>
      </c>
    </row>
    <row r="87" spans="1:1">
      <c r="A87" s="672">
        <f>IF('Форма 3.2 | Т-ВО'!$V$33="",1,0)</f>
        <v>0</v>
      </c>
    </row>
    <row r="88" spans="1:1">
      <c r="A88" s="672">
        <f>IF('Форма 3.2 | Т-ВО'!$Z$33="",1,0)</f>
        <v>0</v>
      </c>
    </row>
    <row r="89" spans="1:1">
      <c r="A89" s="672">
        <f>IF('Форма 3.2 | Т-ВО'!$AB$33="",1,0)</f>
        <v>0</v>
      </c>
    </row>
    <row r="90" spans="1:1">
      <c r="A90" s="672">
        <f>IF('Форма 3.2 | Т-ВО'!$Y$23="",1,0)</f>
        <v>0</v>
      </c>
    </row>
    <row r="91" spans="1:1">
      <c r="A91" s="672">
        <f>IF('Форма 3.2 | Т-ВО'!$AA$23="",1,0)</f>
        <v>0</v>
      </c>
    </row>
    <row r="92" spans="1:1">
      <c r="A92" s="672">
        <f>IF('Форма 3.2 | Т-ВО'!$V$23="",1,0)</f>
        <v>0</v>
      </c>
    </row>
    <row r="93" spans="1:1">
      <c r="A93" s="672">
        <f>IF('Форма 3.2 | Т-ВО'!$Z$23="",1,0)</f>
        <v>0</v>
      </c>
    </row>
    <row r="94" spans="1:1">
      <c r="A94" s="672">
        <f>IF('Форма 3.2 | Т-ВО'!$AB$23="",1,0)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80"/>
  </cols>
  <sheetData>
    <row r="1" spans="1:3">
      <c r="A1" s="680" t="s">
        <v>549</v>
      </c>
      <c r="B1" s="680" t="s">
        <v>550</v>
      </c>
      <c r="C1" s="680" t="s">
        <v>70</v>
      </c>
    </row>
    <row r="2" spans="1:3">
      <c r="A2" s="680">
        <v>4189678</v>
      </c>
      <c r="B2" s="680" t="s">
        <v>1343</v>
      </c>
      <c r="C2" s="680" t="s">
        <v>1344</v>
      </c>
    </row>
    <row r="3" spans="1:3">
      <c r="A3" s="680">
        <v>4190415</v>
      </c>
      <c r="B3" s="680" t="s">
        <v>1345</v>
      </c>
      <c r="C3" s="680" t="s">
        <v>1344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5" t="s">
        <v>2137</v>
      </c>
    </row>
    <row r="4" spans="2:2">
      <c r="B4" s="495" t="s">
        <v>553</v>
      </c>
    </row>
    <row r="5" spans="2:2">
      <c r="B5" s="495" t="s">
        <v>554</v>
      </c>
    </row>
    <row r="6" spans="2:2">
      <c r="B6" s="495" t="s">
        <v>555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20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3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50">
        <v>43459.352210648147</v>
      </c>
      <c r="B2" s="11" t="s">
        <v>701</v>
      </c>
      <c r="C2" s="11" t="s">
        <v>468</v>
      </c>
    </row>
    <row r="3" spans="1:4">
      <c r="A3" s="650">
        <v>43459.352222222224</v>
      </c>
      <c r="B3" s="11" t="s">
        <v>702</v>
      </c>
      <c r="C3" s="11" t="s">
        <v>468</v>
      </c>
    </row>
    <row r="4" spans="1:4">
      <c r="A4" s="650">
        <v>43459.352314814816</v>
      </c>
      <c r="B4" s="11" t="s">
        <v>701</v>
      </c>
      <c r="C4" s="11" t="s">
        <v>468</v>
      </c>
    </row>
    <row r="5" spans="1:4">
      <c r="A5" s="650">
        <v>43459.352326388886</v>
      </c>
      <c r="B5" s="11" t="s">
        <v>702</v>
      </c>
      <c r="C5" s="11" t="s">
        <v>468</v>
      </c>
    </row>
    <row r="6" spans="1:4">
      <c r="A6" s="650">
        <v>43459.357789351852</v>
      </c>
      <c r="B6" s="11" t="s">
        <v>701</v>
      </c>
      <c r="C6" s="11" t="s">
        <v>468</v>
      </c>
    </row>
    <row r="7" spans="1:4">
      <c r="A7" s="650">
        <v>43459.357800925929</v>
      </c>
      <c r="B7" s="11" t="s">
        <v>702</v>
      </c>
      <c r="C7" s="11" t="s">
        <v>468</v>
      </c>
    </row>
    <row r="8" spans="1:4">
      <c r="A8" s="650">
        <v>43459.379976851851</v>
      </c>
      <c r="B8" s="11" t="s">
        <v>701</v>
      </c>
      <c r="C8" s="11" t="s">
        <v>468</v>
      </c>
    </row>
    <row r="9" spans="1:4">
      <c r="A9" s="650">
        <v>43459.379988425928</v>
      </c>
      <c r="B9" s="11" t="s">
        <v>702</v>
      </c>
      <c r="C9" s="11" t="s">
        <v>468</v>
      </c>
    </row>
    <row r="10" spans="1:4">
      <c r="A10" s="650">
        <v>43459.401655092595</v>
      </c>
      <c r="B10" s="11" t="s">
        <v>701</v>
      </c>
      <c r="C10" s="11" t="s">
        <v>468</v>
      </c>
    </row>
    <row r="11" spans="1:4">
      <c r="A11" s="650">
        <v>43459.401666666665</v>
      </c>
      <c r="B11" s="11" t="s">
        <v>702</v>
      </c>
      <c r="C11" s="11" t="s">
        <v>468</v>
      </c>
    </row>
    <row r="12" spans="1:4">
      <c r="A12" s="650">
        <v>43459.442719907405</v>
      </c>
      <c r="B12" s="11" t="s">
        <v>701</v>
      </c>
      <c r="C12" s="11" t="s">
        <v>468</v>
      </c>
    </row>
    <row r="13" spans="1:4">
      <c r="A13" s="650">
        <v>43459.442743055559</v>
      </c>
      <c r="B13" s="11" t="s">
        <v>702</v>
      </c>
      <c r="C13" s="11" t="s">
        <v>468</v>
      </c>
    </row>
    <row r="14" spans="1:4">
      <c r="A14" s="650">
        <v>43459.548564814817</v>
      </c>
      <c r="B14" s="11" t="s">
        <v>701</v>
      </c>
      <c r="C14" s="11" t="s">
        <v>468</v>
      </c>
    </row>
    <row r="15" spans="1:4">
      <c r="A15" s="650">
        <v>43459.548587962963</v>
      </c>
      <c r="B15" s="11" t="s">
        <v>702</v>
      </c>
      <c r="C15" s="11" t="s">
        <v>468</v>
      </c>
    </row>
    <row r="16" spans="1:4">
      <c r="A16" s="650">
        <v>43459.556030092594</v>
      </c>
      <c r="B16" s="11" t="s">
        <v>701</v>
      </c>
      <c r="C16" s="11" t="s">
        <v>468</v>
      </c>
    </row>
    <row r="17" spans="1:3">
      <c r="A17" s="650">
        <v>43459.556041666663</v>
      </c>
      <c r="B17" s="11" t="s">
        <v>702</v>
      </c>
      <c r="C17" s="11" t="s">
        <v>468</v>
      </c>
    </row>
    <row r="18" spans="1:3">
      <c r="A18" s="650">
        <v>43459.556759259256</v>
      </c>
      <c r="B18" s="11" t="s">
        <v>701</v>
      </c>
      <c r="C18" s="11" t="s">
        <v>468</v>
      </c>
    </row>
    <row r="19" spans="1:3">
      <c r="A19" s="650">
        <v>43459.55678240741</v>
      </c>
      <c r="B19" s="11" t="s">
        <v>702</v>
      </c>
      <c r="C19" s="11" t="s">
        <v>468</v>
      </c>
    </row>
    <row r="20" spans="1:3">
      <c r="A20" s="650">
        <v>43459.566851851851</v>
      </c>
      <c r="B20" s="11" t="s">
        <v>701</v>
      </c>
      <c r="C20" s="11" t="s">
        <v>468</v>
      </c>
    </row>
    <row r="21" spans="1:3">
      <c r="A21" s="650">
        <v>43459.566863425927</v>
      </c>
      <c r="B21" s="11" t="s">
        <v>702</v>
      </c>
      <c r="C21" s="11" t="s">
        <v>468</v>
      </c>
    </row>
    <row r="22" spans="1:3">
      <c r="A22" s="650">
        <v>43469.420740740738</v>
      </c>
      <c r="B22" s="11" t="s">
        <v>701</v>
      </c>
      <c r="C22" s="11" t="s">
        <v>468</v>
      </c>
    </row>
    <row r="23" spans="1:3">
      <c r="A23" s="650">
        <v>43469.420752314814</v>
      </c>
      <c r="B23" s="11" t="s">
        <v>702</v>
      </c>
      <c r="C23" s="11" t="s">
        <v>468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80"/>
    <col min="2" max="2" width="65.28515625" style="680" customWidth="1"/>
    <col min="3" max="3" width="41" style="680" customWidth="1"/>
    <col min="4" max="16384" width="9.140625" style="680"/>
  </cols>
  <sheetData>
    <row r="1" spans="1:2">
      <c r="A1" s="680" t="s">
        <v>333</v>
      </c>
      <c r="B1" s="680" t="s">
        <v>334</v>
      </c>
    </row>
    <row r="2" spans="1:2">
      <c r="A2" s="680">
        <v>4213771</v>
      </c>
      <c r="B2" s="680" t="s">
        <v>638</v>
      </c>
    </row>
    <row r="3" spans="1:2">
      <c r="A3" s="680">
        <v>4213772</v>
      </c>
      <c r="B3" s="680" t="s">
        <v>645</v>
      </c>
    </row>
    <row r="4" spans="1:2">
      <c r="A4" s="680">
        <v>4213773</v>
      </c>
      <c r="B4" s="680" t="s">
        <v>639</v>
      </c>
    </row>
    <row r="5" spans="1:2">
      <c r="A5" s="680">
        <v>4213774</v>
      </c>
      <c r="B5" s="680" t="s">
        <v>640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80"/>
    <col min="2" max="2" width="65.28515625" style="680" customWidth="1"/>
    <col min="3" max="3" width="41" style="680" customWidth="1"/>
    <col min="4" max="16384" width="9.140625" style="680"/>
  </cols>
  <sheetData>
    <row r="1" spans="1:2">
      <c r="A1" s="680" t="s">
        <v>333</v>
      </c>
      <c r="B1" s="680" t="s">
        <v>335</v>
      </c>
    </row>
    <row r="2" spans="1:2">
      <c r="A2" s="680">
        <v>4189714</v>
      </c>
      <c r="B2" s="680" t="s">
        <v>1341</v>
      </c>
    </row>
    <row r="3" spans="1:2">
      <c r="A3" s="680">
        <v>4189713</v>
      </c>
      <c r="B3" s="680" t="s">
        <v>1342</v>
      </c>
    </row>
    <row r="4" spans="1:2">
      <c r="A4" s="680">
        <v>4189712</v>
      </c>
      <c r="B4" s="680" t="s">
        <v>641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613</v>
      </c>
    </row>
    <row r="4" spans="1:2">
      <c r="A4" t="s">
        <v>440</v>
      </c>
      <c r="B4" t="s">
        <v>524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544</v>
      </c>
      <c r="B7" t="s">
        <v>454</v>
      </c>
    </row>
    <row r="8" spans="1:2">
      <c r="A8" t="s">
        <v>443</v>
      </c>
      <c r="B8" t="s">
        <v>525</v>
      </c>
    </row>
    <row r="9" spans="1:2">
      <c r="A9" t="s">
        <v>545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546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547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623</v>
      </c>
      <c r="B15" t="s">
        <v>466</v>
      </c>
    </row>
    <row r="16" spans="1:2">
      <c r="A16" t="s">
        <v>523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614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548</v>
      </c>
    </row>
    <row r="34" spans="1:2">
      <c r="A34"/>
      <c r="B34" t="s">
        <v>526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J36" sqref="J36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9" customFormat="1" ht="3" customHeight="1">
      <c r="A1" s="527"/>
      <c r="B1" s="528"/>
      <c r="F1" s="529">
        <v>26360568</v>
      </c>
      <c r="G1" s="530"/>
      <c r="I1" s="530"/>
    </row>
    <row r="2" spans="1:12" s="17" customFormat="1" ht="14.25">
      <c r="A2" s="290"/>
      <c r="B2" s="90"/>
      <c r="E2" s="535" t="str">
        <f>"Код шаблона: " &amp; GetCode()</f>
        <v>Код шаблона: FAS.JKH.OPEN.INFO.PRICE.VO</v>
      </c>
      <c r="F2" s="608"/>
      <c r="G2" s="534"/>
      <c r="H2" s="534"/>
      <c r="I2" s="534"/>
      <c r="J2" s="534"/>
      <c r="K2" s="534"/>
      <c r="L2" s="534"/>
    </row>
    <row r="3" spans="1:12" ht="14.25">
      <c r="E3" s="536" t="str">
        <f>"Версия " &amp; GetVersion()</f>
        <v>Версия 1.0.1</v>
      </c>
      <c r="F3" s="608"/>
      <c r="G3" s="42"/>
      <c r="H3" s="42"/>
      <c r="I3" s="42"/>
      <c r="J3" s="42"/>
      <c r="K3" s="42"/>
      <c r="L3" s="386"/>
    </row>
    <row r="4" spans="1:12" s="514" customFormat="1" ht="6">
      <c r="A4" s="508"/>
      <c r="B4" s="509"/>
      <c r="C4" s="510"/>
      <c r="D4" s="511"/>
      <c r="E4" s="531"/>
      <c r="F4" s="532"/>
      <c r="G4" s="533"/>
      <c r="I4" s="515"/>
    </row>
    <row r="5" spans="1:12" ht="22.5">
      <c r="D5" s="23"/>
      <c r="E5" s="703" t="s">
        <v>680</v>
      </c>
      <c r="F5" s="704"/>
      <c r="G5" s="598"/>
      <c r="J5" s="441"/>
    </row>
    <row r="6" spans="1:12" s="514" customFormat="1" ht="6">
      <c r="A6" s="508"/>
      <c r="B6" s="509"/>
      <c r="C6" s="510"/>
      <c r="D6" s="511"/>
      <c r="E6" s="516"/>
      <c r="F6" s="517"/>
      <c r="G6" s="518"/>
      <c r="I6" s="515"/>
    </row>
    <row r="7" spans="1:12" ht="27">
      <c r="D7" s="23"/>
      <c r="E7" s="24" t="s">
        <v>55</v>
      </c>
      <c r="F7" s="468" t="s">
        <v>172</v>
      </c>
      <c r="G7" s="526"/>
    </row>
    <row r="8" spans="1:12" s="514" customFormat="1" ht="6">
      <c r="A8" s="508"/>
      <c r="B8" s="509"/>
      <c r="C8" s="510"/>
      <c r="D8" s="511"/>
      <c r="E8" s="512"/>
      <c r="F8" s="513"/>
      <c r="G8" s="511"/>
      <c r="I8" s="515"/>
    </row>
    <row r="9" spans="1:12" ht="27">
      <c r="D9" s="23"/>
      <c r="E9" s="24" t="s">
        <v>506</v>
      </c>
      <c r="F9" s="489" t="s">
        <v>88</v>
      </c>
      <c r="G9" s="525"/>
    </row>
    <row r="10" spans="1:12" s="514" customFormat="1" ht="6">
      <c r="A10" s="519"/>
      <c r="B10" s="509"/>
      <c r="C10" s="510"/>
      <c r="D10" s="520"/>
      <c r="E10" s="516"/>
      <c r="F10" s="521"/>
      <c r="G10" s="522"/>
      <c r="I10" s="515"/>
    </row>
    <row r="11" spans="1:12" ht="27">
      <c r="A11" s="293"/>
      <c r="D11" s="23"/>
      <c r="E11" s="81" t="s">
        <v>504</v>
      </c>
      <c r="F11" s="651" t="s">
        <v>1347</v>
      </c>
      <c r="G11" s="523"/>
    </row>
    <row r="12" spans="1:12" ht="27">
      <c r="D12" s="23"/>
      <c r="E12" s="81" t="s">
        <v>505</v>
      </c>
      <c r="F12" s="651" t="s">
        <v>1346</v>
      </c>
      <c r="G12" s="525"/>
    </row>
    <row r="13" spans="1:12" s="514" customFormat="1" ht="6">
      <c r="A13" s="519"/>
      <c r="B13" s="509"/>
      <c r="C13" s="510"/>
      <c r="D13" s="520"/>
      <c r="E13" s="516"/>
      <c r="F13" s="521"/>
      <c r="G13" s="522"/>
      <c r="I13" s="515"/>
    </row>
    <row r="14" spans="1:12" ht="27">
      <c r="D14" s="23"/>
      <c r="E14" s="81" t="s">
        <v>378</v>
      </c>
      <c r="F14" s="633" t="s">
        <v>45</v>
      </c>
      <c r="G14" s="525"/>
    </row>
    <row r="15" spans="1:12" ht="27" hidden="1">
      <c r="D15" s="23"/>
      <c r="E15" s="81" t="s">
        <v>302</v>
      </c>
      <c r="F15" s="639" t="s">
        <v>703</v>
      </c>
      <c r="G15" s="525"/>
    </row>
    <row r="16" spans="1:12" ht="27" hidden="1">
      <c r="B16" s="253"/>
      <c r="D16" s="23"/>
      <c r="E16" s="81" t="s">
        <v>688</v>
      </c>
      <c r="F16" s="639"/>
      <c r="G16" s="525"/>
      <c r="I16" s="18"/>
    </row>
    <row r="17" spans="1:9" ht="19.5">
      <c r="D17" s="23"/>
      <c r="E17" s="24"/>
      <c r="F17" s="636" t="s">
        <v>694</v>
      </c>
      <c r="G17" s="20"/>
    </row>
    <row r="18" spans="1:9" ht="27">
      <c r="D18" s="23"/>
      <c r="E18" s="81" t="s">
        <v>538</v>
      </c>
      <c r="F18" s="633" t="s">
        <v>2129</v>
      </c>
      <c r="G18" s="525"/>
    </row>
    <row r="19" spans="1:9" ht="27">
      <c r="D19" s="23"/>
      <c r="E19" s="81" t="s">
        <v>635</v>
      </c>
      <c r="F19" s="634" t="s">
        <v>2127</v>
      </c>
      <c r="G19" s="525"/>
    </row>
    <row r="20" spans="1:9" ht="27">
      <c r="D20" s="23"/>
      <c r="E20" s="81" t="s">
        <v>634</v>
      </c>
      <c r="F20" s="633" t="s">
        <v>2128</v>
      </c>
      <c r="G20" s="525"/>
    </row>
    <row r="21" spans="1:9" ht="27">
      <c r="D21" s="23"/>
      <c r="E21" s="81" t="s">
        <v>537</v>
      </c>
      <c r="F21" s="633" t="s">
        <v>2138</v>
      </c>
      <c r="G21" s="525"/>
    </row>
    <row r="22" spans="1:9" s="629" customFormat="1" ht="19.5" hidden="1">
      <c r="A22" s="632"/>
      <c r="B22" s="90"/>
      <c r="C22" s="627"/>
      <c r="D22" s="630"/>
      <c r="E22" s="631"/>
      <c r="F22" s="637" t="s">
        <v>695</v>
      </c>
      <c r="G22" s="628"/>
      <c r="I22" s="54"/>
    </row>
    <row r="23" spans="1:9" s="629" customFormat="1" ht="27" hidden="1">
      <c r="A23" s="632"/>
      <c r="B23" s="90"/>
      <c r="C23" s="627"/>
      <c r="D23" s="630"/>
      <c r="E23" s="638" t="s">
        <v>696</v>
      </c>
      <c r="F23" s="470"/>
      <c r="G23" s="635"/>
      <c r="I23" s="54"/>
    </row>
    <row r="24" spans="1:9" s="629" customFormat="1" ht="27" hidden="1">
      <c r="A24" s="632"/>
      <c r="B24" s="90"/>
      <c r="C24" s="627"/>
      <c r="D24" s="630"/>
      <c r="E24" s="638" t="s">
        <v>697</v>
      </c>
      <c r="F24" s="639"/>
      <c r="G24" s="635"/>
      <c r="I24" s="54"/>
    </row>
    <row r="25" spans="1:9" s="629" customFormat="1" ht="27" hidden="1">
      <c r="A25" s="632"/>
      <c r="B25" s="90"/>
      <c r="C25" s="627"/>
      <c r="D25" s="630"/>
      <c r="E25" s="638" t="s">
        <v>698</v>
      </c>
      <c r="F25" s="470"/>
      <c r="G25" s="635"/>
      <c r="I25" s="54"/>
    </row>
    <row r="26" spans="1:9" s="629" customFormat="1" ht="27" hidden="1">
      <c r="A26" s="632"/>
      <c r="B26" s="90"/>
      <c r="C26" s="627"/>
      <c r="D26" s="630"/>
      <c r="E26" s="638" t="s">
        <v>537</v>
      </c>
      <c r="F26" s="470"/>
      <c r="G26" s="635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">
      <c r="D28" s="23"/>
      <c r="E28" s="81" t="s">
        <v>173</v>
      </c>
      <c r="F28" s="489" t="s">
        <v>88</v>
      </c>
      <c r="G28" s="525"/>
    </row>
    <row r="29" spans="1:9" ht="27">
      <c r="C29" s="27"/>
      <c r="D29" s="28"/>
      <c r="E29" s="29" t="s">
        <v>82</v>
      </c>
      <c r="F29" s="469" t="s">
        <v>1592</v>
      </c>
      <c r="G29" s="524"/>
    </row>
    <row r="30" spans="1:9" ht="27" hidden="1">
      <c r="C30" s="27"/>
      <c r="D30" s="28"/>
      <c r="E30" s="51" t="s">
        <v>206</v>
      </c>
      <c r="F30" s="470"/>
      <c r="G30" s="524"/>
    </row>
    <row r="31" spans="1:9" ht="27">
      <c r="C31" s="27"/>
      <c r="D31" s="28"/>
      <c r="E31" s="29" t="s">
        <v>56</v>
      </c>
      <c r="F31" s="469" t="s">
        <v>1593</v>
      </c>
      <c r="G31" s="524"/>
    </row>
    <row r="32" spans="1:9" ht="27">
      <c r="C32" s="27"/>
      <c r="D32" s="28"/>
      <c r="E32" s="29" t="s">
        <v>57</v>
      </c>
      <c r="F32" s="469" t="s">
        <v>1387</v>
      </c>
      <c r="G32" s="524"/>
      <c r="H32" s="30"/>
    </row>
    <row r="33" spans="1:9" s="514" customFormat="1" ht="6">
      <c r="A33" s="519"/>
      <c r="B33" s="509"/>
      <c r="C33" s="510"/>
      <c r="D33" s="520"/>
      <c r="E33" s="516"/>
      <c r="F33" s="521"/>
      <c r="G33" s="522"/>
      <c r="I33" s="515"/>
    </row>
    <row r="34" spans="1:9" ht="27">
      <c r="A34" s="292"/>
      <c r="D34" s="25"/>
      <c r="E34" s="81" t="s">
        <v>246</v>
      </c>
      <c r="F34" s="471" t="s">
        <v>207</v>
      </c>
      <c r="G34" s="523"/>
    </row>
    <row r="35" spans="1:9" s="514" customFormat="1" ht="6">
      <c r="A35" s="508"/>
      <c r="B35" s="509"/>
      <c r="C35" s="510"/>
      <c r="D35" s="511"/>
      <c r="E35" s="512"/>
      <c r="F35" s="513"/>
      <c r="G35" s="511"/>
      <c r="I35" s="515"/>
    </row>
    <row r="36" spans="1:9" ht="27">
      <c r="B36" s="253"/>
      <c r="D36" s="23"/>
      <c r="E36" s="81" t="s">
        <v>681</v>
      </c>
      <c r="F36" s="489" t="s">
        <v>87</v>
      </c>
      <c r="G36" s="525"/>
      <c r="I36" s="18"/>
    </row>
    <row r="37" spans="1:9" s="514" customFormat="1" ht="6">
      <c r="A37" s="519"/>
      <c r="B37" s="509"/>
      <c r="C37" s="510"/>
      <c r="D37" s="520"/>
      <c r="E37" s="516"/>
      <c r="F37" s="521"/>
      <c r="G37" s="522"/>
      <c r="I37" s="515"/>
    </row>
    <row r="38" spans="1:9" ht="27">
      <c r="A38" s="294"/>
      <c r="B38" s="92"/>
      <c r="D38" s="32"/>
      <c r="E38" s="31" t="s">
        <v>583</v>
      </c>
      <c r="F38" s="633" t="s">
        <v>2130</v>
      </c>
      <c r="G38" s="523"/>
    </row>
    <row r="39" spans="1:9" ht="27">
      <c r="A39" s="294"/>
      <c r="B39" s="92"/>
      <c r="D39" s="32"/>
      <c r="E39" s="40" t="s">
        <v>584</v>
      </c>
      <c r="F39" s="633" t="s">
        <v>2131</v>
      </c>
      <c r="G39" s="523"/>
    </row>
    <row r="40" spans="1:9" ht="19.5">
      <c r="D40" s="23"/>
      <c r="E40" s="24"/>
      <c r="F40" s="611" t="s">
        <v>615</v>
      </c>
      <c r="G40" s="20"/>
    </row>
    <row r="41" spans="1:9" ht="27">
      <c r="A41" s="294"/>
      <c r="D41" s="20"/>
      <c r="E41" s="609" t="s">
        <v>90</v>
      </c>
      <c r="F41" s="615" t="s">
        <v>2132</v>
      </c>
      <c r="G41" s="523"/>
    </row>
    <row r="42" spans="1:9" ht="27">
      <c r="A42" s="294"/>
      <c r="B42" s="92"/>
      <c r="D42" s="32"/>
      <c r="E42" s="609" t="s">
        <v>91</v>
      </c>
      <c r="F42" s="615" t="s">
        <v>2133</v>
      </c>
      <c r="G42" s="523"/>
    </row>
    <row r="43" spans="1:9" ht="27">
      <c r="A43" s="294"/>
      <c r="B43" s="92"/>
      <c r="D43" s="32"/>
      <c r="E43" s="609" t="s">
        <v>616</v>
      </c>
      <c r="F43" s="615" t="s">
        <v>2134</v>
      </c>
      <c r="G43" s="523"/>
    </row>
    <row r="44" spans="1:9" ht="27">
      <c r="D44" s="23"/>
      <c r="E44" s="610" t="s">
        <v>617</v>
      </c>
      <c r="F44" s="615" t="s">
        <v>2135</v>
      </c>
      <c r="G44" s="525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05"/>
      <c r="F52" s="705"/>
      <c r="G52" s="705"/>
      <c r="H52" s="705"/>
      <c r="I52" s="705"/>
    </row>
  </sheetData>
  <sheetProtection password="FA9C" sheet="1" objects="1" scenarios="1" formatColumns="0" formatRows="0"/>
  <dataConsolidate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95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1340</v>
      </c>
      <c r="B1" s="4" t="s">
        <v>1348</v>
      </c>
      <c r="C1" s="4" t="s">
        <v>1349</v>
      </c>
      <c r="D1" s="4" t="s">
        <v>1350</v>
      </c>
      <c r="E1" s="4" t="s">
        <v>1351</v>
      </c>
      <c r="F1" s="4" t="s">
        <v>1352</v>
      </c>
      <c r="G1" s="4" t="s">
        <v>1353</v>
      </c>
      <c r="H1" s="4" t="s">
        <v>1354</v>
      </c>
      <c r="I1" s="4" t="s">
        <v>1355</v>
      </c>
    </row>
    <row r="2" spans="1:10">
      <c r="A2" s="4">
        <v>1</v>
      </c>
      <c r="B2" s="4" t="s">
        <v>1356</v>
      </c>
      <c r="C2" s="4" t="s">
        <v>172</v>
      </c>
      <c r="D2" s="4" t="s">
        <v>1357</v>
      </c>
      <c r="E2" s="4" t="s">
        <v>1358</v>
      </c>
      <c r="F2" s="4" t="s">
        <v>1359</v>
      </c>
      <c r="G2" s="4" t="s">
        <v>1360</v>
      </c>
      <c r="J2" s="4" t="s">
        <v>2126</v>
      </c>
    </row>
    <row r="3" spans="1:10">
      <c r="A3" s="4">
        <v>2</v>
      </c>
      <c r="B3" s="4" t="s">
        <v>1356</v>
      </c>
      <c r="C3" s="4" t="s">
        <v>172</v>
      </c>
      <c r="D3" s="4" t="s">
        <v>1361</v>
      </c>
      <c r="E3" s="4" t="s">
        <v>1362</v>
      </c>
      <c r="F3" s="4" t="s">
        <v>1363</v>
      </c>
      <c r="G3" s="4" t="s">
        <v>1364</v>
      </c>
      <c r="J3" s="4" t="s">
        <v>2126</v>
      </c>
    </row>
    <row r="4" spans="1:10">
      <c r="A4" s="4">
        <v>3</v>
      </c>
      <c r="B4" s="4" t="s">
        <v>1356</v>
      </c>
      <c r="C4" s="4" t="s">
        <v>172</v>
      </c>
      <c r="D4" s="4" t="s">
        <v>1365</v>
      </c>
      <c r="E4" s="4" t="s">
        <v>1366</v>
      </c>
      <c r="F4" s="4" t="s">
        <v>1367</v>
      </c>
      <c r="G4" s="4" t="s">
        <v>1368</v>
      </c>
      <c r="H4" s="4" t="s">
        <v>1369</v>
      </c>
      <c r="J4" s="4" t="s">
        <v>2126</v>
      </c>
    </row>
    <row r="5" spans="1:10">
      <c r="A5" s="4">
        <v>4</v>
      </c>
      <c r="B5" s="4" t="s">
        <v>1356</v>
      </c>
      <c r="C5" s="4" t="s">
        <v>172</v>
      </c>
      <c r="D5" s="4" t="s">
        <v>1370</v>
      </c>
      <c r="E5" s="4" t="s">
        <v>1371</v>
      </c>
      <c r="F5" s="4" t="s">
        <v>1372</v>
      </c>
      <c r="G5" s="4" t="s">
        <v>1373</v>
      </c>
      <c r="J5" s="4" t="s">
        <v>2126</v>
      </c>
    </row>
    <row r="6" spans="1:10">
      <c r="A6" s="4">
        <v>5</v>
      </c>
      <c r="B6" s="4" t="s">
        <v>1356</v>
      </c>
      <c r="C6" s="4" t="s">
        <v>172</v>
      </c>
      <c r="D6" s="4" t="s">
        <v>1374</v>
      </c>
      <c r="E6" s="4" t="s">
        <v>1375</v>
      </c>
      <c r="F6" s="4" t="s">
        <v>1376</v>
      </c>
      <c r="G6" s="4" t="s">
        <v>1377</v>
      </c>
      <c r="H6" s="4" t="s">
        <v>1378</v>
      </c>
      <c r="J6" s="4" t="s">
        <v>2126</v>
      </c>
    </row>
    <row r="7" spans="1:10">
      <c r="A7" s="4">
        <v>6</v>
      </c>
      <c r="B7" s="4" t="s">
        <v>1356</v>
      </c>
      <c r="C7" s="4" t="s">
        <v>172</v>
      </c>
      <c r="D7" s="4" t="s">
        <v>1379</v>
      </c>
      <c r="E7" s="4" t="s">
        <v>1380</v>
      </c>
      <c r="F7" s="4" t="s">
        <v>1381</v>
      </c>
      <c r="G7" s="4" t="s">
        <v>1382</v>
      </c>
      <c r="H7" s="4" t="s">
        <v>1383</v>
      </c>
      <c r="J7" s="4" t="s">
        <v>2126</v>
      </c>
    </row>
    <row r="8" spans="1:10">
      <c r="A8" s="4">
        <v>7</v>
      </c>
      <c r="B8" s="4" t="s">
        <v>1356</v>
      </c>
      <c r="C8" s="4" t="s">
        <v>172</v>
      </c>
      <c r="D8" s="4" t="s">
        <v>1384</v>
      </c>
      <c r="E8" s="4" t="s">
        <v>1385</v>
      </c>
      <c r="F8" s="4" t="s">
        <v>1386</v>
      </c>
      <c r="G8" s="4" t="s">
        <v>1387</v>
      </c>
      <c r="H8" s="4" t="s">
        <v>1388</v>
      </c>
      <c r="J8" s="4" t="s">
        <v>2126</v>
      </c>
    </row>
    <row r="9" spans="1:10">
      <c r="A9" s="4">
        <v>8</v>
      </c>
      <c r="B9" s="4" t="s">
        <v>1356</v>
      </c>
      <c r="C9" s="4" t="s">
        <v>172</v>
      </c>
      <c r="D9" s="4" t="s">
        <v>1389</v>
      </c>
      <c r="E9" s="4" t="s">
        <v>1390</v>
      </c>
      <c r="F9" s="4" t="s">
        <v>1391</v>
      </c>
      <c r="G9" s="4" t="s">
        <v>1392</v>
      </c>
      <c r="H9" s="4" t="s">
        <v>1393</v>
      </c>
      <c r="J9" s="4" t="s">
        <v>2126</v>
      </c>
    </row>
    <row r="10" spans="1:10">
      <c r="A10" s="4">
        <v>9</v>
      </c>
      <c r="B10" s="4" t="s">
        <v>1356</v>
      </c>
      <c r="C10" s="4" t="s">
        <v>172</v>
      </c>
      <c r="D10" s="4" t="s">
        <v>1394</v>
      </c>
      <c r="E10" s="4" t="s">
        <v>1395</v>
      </c>
      <c r="F10" s="4" t="s">
        <v>1396</v>
      </c>
      <c r="G10" s="4" t="s">
        <v>1397</v>
      </c>
      <c r="H10" s="4" t="s">
        <v>1398</v>
      </c>
      <c r="J10" s="4" t="s">
        <v>2126</v>
      </c>
    </row>
    <row r="11" spans="1:10">
      <c r="A11" s="4">
        <v>10</v>
      </c>
      <c r="B11" s="4" t="s">
        <v>1356</v>
      </c>
      <c r="C11" s="4" t="s">
        <v>172</v>
      </c>
      <c r="D11" s="4" t="s">
        <v>1399</v>
      </c>
      <c r="E11" s="4" t="s">
        <v>1400</v>
      </c>
      <c r="F11" s="4" t="s">
        <v>1401</v>
      </c>
      <c r="G11" s="4" t="s">
        <v>1402</v>
      </c>
      <c r="H11" s="4" t="s">
        <v>1403</v>
      </c>
      <c r="J11" s="4" t="s">
        <v>2126</v>
      </c>
    </row>
    <row r="12" spans="1:10">
      <c r="A12" s="4">
        <v>11</v>
      </c>
      <c r="B12" s="4" t="s">
        <v>1356</v>
      </c>
      <c r="C12" s="4" t="s">
        <v>172</v>
      </c>
      <c r="D12" s="4" t="s">
        <v>1404</v>
      </c>
      <c r="E12" s="4" t="s">
        <v>1405</v>
      </c>
      <c r="F12" s="4" t="s">
        <v>1406</v>
      </c>
      <c r="G12" s="4" t="s">
        <v>1407</v>
      </c>
      <c r="H12" s="4" t="s">
        <v>1408</v>
      </c>
      <c r="J12" s="4" t="s">
        <v>2126</v>
      </c>
    </row>
    <row r="13" spans="1:10">
      <c r="A13" s="4">
        <v>12</v>
      </c>
      <c r="B13" s="4" t="s">
        <v>1356</v>
      </c>
      <c r="C13" s="4" t="s">
        <v>172</v>
      </c>
      <c r="D13" s="4" t="s">
        <v>1409</v>
      </c>
      <c r="E13" s="4" t="s">
        <v>1410</v>
      </c>
      <c r="F13" s="4" t="s">
        <v>1411</v>
      </c>
      <c r="G13" s="4" t="s">
        <v>1412</v>
      </c>
      <c r="H13" s="4" t="s">
        <v>1403</v>
      </c>
      <c r="J13" s="4" t="s">
        <v>2126</v>
      </c>
    </row>
    <row r="14" spans="1:10">
      <c r="A14" s="4">
        <v>13</v>
      </c>
      <c r="B14" s="4" t="s">
        <v>1356</v>
      </c>
      <c r="C14" s="4" t="s">
        <v>172</v>
      </c>
      <c r="D14" s="4" t="s">
        <v>1413</v>
      </c>
      <c r="E14" s="4" t="s">
        <v>1414</v>
      </c>
      <c r="F14" s="4" t="s">
        <v>1415</v>
      </c>
      <c r="G14" s="4" t="s">
        <v>1416</v>
      </c>
      <c r="H14" s="4" t="s">
        <v>1417</v>
      </c>
      <c r="J14" s="4" t="s">
        <v>2126</v>
      </c>
    </row>
    <row r="15" spans="1:10">
      <c r="A15" s="4">
        <v>14</v>
      </c>
      <c r="B15" s="4" t="s">
        <v>1356</v>
      </c>
      <c r="C15" s="4" t="s">
        <v>172</v>
      </c>
      <c r="D15" s="4" t="s">
        <v>1418</v>
      </c>
      <c r="E15" s="4" t="s">
        <v>1419</v>
      </c>
      <c r="F15" s="4" t="s">
        <v>1420</v>
      </c>
      <c r="G15" s="4" t="s">
        <v>1421</v>
      </c>
      <c r="H15" s="4" t="s">
        <v>1422</v>
      </c>
      <c r="J15" s="4" t="s">
        <v>2126</v>
      </c>
    </row>
    <row r="16" spans="1:10">
      <c r="A16" s="4">
        <v>15</v>
      </c>
      <c r="B16" s="4" t="s">
        <v>1356</v>
      </c>
      <c r="C16" s="4" t="s">
        <v>172</v>
      </c>
      <c r="D16" s="4" t="s">
        <v>1423</v>
      </c>
      <c r="E16" s="4" t="s">
        <v>1424</v>
      </c>
      <c r="F16" s="4" t="s">
        <v>1425</v>
      </c>
      <c r="G16" s="4" t="s">
        <v>1416</v>
      </c>
      <c r="H16" s="4" t="s">
        <v>1426</v>
      </c>
      <c r="J16" s="4" t="s">
        <v>2126</v>
      </c>
    </row>
    <row r="17" spans="1:10">
      <c r="A17" s="4">
        <v>16</v>
      </c>
      <c r="B17" s="4" t="s">
        <v>1356</v>
      </c>
      <c r="C17" s="4" t="s">
        <v>172</v>
      </c>
      <c r="D17" s="4" t="s">
        <v>1427</v>
      </c>
      <c r="E17" s="4" t="s">
        <v>1428</v>
      </c>
      <c r="F17" s="4" t="s">
        <v>1429</v>
      </c>
      <c r="G17" s="4" t="s">
        <v>1430</v>
      </c>
      <c r="H17" s="4" t="s">
        <v>1431</v>
      </c>
      <c r="J17" s="4" t="s">
        <v>2126</v>
      </c>
    </row>
    <row r="18" spans="1:10">
      <c r="A18" s="4">
        <v>17</v>
      </c>
      <c r="B18" s="4" t="s">
        <v>1356</v>
      </c>
      <c r="C18" s="4" t="s">
        <v>172</v>
      </c>
      <c r="D18" s="4" t="s">
        <v>1432</v>
      </c>
      <c r="E18" s="4" t="s">
        <v>1433</v>
      </c>
      <c r="F18" s="4" t="s">
        <v>1434</v>
      </c>
      <c r="G18" s="4" t="s">
        <v>1435</v>
      </c>
      <c r="H18" s="4" t="s">
        <v>1436</v>
      </c>
      <c r="J18" s="4" t="s">
        <v>2126</v>
      </c>
    </row>
    <row r="19" spans="1:10">
      <c r="A19" s="4">
        <v>18</v>
      </c>
      <c r="B19" s="4" t="s">
        <v>1356</v>
      </c>
      <c r="C19" s="4" t="s">
        <v>172</v>
      </c>
      <c r="D19" s="4" t="s">
        <v>1437</v>
      </c>
      <c r="E19" s="4" t="s">
        <v>1438</v>
      </c>
      <c r="F19" s="4" t="s">
        <v>1439</v>
      </c>
      <c r="G19" s="4" t="s">
        <v>1440</v>
      </c>
      <c r="H19" s="4" t="s">
        <v>1441</v>
      </c>
      <c r="J19" s="4" t="s">
        <v>2126</v>
      </c>
    </row>
    <row r="20" spans="1:10">
      <c r="A20" s="4">
        <v>19</v>
      </c>
      <c r="B20" s="4" t="s">
        <v>1356</v>
      </c>
      <c r="C20" s="4" t="s">
        <v>172</v>
      </c>
      <c r="D20" s="4" t="s">
        <v>1442</v>
      </c>
      <c r="E20" s="4" t="s">
        <v>1443</v>
      </c>
      <c r="F20" s="4" t="s">
        <v>1444</v>
      </c>
      <c r="G20" s="4" t="s">
        <v>1402</v>
      </c>
      <c r="H20" s="4" t="s">
        <v>1403</v>
      </c>
      <c r="J20" s="4" t="s">
        <v>2126</v>
      </c>
    </row>
    <row r="21" spans="1:10">
      <c r="A21" s="4">
        <v>20</v>
      </c>
      <c r="B21" s="4" t="s">
        <v>1356</v>
      </c>
      <c r="C21" s="4" t="s">
        <v>172</v>
      </c>
      <c r="D21" s="4" t="s">
        <v>1445</v>
      </c>
      <c r="E21" s="4" t="s">
        <v>1446</v>
      </c>
      <c r="F21" s="4" t="s">
        <v>1447</v>
      </c>
      <c r="G21" s="4" t="s">
        <v>1448</v>
      </c>
      <c r="H21" s="4" t="s">
        <v>1449</v>
      </c>
      <c r="J21" s="4" t="s">
        <v>2126</v>
      </c>
    </row>
    <row r="22" spans="1:10">
      <c r="A22" s="4">
        <v>21</v>
      </c>
      <c r="B22" s="4" t="s">
        <v>1356</v>
      </c>
      <c r="C22" s="4" t="s">
        <v>172</v>
      </c>
      <c r="D22" s="4" t="s">
        <v>1450</v>
      </c>
      <c r="E22" s="4" t="s">
        <v>1451</v>
      </c>
      <c r="F22" s="4" t="s">
        <v>1452</v>
      </c>
      <c r="G22" s="4" t="s">
        <v>1453</v>
      </c>
      <c r="H22" s="4" t="s">
        <v>1454</v>
      </c>
      <c r="J22" s="4" t="s">
        <v>2126</v>
      </c>
    </row>
    <row r="23" spans="1:10">
      <c r="A23" s="4">
        <v>22</v>
      </c>
      <c r="B23" s="4" t="s">
        <v>1356</v>
      </c>
      <c r="C23" s="4" t="s">
        <v>172</v>
      </c>
      <c r="D23" s="4" t="s">
        <v>1455</v>
      </c>
      <c r="E23" s="4" t="s">
        <v>1456</v>
      </c>
      <c r="F23" s="4" t="s">
        <v>1457</v>
      </c>
      <c r="G23" s="4" t="s">
        <v>1458</v>
      </c>
      <c r="H23" s="4" t="s">
        <v>1459</v>
      </c>
      <c r="J23" s="4" t="s">
        <v>2126</v>
      </c>
    </row>
    <row r="24" spans="1:10">
      <c r="A24" s="4">
        <v>23</v>
      </c>
      <c r="B24" s="4" t="s">
        <v>1356</v>
      </c>
      <c r="C24" s="4" t="s">
        <v>172</v>
      </c>
      <c r="D24" s="4" t="s">
        <v>1460</v>
      </c>
      <c r="E24" s="4" t="s">
        <v>1461</v>
      </c>
      <c r="F24" s="4" t="s">
        <v>1462</v>
      </c>
      <c r="G24" s="4" t="s">
        <v>1463</v>
      </c>
      <c r="H24" s="4" t="s">
        <v>1464</v>
      </c>
      <c r="J24" s="4" t="s">
        <v>2126</v>
      </c>
    </row>
    <row r="25" spans="1:10">
      <c r="A25" s="4">
        <v>24</v>
      </c>
      <c r="B25" s="4" t="s">
        <v>1356</v>
      </c>
      <c r="C25" s="4" t="s">
        <v>172</v>
      </c>
      <c r="D25" s="4" t="s">
        <v>1465</v>
      </c>
      <c r="E25" s="4" t="s">
        <v>1466</v>
      </c>
      <c r="F25" s="4" t="s">
        <v>1467</v>
      </c>
      <c r="G25" s="4" t="s">
        <v>1468</v>
      </c>
      <c r="H25" s="4" t="s">
        <v>1403</v>
      </c>
      <c r="J25" s="4" t="s">
        <v>2126</v>
      </c>
    </row>
    <row r="26" spans="1:10">
      <c r="A26" s="4">
        <v>25</v>
      </c>
      <c r="B26" s="4" t="s">
        <v>1356</v>
      </c>
      <c r="C26" s="4" t="s">
        <v>172</v>
      </c>
      <c r="D26" s="4" t="s">
        <v>1469</v>
      </c>
      <c r="E26" s="4" t="s">
        <v>1470</v>
      </c>
      <c r="F26" s="4" t="s">
        <v>1471</v>
      </c>
      <c r="G26" s="4" t="s">
        <v>1472</v>
      </c>
      <c r="H26" s="4" t="s">
        <v>1473</v>
      </c>
      <c r="J26" s="4" t="s">
        <v>2126</v>
      </c>
    </row>
    <row r="27" spans="1:10">
      <c r="A27" s="4">
        <v>26</v>
      </c>
      <c r="B27" s="4" t="s">
        <v>1356</v>
      </c>
      <c r="C27" s="4" t="s">
        <v>172</v>
      </c>
      <c r="D27" s="4" t="s">
        <v>1474</v>
      </c>
      <c r="E27" s="4" t="s">
        <v>1475</v>
      </c>
      <c r="F27" s="4" t="s">
        <v>1476</v>
      </c>
      <c r="G27" s="4" t="s">
        <v>1477</v>
      </c>
      <c r="J27" s="4" t="s">
        <v>2126</v>
      </c>
    </row>
    <row r="28" spans="1:10">
      <c r="A28" s="4">
        <v>27</v>
      </c>
      <c r="B28" s="4" t="s">
        <v>1356</v>
      </c>
      <c r="C28" s="4" t="s">
        <v>172</v>
      </c>
      <c r="D28" s="4" t="s">
        <v>1478</v>
      </c>
      <c r="E28" s="4" t="s">
        <v>1479</v>
      </c>
      <c r="F28" s="4" t="s">
        <v>1480</v>
      </c>
      <c r="G28" s="4" t="s">
        <v>1481</v>
      </c>
      <c r="H28" s="4" t="s">
        <v>1482</v>
      </c>
      <c r="J28" s="4" t="s">
        <v>2126</v>
      </c>
    </row>
    <row r="29" spans="1:10">
      <c r="A29" s="4">
        <v>28</v>
      </c>
      <c r="B29" s="4" t="s">
        <v>1356</v>
      </c>
      <c r="C29" s="4" t="s">
        <v>172</v>
      </c>
      <c r="D29" s="4" t="s">
        <v>1483</v>
      </c>
      <c r="E29" s="4" t="s">
        <v>1484</v>
      </c>
      <c r="F29" s="4" t="s">
        <v>1485</v>
      </c>
      <c r="G29" s="4" t="s">
        <v>1364</v>
      </c>
      <c r="H29" s="4" t="s">
        <v>1403</v>
      </c>
      <c r="J29" s="4" t="s">
        <v>2126</v>
      </c>
    </row>
    <row r="30" spans="1:10">
      <c r="A30" s="4">
        <v>29</v>
      </c>
      <c r="B30" s="4" t="s">
        <v>1356</v>
      </c>
      <c r="C30" s="4" t="s">
        <v>172</v>
      </c>
      <c r="D30" s="4" t="s">
        <v>1486</v>
      </c>
      <c r="E30" s="4" t="s">
        <v>1487</v>
      </c>
      <c r="F30" s="4" t="s">
        <v>1488</v>
      </c>
      <c r="G30" s="4" t="s">
        <v>1402</v>
      </c>
      <c r="H30" s="4" t="s">
        <v>1489</v>
      </c>
      <c r="J30" s="4" t="s">
        <v>2126</v>
      </c>
    </row>
    <row r="31" spans="1:10">
      <c r="A31" s="4">
        <v>30</v>
      </c>
      <c r="B31" s="4" t="s">
        <v>1356</v>
      </c>
      <c r="C31" s="4" t="s">
        <v>172</v>
      </c>
      <c r="D31" s="4" t="s">
        <v>1490</v>
      </c>
      <c r="E31" s="4" t="s">
        <v>1491</v>
      </c>
      <c r="F31" s="4" t="s">
        <v>1492</v>
      </c>
      <c r="G31" s="4" t="s">
        <v>1402</v>
      </c>
      <c r="H31" s="4" t="s">
        <v>1493</v>
      </c>
      <c r="J31" s="4" t="s">
        <v>2126</v>
      </c>
    </row>
    <row r="32" spans="1:10">
      <c r="A32" s="4">
        <v>31</v>
      </c>
      <c r="B32" s="4" t="s">
        <v>1356</v>
      </c>
      <c r="C32" s="4" t="s">
        <v>172</v>
      </c>
      <c r="D32" s="4" t="s">
        <v>1494</v>
      </c>
      <c r="E32" s="4" t="s">
        <v>1495</v>
      </c>
      <c r="F32" s="4" t="s">
        <v>1496</v>
      </c>
      <c r="G32" s="4" t="s">
        <v>1392</v>
      </c>
      <c r="H32" s="4" t="s">
        <v>1497</v>
      </c>
      <c r="J32" s="4" t="s">
        <v>2126</v>
      </c>
    </row>
    <row r="33" spans="1:10">
      <c r="A33" s="4">
        <v>32</v>
      </c>
      <c r="B33" s="4" t="s">
        <v>1356</v>
      </c>
      <c r="C33" s="4" t="s">
        <v>172</v>
      </c>
      <c r="D33" s="4" t="s">
        <v>1498</v>
      </c>
      <c r="E33" s="4" t="s">
        <v>1499</v>
      </c>
      <c r="F33" s="4" t="s">
        <v>1500</v>
      </c>
      <c r="G33" s="4" t="s">
        <v>1501</v>
      </c>
      <c r="H33" s="4" t="s">
        <v>1502</v>
      </c>
      <c r="J33" s="4" t="s">
        <v>2126</v>
      </c>
    </row>
    <row r="34" spans="1:10">
      <c r="A34" s="4">
        <v>33</v>
      </c>
      <c r="B34" s="4" t="s">
        <v>1356</v>
      </c>
      <c r="C34" s="4" t="s">
        <v>172</v>
      </c>
      <c r="D34" s="4" t="s">
        <v>1503</v>
      </c>
      <c r="E34" s="4" t="s">
        <v>1504</v>
      </c>
      <c r="F34" s="4" t="s">
        <v>1505</v>
      </c>
      <c r="G34" s="4" t="s">
        <v>1387</v>
      </c>
      <c r="H34" s="4" t="s">
        <v>1506</v>
      </c>
      <c r="J34" s="4" t="s">
        <v>2126</v>
      </c>
    </row>
    <row r="35" spans="1:10">
      <c r="A35" s="4">
        <v>34</v>
      </c>
      <c r="B35" s="4" t="s">
        <v>1356</v>
      </c>
      <c r="C35" s="4" t="s">
        <v>172</v>
      </c>
      <c r="D35" s="4" t="s">
        <v>1507</v>
      </c>
      <c r="E35" s="4" t="s">
        <v>1508</v>
      </c>
      <c r="F35" s="4" t="s">
        <v>1509</v>
      </c>
      <c r="G35" s="4" t="s">
        <v>1510</v>
      </c>
      <c r="H35" s="4" t="s">
        <v>1511</v>
      </c>
      <c r="J35" s="4" t="s">
        <v>2126</v>
      </c>
    </row>
    <row r="36" spans="1:10">
      <c r="A36" s="4">
        <v>35</v>
      </c>
      <c r="B36" s="4" t="s">
        <v>1356</v>
      </c>
      <c r="C36" s="4" t="s">
        <v>172</v>
      </c>
      <c r="D36" s="4" t="s">
        <v>1512</v>
      </c>
      <c r="E36" s="4" t="s">
        <v>1513</v>
      </c>
      <c r="F36" s="4" t="s">
        <v>1514</v>
      </c>
      <c r="G36" s="4" t="s">
        <v>1477</v>
      </c>
      <c r="H36" s="4" t="s">
        <v>1515</v>
      </c>
      <c r="J36" s="4" t="s">
        <v>2126</v>
      </c>
    </row>
    <row r="37" spans="1:10">
      <c r="A37" s="4">
        <v>36</v>
      </c>
      <c r="B37" s="4" t="s">
        <v>1356</v>
      </c>
      <c r="C37" s="4" t="s">
        <v>172</v>
      </c>
      <c r="D37" s="4" t="s">
        <v>1516</v>
      </c>
      <c r="E37" s="4" t="s">
        <v>1517</v>
      </c>
      <c r="F37" s="4" t="s">
        <v>1518</v>
      </c>
      <c r="G37" s="4" t="s">
        <v>1501</v>
      </c>
      <c r="H37" s="4" t="s">
        <v>1519</v>
      </c>
      <c r="J37" s="4" t="s">
        <v>2126</v>
      </c>
    </row>
    <row r="38" spans="1:10">
      <c r="A38" s="4">
        <v>37</v>
      </c>
      <c r="B38" s="4" t="s">
        <v>1356</v>
      </c>
      <c r="C38" s="4" t="s">
        <v>172</v>
      </c>
      <c r="D38" s="4" t="s">
        <v>1520</v>
      </c>
      <c r="E38" s="4" t="s">
        <v>1521</v>
      </c>
      <c r="F38" s="4" t="s">
        <v>1522</v>
      </c>
      <c r="G38" s="4" t="s">
        <v>1510</v>
      </c>
      <c r="H38" s="4" t="s">
        <v>1403</v>
      </c>
      <c r="J38" s="4" t="s">
        <v>2126</v>
      </c>
    </row>
    <row r="39" spans="1:10">
      <c r="A39" s="4">
        <v>38</v>
      </c>
      <c r="B39" s="4" t="s">
        <v>1356</v>
      </c>
      <c r="C39" s="4" t="s">
        <v>172</v>
      </c>
      <c r="D39" s="4" t="s">
        <v>1523</v>
      </c>
      <c r="E39" s="4" t="s">
        <v>1524</v>
      </c>
      <c r="F39" s="4" t="s">
        <v>1525</v>
      </c>
      <c r="G39" s="4" t="s">
        <v>1501</v>
      </c>
      <c r="H39" s="4" t="s">
        <v>1526</v>
      </c>
      <c r="J39" s="4" t="s">
        <v>2126</v>
      </c>
    </row>
    <row r="40" spans="1:10">
      <c r="A40" s="4">
        <v>39</v>
      </c>
      <c r="B40" s="4" t="s">
        <v>1356</v>
      </c>
      <c r="C40" s="4" t="s">
        <v>172</v>
      </c>
      <c r="D40" s="4" t="s">
        <v>1527</v>
      </c>
      <c r="E40" s="4" t="s">
        <v>1528</v>
      </c>
      <c r="F40" s="4" t="s">
        <v>1529</v>
      </c>
      <c r="G40" s="4" t="s">
        <v>1392</v>
      </c>
      <c r="H40" s="4" t="s">
        <v>1530</v>
      </c>
      <c r="J40" s="4" t="s">
        <v>2126</v>
      </c>
    </row>
    <row r="41" spans="1:10">
      <c r="A41" s="4">
        <v>40</v>
      </c>
      <c r="B41" s="4" t="s">
        <v>1356</v>
      </c>
      <c r="C41" s="4" t="s">
        <v>172</v>
      </c>
      <c r="D41" s="4" t="s">
        <v>1531</v>
      </c>
      <c r="E41" s="4" t="s">
        <v>1532</v>
      </c>
      <c r="F41" s="4" t="s">
        <v>1533</v>
      </c>
      <c r="G41" s="4" t="s">
        <v>1392</v>
      </c>
      <c r="H41" s="4" t="s">
        <v>1534</v>
      </c>
      <c r="J41" s="4" t="s">
        <v>2126</v>
      </c>
    </row>
    <row r="42" spans="1:10">
      <c r="A42" s="4">
        <v>41</v>
      </c>
      <c r="B42" s="4" t="s">
        <v>1356</v>
      </c>
      <c r="C42" s="4" t="s">
        <v>172</v>
      </c>
      <c r="D42" s="4" t="s">
        <v>1535</v>
      </c>
      <c r="E42" s="4" t="s">
        <v>1536</v>
      </c>
      <c r="F42" s="4" t="s">
        <v>1537</v>
      </c>
      <c r="G42" s="4" t="s">
        <v>1392</v>
      </c>
      <c r="H42" s="4" t="s">
        <v>1538</v>
      </c>
      <c r="J42" s="4" t="s">
        <v>2126</v>
      </c>
    </row>
    <row r="43" spans="1:10">
      <c r="A43" s="4">
        <v>42</v>
      </c>
      <c r="B43" s="4" t="s">
        <v>1356</v>
      </c>
      <c r="C43" s="4" t="s">
        <v>172</v>
      </c>
      <c r="D43" s="4" t="s">
        <v>1539</v>
      </c>
      <c r="E43" s="4" t="s">
        <v>1540</v>
      </c>
      <c r="F43" s="4" t="s">
        <v>1541</v>
      </c>
      <c r="G43" s="4" t="s">
        <v>1542</v>
      </c>
      <c r="H43" s="4" t="s">
        <v>1543</v>
      </c>
      <c r="J43" s="4" t="s">
        <v>2126</v>
      </c>
    </row>
    <row r="44" spans="1:10">
      <c r="A44" s="4">
        <v>43</v>
      </c>
      <c r="B44" s="4" t="s">
        <v>1356</v>
      </c>
      <c r="C44" s="4" t="s">
        <v>172</v>
      </c>
      <c r="D44" s="4" t="s">
        <v>1544</v>
      </c>
      <c r="E44" s="4" t="s">
        <v>1545</v>
      </c>
      <c r="F44" s="4" t="s">
        <v>1546</v>
      </c>
      <c r="G44" s="4" t="s">
        <v>1501</v>
      </c>
      <c r="H44" s="4" t="s">
        <v>1547</v>
      </c>
      <c r="J44" s="4" t="s">
        <v>2126</v>
      </c>
    </row>
    <row r="45" spans="1:10">
      <c r="A45" s="4">
        <v>44</v>
      </c>
      <c r="B45" s="4" t="s">
        <v>1356</v>
      </c>
      <c r="C45" s="4" t="s">
        <v>172</v>
      </c>
      <c r="D45" s="4" t="s">
        <v>1548</v>
      </c>
      <c r="E45" s="4" t="s">
        <v>1549</v>
      </c>
      <c r="F45" s="4" t="s">
        <v>1550</v>
      </c>
      <c r="G45" s="4" t="s">
        <v>1416</v>
      </c>
      <c r="H45" s="4" t="s">
        <v>1403</v>
      </c>
      <c r="J45" s="4" t="s">
        <v>2126</v>
      </c>
    </row>
    <row r="46" spans="1:10">
      <c r="A46" s="4">
        <v>45</v>
      </c>
      <c r="B46" s="4" t="s">
        <v>1356</v>
      </c>
      <c r="C46" s="4" t="s">
        <v>172</v>
      </c>
      <c r="D46" s="4" t="s">
        <v>1551</v>
      </c>
      <c r="E46" s="4" t="s">
        <v>1552</v>
      </c>
      <c r="F46" s="4" t="s">
        <v>1553</v>
      </c>
      <c r="G46" s="4" t="s">
        <v>1477</v>
      </c>
      <c r="H46" s="4" t="s">
        <v>1554</v>
      </c>
      <c r="J46" s="4" t="s">
        <v>2126</v>
      </c>
    </row>
    <row r="47" spans="1:10">
      <c r="A47" s="4">
        <v>46</v>
      </c>
      <c r="B47" s="4" t="s">
        <v>1356</v>
      </c>
      <c r="C47" s="4" t="s">
        <v>172</v>
      </c>
      <c r="D47" s="4" t="s">
        <v>1555</v>
      </c>
      <c r="E47" s="4" t="s">
        <v>1556</v>
      </c>
      <c r="F47" s="4" t="s">
        <v>1557</v>
      </c>
      <c r="G47" s="4" t="s">
        <v>1382</v>
      </c>
      <c r="H47" s="4" t="s">
        <v>1558</v>
      </c>
      <c r="J47" s="4" t="s">
        <v>2126</v>
      </c>
    </row>
    <row r="48" spans="1:10">
      <c r="A48" s="4">
        <v>47</v>
      </c>
      <c r="B48" s="4" t="s">
        <v>1356</v>
      </c>
      <c r="C48" s="4" t="s">
        <v>172</v>
      </c>
      <c r="D48" s="4" t="s">
        <v>1559</v>
      </c>
      <c r="E48" s="4" t="s">
        <v>1560</v>
      </c>
      <c r="F48" s="4" t="s">
        <v>1561</v>
      </c>
      <c r="G48" s="4" t="s">
        <v>1468</v>
      </c>
      <c r="J48" s="4" t="s">
        <v>2126</v>
      </c>
    </row>
    <row r="49" spans="1:10">
      <c r="A49" s="4">
        <v>48</v>
      </c>
      <c r="B49" s="4" t="s">
        <v>1356</v>
      </c>
      <c r="C49" s="4" t="s">
        <v>172</v>
      </c>
      <c r="D49" s="4" t="s">
        <v>1562</v>
      </c>
      <c r="E49" s="4" t="s">
        <v>1563</v>
      </c>
      <c r="F49" s="4" t="s">
        <v>1564</v>
      </c>
      <c r="G49" s="4" t="s">
        <v>1565</v>
      </c>
      <c r="H49" s="4" t="s">
        <v>1566</v>
      </c>
      <c r="J49" s="4" t="s">
        <v>2126</v>
      </c>
    </row>
    <row r="50" spans="1:10">
      <c r="A50" s="4">
        <v>49</v>
      </c>
      <c r="B50" s="4" t="s">
        <v>1356</v>
      </c>
      <c r="C50" s="4" t="s">
        <v>172</v>
      </c>
      <c r="D50" s="4" t="s">
        <v>1567</v>
      </c>
      <c r="E50" s="4" t="s">
        <v>1568</v>
      </c>
      <c r="F50" s="4" t="s">
        <v>1569</v>
      </c>
      <c r="G50" s="4" t="s">
        <v>1565</v>
      </c>
      <c r="H50" s="4" t="s">
        <v>1543</v>
      </c>
      <c r="J50" s="4" t="s">
        <v>2126</v>
      </c>
    </row>
    <row r="51" spans="1:10">
      <c r="A51" s="4">
        <v>50</v>
      </c>
      <c r="B51" s="4" t="s">
        <v>1356</v>
      </c>
      <c r="C51" s="4" t="s">
        <v>172</v>
      </c>
      <c r="D51" s="4" t="s">
        <v>1570</v>
      </c>
      <c r="E51" s="4" t="s">
        <v>1571</v>
      </c>
      <c r="F51" s="4" t="s">
        <v>1572</v>
      </c>
      <c r="G51" s="4" t="s">
        <v>1565</v>
      </c>
      <c r="H51" s="4" t="s">
        <v>1573</v>
      </c>
      <c r="J51" s="4" t="s">
        <v>2126</v>
      </c>
    </row>
    <row r="52" spans="1:10">
      <c r="A52" s="4">
        <v>51</v>
      </c>
      <c r="B52" s="4" t="s">
        <v>1356</v>
      </c>
      <c r="C52" s="4" t="s">
        <v>172</v>
      </c>
      <c r="D52" s="4" t="s">
        <v>1574</v>
      </c>
      <c r="E52" s="4" t="s">
        <v>1575</v>
      </c>
      <c r="F52" s="4" t="s">
        <v>1576</v>
      </c>
      <c r="G52" s="4" t="s">
        <v>1577</v>
      </c>
      <c r="H52" s="4" t="s">
        <v>1578</v>
      </c>
      <c r="J52" s="4" t="s">
        <v>2126</v>
      </c>
    </row>
    <row r="53" spans="1:10">
      <c r="A53" s="4">
        <v>52</v>
      </c>
      <c r="B53" s="4" t="s">
        <v>1356</v>
      </c>
      <c r="C53" s="4" t="s">
        <v>172</v>
      </c>
      <c r="D53" s="4" t="s">
        <v>1579</v>
      </c>
      <c r="E53" s="4" t="s">
        <v>1580</v>
      </c>
      <c r="F53" s="4" t="s">
        <v>1581</v>
      </c>
      <c r="G53" s="4" t="s">
        <v>1402</v>
      </c>
      <c r="H53" s="4" t="s">
        <v>1582</v>
      </c>
      <c r="J53" s="4" t="s">
        <v>2126</v>
      </c>
    </row>
    <row r="54" spans="1:10">
      <c r="A54" s="4">
        <v>53</v>
      </c>
      <c r="B54" s="4" t="s">
        <v>1356</v>
      </c>
      <c r="C54" s="4" t="s">
        <v>172</v>
      </c>
      <c r="D54" s="4" t="s">
        <v>1583</v>
      </c>
      <c r="E54" s="4" t="s">
        <v>1584</v>
      </c>
      <c r="F54" s="4" t="s">
        <v>1585</v>
      </c>
      <c r="G54" s="4" t="s">
        <v>1586</v>
      </c>
      <c r="H54" s="4" t="s">
        <v>1543</v>
      </c>
      <c r="J54" s="4" t="s">
        <v>2126</v>
      </c>
    </row>
    <row r="55" spans="1:10">
      <c r="A55" s="4">
        <v>54</v>
      </c>
      <c r="B55" s="4" t="s">
        <v>1356</v>
      </c>
      <c r="C55" s="4" t="s">
        <v>172</v>
      </c>
      <c r="D55" s="4" t="s">
        <v>1587</v>
      </c>
      <c r="E55" s="4" t="s">
        <v>1588</v>
      </c>
      <c r="F55" s="4" t="s">
        <v>1589</v>
      </c>
      <c r="G55" s="4" t="s">
        <v>1510</v>
      </c>
      <c r="H55" s="4" t="s">
        <v>1590</v>
      </c>
      <c r="J55" s="4" t="s">
        <v>2126</v>
      </c>
    </row>
    <row r="56" spans="1:10">
      <c r="A56" s="4">
        <v>55</v>
      </c>
      <c r="B56" s="4" t="s">
        <v>1356</v>
      </c>
      <c r="C56" s="4" t="s">
        <v>172</v>
      </c>
      <c r="D56" s="4" t="s">
        <v>1591</v>
      </c>
      <c r="E56" s="4" t="s">
        <v>1592</v>
      </c>
      <c r="F56" s="4" t="s">
        <v>1593</v>
      </c>
      <c r="G56" s="4" t="s">
        <v>1387</v>
      </c>
      <c r="H56" s="4" t="s">
        <v>1594</v>
      </c>
      <c r="J56" s="4" t="s">
        <v>2126</v>
      </c>
    </row>
    <row r="57" spans="1:10">
      <c r="A57" s="4">
        <v>56</v>
      </c>
      <c r="B57" s="4" t="s">
        <v>1356</v>
      </c>
      <c r="C57" s="4" t="s">
        <v>172</v>
      </c>
      <c r="D57" s="4" t="s">
        <v>1595</v>
      </c>
      <c r="E57" s="4" t="s">
        <v>1596</v>
      </c>
      <c r="F57" s="4" t="s">
        <v>1597</v>
      </c>
      <c r="G57" s="4" t="s">
        <v>1392</v>
      </c>
      <c r="H57" s="4" t="s">
        <v>1598</v>
      </c>
      <c r="J57" s="4" t="s">
        <v>2126</v>
      </c>
    </row>
    <row r="58" spans="1:10">
      <c r="A58" s="4">
        <v>57</v>
      </c>
      <c r="B58" s="4" t="s">
        <v>1356</v>
      </c>
      <c r="C58" s="4" t="s">
        <v>172</v>
      </c>
      <c r="D58" s="4" t="s">
        <v>1599</v>
      </c>
      <c r="E58" s="4" t="s">
        <v>1600</v>
      </c>
      <c r="F58" s="4" t="s">
        <v>1601</v>
      </c>
      <c r="G58" s="4" t="s">
        <v>1602</v>
      </c>
      <c r="H58" s="4" t="s">
        <v>1603</v>
      </c>
      <c r="J58" s="4" t="s">
        <v>2126</v>
      </c>
    </row>
    <row r="59" spans="1:10">
      <c r="A59" s="4">
        <v>58</v>
      </c>
      <c r="B59" s="4" t="s">
        <v>1356</v>
      </c>
      <c r="C59" s="4" t="s">
        <v>172</v>
      </c>
      <c r="D59" s="4" t="s">
        <v>1604</v>
      </c>
      <c r="E59" s="4" t="s">
        <v>1605</v>
      </c>
      <c r="F59" s="4" t="s">
        <v>1606</v>
      </c>
      <c r="G59" s="4" t="s">
        <v>1368</v>
      </c>
      <c r="H59" s="4" t="s">
        <v>1607</v>
      </c>
      <c r="J59" s="4" t="s">
        <v>2126</v>
      </c>
    </row>
    <row r="60" spans="1:10">
      <c r="A60" s="4">
        <v>59</v>
      </c>
      <c r="B60" s="4" t="s">
        <v>1356</v>
      </c>
      <c r="C60" s="4" t="s">
        <v>172</v>
      </c>
      <c r="D60" s="4" t="s">
        <v>1608</v>
      </c>
      <c r="E60" s="4" t="s">
        <v>1609</v>
      </c>
      <c r="F60" s="4" t="s">
        <v>1610</v>
      </c>
      <c r="G60" s="4" t="s">
        <v>1611</v>
      </c>
      <c r="H60" s="4" t="s">
        <v>1612</v>
      </c>
      <c r="J60" s="4" t="s">
        <v>2126</v>
      </c>
    </row>
    <row r="61" spans="1:10">
      <c r="A61" s="4">
        <v>60</v>
      </c>
      <c r="B61" s="4" t="s">
        <v>1356</v>
      </c>
      <c r="C61" s="4" t="s">
        <v>172</v>
      </c>
      <c r="D61" s="4" t="s">
        <v>1613</v>
      </c>
      <c r="E61" s="4" t="s">
        <v>1614</v>
      </c>
      <c r="F61" s="4" t="s">
        <v>1615</v>
      </c>
      <c r="G61" s="4" t="s">
        <v>1501</v>
      </c>
      <c r="H61" s="4" t="s">
        <v>1616</v>
      </c>
      <c r="J61" s="4" t="s">
        <v>2126</v>
      </c>
    </row>
    <row r="62" spans="1:10">
      <c r="A62" s="4">
        <v>61</v>
      </c>
      <c r="B62" s="4" t="s">
        <v>1356</v>
      </c>
      <c r="C62" s="4" t="s">
        <v>172</v>
      </c>
      <c r="D62" s="4" t="s">
        <v>1617</v>
      </c>
      <c r="E62" s="4" t="s">
        <v>1618</v>
      </c>
      <c r="F62" s="4" t="s">
        <v>1619</v>
      </c>
      <c r="G62" s="4" t="s">
        <v>1586</v>
      </c>
      <c r="H62" s="4" t="s">
        <v>1620</v>
      </c>
      <c r="J62" s="4" t="s">
        <v>2126</v>
      </c>
    </row>
    <row r="63" spans="1:10">
      <c r="A63" s="4">
        <v>62</v>
      </c>
      <c r="B63" s="4" t="s">
        <v>1356</v>
      </c>
      <c r="C63" s="4" t="s">
        <v>172</v>
      </c>
      <c r="D63" s="4" t="s">
        <v>1621</v>
      </c>
      <c r="E63" s="4" t="s">
        <v>1622</v>
      </c>
      <c r="F63" s="4" t="s">
        <v>1623</v>
      </c>
      <c r="G63" s="4" t="s">
        <v>1402</v>
      </c>
      <c r="H63" s="4" t="s">
        <v>1543</v>
      </c>
      <c r="J63" s="4" t="s">
        <v>2126</v>
      </c>
    </row>
    <row r="64" spans="1:10">
      <c r="A64" s="4">
        <v>63</v>
      </c>
      <c r="B64" s="4" t="s">
        <v>1356</v>
      </c>
      <c r="C64" s="4" t="s">
        <v>172</v>
      </c>
      <c r="D64" s="4" t="s">
        <v>1624</v>
      </c>
      <c r="E64" s="4" t="s">
        <v>1625</v>
      </c>
      <c r="F64" s="4" t="s">
        <v>1626</v>
      </c>
      <c r="G64" s="4" t="s">
        <v>1477</v>
      </c>
      <c r="H64" s="4" t="s">
        <v>1627</v>
      </c>
      <c r="J64" s="4" t="s">
        <v>2126</v>
      </c>
    </row>
    <row r="65" spans="1:10">
      <c r="A65" s="4">
        <v>64</v>
      </c>
      <c r="B65" s="4" t="s">
        <v>1356</v>
      </c>
      <c r="C65" s="4" t="s">
        <v>172</v>
      </c>
      <c r="D65" s="4" t="s">
        <v>1628</v>
      </c>
      <c r="E65" s="4" t="s">
        <v>1629</v>
      </c>
      <c r="F65" s="4" t="s">
        <v>1630</v>
      </c>
      <c r="G65" s="4" t="s">
        <v>1392</v>
      </c>
      <c r="H65" s="4" t="s">
        <v>1631</v>
      </c>
      <c r="J65" s="4" t="s">
        <v>2126</v>
      </c>
    </row>
    <row r="66" spans="1:10">
      <c r="A66" s="4">
        <v>65</v>
      </c>
      <c r="B66" s="4" t="s">
        <v>1356</v>
      </c>
      <c r="C66" s="4" t="s">
        <v>172</v>
      </c>
      <c r="D66" s="4" t="s">
        <v>1632</v>
      </c>
      <c r="E66" s="4" t="s">
        <v>1633</v>
      </c>
      <c r="F66" s="4" t="s">
        <v>1634</v>
      </c>
      <c r="G66" s="4" t="s">
        <v>1392</v>
      </c>
      <c r="H66" s="4" t="s">
        <v>1635</v>
      </c>
      <c r="J66" s="4" t="s">
        <v>2126</v>
      </c>
    </row>
    <row r="67" spans="1:10">
      <c r="A67" s="4">
        <v>66</v>
      </c>
      <c r="B67" s="4" t="s">
        <v>1356</v>
      </c>
      <c r="C67" s="4" t="s">
        <v>172</v>
      </c>
      <c r="D67" s="4" t="s">
        <v>1636</v>
      </c>
      <c r="E67" s="4" t="s">
        <v>1637</v>
      </c>
      <c r="F67" s="4" t="s">
        <v>1638</v>
      </c>
      <c r="G67" s="4" t="s">
        <v>1392</v>
      </c>
      <c r="H67" s="4" t="s">
        <v>1639</v>
      </c>
      <c r="J67" s="4" t="s">
        <v>2126</v>
      </c>
    </row>
    <row r="68" spans="1:10">
      <c r="A68" s="4">
        <v>67</v>
      </c>
      <c r="B68" s="4" t="s">
        <v>1356</v>
      </c>
      <c r="C68" s="4" t="s">
        <v>172</v>
      </c>
      <c r="D68" s="4" t="s">
        <v>1640</v>
      </c>
      <c r="E68" s="4" t="s">
        <v>1641</v>
      </c>
      <c r="F68" s="4" t="s">
        <v>1642</v>
      </c>
      <c r="G68" s="4" t="s">
        <v>1468</v>
      </c>
      <c r="H68" s="4" t="s">
        <v>1643</v>
      </c>
      <c r="J68" s="4" t="s">
        <v>2126</v>
      </c>
    </row>
    <row r="69" spans="1:10">
      <c r="A69" s="4">
        <v>68</v>
      </c>
      <c r="B69" s="4" t="s">
        <v>1356</v>
      </c>
      <c r="C69" s="4" t="s">
        <v>172</v>
      </c>
      <c r="D69" s="4" t="s">
        <v>1644</v>
      </c>
      <c r="E69" s="4" t="s">
        <v>1645</v>
      </c>
      <c r="F69" s="4" t="s">
        <v>1646</v>
      </c>
      <c r="G69" s="4" t="s">
        <v>1368</v>
      </c>
      <c r="H69" s="4" t="s">
        <v>1647</v>
      </c>
      <c r="J69" s="4" t="s">
        <v>2126</v>
      </c>
    </row>
    <row r="70" spans="1:10">
      <c r="A70" s="4">
        <v>69</v>
      </c>
      <c r="B70" s="4" t="s">
        <v>1356</v>
      </c>
      <c r="C70" s="4" t="s">
        <v>172</v>
      </c>
      <c r="D70" s="4" t="s">
        <v>1648</v>
      </c>
      <c r="E70" s="4" t="s">
        <v>1649</v>
      </c>
      <c r="F70" s="4" t="s">
        <v>1650</v>
      </c>
      <c r="G70" s="4" t="s">
        <v>1392</v>
      </c>
      <c r="H70" s="4" t="s">
        <v>1651</v>
      </c>
      <c r="J70" s="4" t="s">
        <v>2126</v>
      </c>
    </row>
    <row r="71" spans="1:10">
      <c r="A71" s="4">
        <v>70</v>
      </c>
      <c r="B71" s="4" t="s">
        <v>1356</v>
      </c>
      <c r="C71" s="4" t="s">
        <v>172</v>
      </c>
      <c r="D71" s="4" t="s">
        <v>1652</v>
      </c>
      <c r="E71" s="4" t="s">
        <v>1653</v>
      </c>
      <c r="F71" s="4" t="s">
        <v>1654</v>
      </c>
      <c r="G71" s="4" t="s">
        <v>1382</v>
      </c>
      <c r="H71" s="4" t="s">
        <v>1403</v>
      </c>
      <c r="J71" s="4" t="s">
        <v>2126</v>
      </c>
    </row>
    <row r="72" spans="1:10">
      <c r="A72" s="4">
        <v>71</v>
      </c>
      <c r="B72" s="4" t="s">
        <v>1356</v>
      </c>
      <c r="C72" s="4" t="s">
        <v>172</v>
      </c>
      <c r="D72" s="4" t="s">
        <v>1655</v>
      </c>
      <c r="E72" s="4" t="s">
        <v>1656</v>
      </c>
      <c r="F72" s="4" t="s">
        <v>1657</v>
      </c>
      <c r="G72" s="4" t="s">
        <v>1416</v>
      </c>
      <c r="J72" s="4" t="s">
        <v>2126</v>
      </c>
    </row>
    <row r="73" spans="1:10">
      <c r="A73" s="4">
        <v>72</v>
      </c>
      <c r="B73" s="4" t="s">
        <v>1356</v>
      </c>
      <c r="C73" s="4" t="s">
        <v>172</v>
      </c>
      <c r="D73" s="4" t="s">
        <v>1658</v>
      </c>
      <c r="E73" s="4" t="s">
        <v>1659</v>
      </c>
      <c r="F73" s="4" t="s">
        <v>1660</v>
      </c>
      <c r="G73" s="4" t="s">
        <v>1661</v>
      </c>
      <c r="H73" s="4" t="s">
        <v>1662</v>
      </c>
      <c r="J73" s="4" t="s">
        <v>2126</v>
      </c>
    </row>
    <row r="74" spans="1:10">
      <c r="A74" s="4">
        <v>73</v>
      </c>
      <c r="B74" s="4" t="s">
        <v>1356</v>
      </c>
      <c r="C74" s="4" t="s">
        <v>172</v>
      </c>
      <c r="D74" s="4" t="s">
        <v>1663</v>
      </c>
      <c r="E74" s="4" t="s">
        <v>1664</v>
      </c>
      <c r="F74" s="4" t="s">
        <v>1665</v>
      </c>
      <c r="G74" s="4" t="s">
        <v>1382</v>
      </c>
      <c r="H74" s="4" t="s">
        <v>1403</v>
      </c>
      <c r="J74" s="4" t="s">
        <v>2126</v>
      </c>
    </row>
    <row r="75" spans="1:10">
      <c r="A75" s="4">
        <v>74</v>
      </c>
      <c r="B75" s="4" t="s">
        <v>1356</v>
      </c>
      <c r="C75" s="4" t="s">
        <v>172</v>
      </c>
      <c r="D75" s="4" t="s">
        <v>1666</v>
      </c>
      <c r="E75" s="4" t="s">
        <v>1667</v>
      </c>
      <c r="F75" s="4" t="s">
        <v>1668</v>
      </c>
      <c r="G75" s="4" t="s">
        <v>1448</v>
      </c>
      <c r="H75" s="4" t="s">
        <v>1543</v>
      </c>
      <c r="J75" s="4" t="s">
        <v>2126</v>
      </c>
    </row>
    <row r="76" spans="1:10">
      <c r="A76" s="4">
        <v>75</v>
      </c>
      <c r="B76" s="4" t="s">
        <v>1356</v>
      </c>
      <c r="C76" s="4" t="s">
        <v>172</v>
      </c>
      <c r="D76" s="4" t="s">
        <v>1669</v>
      </c>
      <c r="E76" s="4" t="s">
        <v>1670</v>
      </c>
      <c r="F76" s="4" t="s">
        <v>1671</v>
      </c>
      <c r="G76" s="4" t="s">
        <v>1672</v>
      </c>
      <c r="J76" s="4" t="s">
        <v>2126</v>
      </c>
    </row>
    <row r="77" spans="1:10">
      <c r="A77" s="4">
        <v>76</v>
      </c>
      <c r="B77" s="4" t="s">
        <v>1356</v>
      </c>
      <c r="C77" s="4" t="s">
        <v>172</v>
      </c>
      <c r="D77" s="4" t="s">
        <v>1673</v>
      </c>
      <c r="E77" s="4" t="s">
        <v>1674</v>
      </c>
      <c r="F77" s="4" t="s">
        <v>1675</v>
      </c>
      <c r="G77" s="4" t="s">
        <v>1577</v>
      </c>
      <c r="H77" s="4" t="s">
        <v>1676</v>
      </c>
      <c r="J77" s="4" t="s">
        <v>2126</v>
      </c>
    </row>
    <row r="78" spans="1:10">
      <c r="A78" s="4">
        <v>77</v>
      </c>
      <c r="B78" s="4" t="s">
        <v>1356</v>
      </c>
      <c r="C78" s="4" t="s">
        <v>172</v>
      </c>
      <c r="D78" s="4" t="s">
        <v>1677</v>
      </c>
      <c r="E78" s="4" t="s">
        <v>1678</v>
      </c>
      <c r="F78" s="4" t="s">
        <v>1679</v>
      </c>
      <c r="G78" s="4" t="s">
        <v>1377</v>
      </c>
      <c r="H78" s="4" t="s">
        <v>1680</v>
      </c>
      <c r="J78" s="4" t="s">
        <v>2126</v>
      </c>
    </row>
    <row r="79" spans="1:10">
      <c r="A79" s="4">
        <v>78</v>
      </c>
      <c r="B79" s="4" t="s">
        <v>1356</v>
      </c>
      <c r="C79" s="4" t="s">
        <v>172</v>
      </c>
      <c r="D79" s="4" t="s">
        <v>1681</v>
      </c>
      <c r="E79" s="4" t="s">
        <v>1682</v>
      </c>
      <c r="F79" s="4" t="s">
        <v>1683</v>
      </c>
      <c r="G79" s="4" t="s">
        <v>1373</v>
      </c>
      <c r="H79" s="4" t="s">
        <v>1684</v>
      </c>
      <c r="J79" s="4" t="s">
        <v>2126</v>
      </c>
    </row>
    <row r="80" spans="1:10">
      <c r="A80" s="4">
        <v>79</v>
      </c>
      <c r="B80" s="4" t="s">
        <v>1356</v>
      </c>
      <c r="C80" s="4" t="s">
        <v>172</v>
      </c>
      <c r="D80" s="4" t="s">
        <v>1685</v>
      </c>
      <c r="E80" s="4" t="s">
        <v>1686</v>
      </c>
      <c r="F80" s="4" t="s">
        <v>1687</v>
      </c>
      <c r="G80" s="4" t="s">
        <v>1565</v>
      </c>
      <c r="H80" s="4" t="s">
        <v>1688</v>
      </c>
      <c r="J80" s="4" t="s">
        <v>2126</v>
      </c>
    </row>
    <row r="81" spans="1:10">
      <c r="A81" s="4">
        <v>80</v>
      </c>
      <c r="B81" s="4" t="s">
        <v>1356</v>
      </c>
      <c r="C81" s="4" t="s">
        <v>172</v>
      </c>
      <c r="D81" s="4" t="s">
        <v>1689</v>
      </c>
      <c r="E81" s="4" t="s">
        <v>1690</v>
      </c>
      <c r="F81" s="4" t="s">
        <v>1691</v>
      </c>
      <c r="G81" s="4" t="s">
        <v>1692</v>
      </c>
      <c r="H81" s="4" t="s">
        <v>1693</v>
      </c>
      <c r="J81" s="4" t="s">
        <v>2126</v>
      </c>
    </row>
    <row r="82" spans="1:10">
      <c r="A82" s="4">
        <v>81</v>
      </c>
      <c r="B82" s="4" t="s">
        <v>1356</v>
      </c>
      <c r="C82" s="4" t="s">
        <v>172</v>
      </c>
      <c r="D82" s="4" t="s">
        <v>1694</v>
      </c>
      <c r="E82" s="4" t="s">
        <v>1695</v>
      </c>
      <c r="F82" s="4" t="s">
        <v>1696</v>
      </c>
      <c r="G82" s="4" t="s">
        <v>1392</v>
      </c>
      <c r="H82" s="4" t="s">
        <v>1697</v>
      </c>
      <c r="J82" s="4" t="s">
        <v>2126</v>
      </c>
    </row>
    <row r="83" spans="1:10">
      <c r="A83" s="4">
        <v>82</v>
      </c>
      <c r="B83" s="4" t="s">
        <v>1356</v>
      </c>
      <c r="C83" s="4" t="s">
        <v>172</v>
      </c>
      <c r="D83" s="4" t="s">
        <v>1698</v>
      </c>
      <c r="E83" s="4" t="s">
        <v>1699</v>
      </c>
      <c r="F83" s="4" t="s">
        <v>1700</v>
      </c>
      <c r="G83" s="4" t="s">
        <v>1565</v>
      </c>
      <c r="H83" s="4" t="s">
        <v>1701</v>
      </c>
      <c r="J83" s="4" t="s">
        <v>2126</v>
      </c>
    </row>
    <row r="84" spans="1:10">
      <c r="A84" s="4">
        <v>83</v>
      </c>
      <c r="B84" s="4" t="s">
        <v>1356</v>
      </c>
      <c r="C84" s="4" t="s">
        <v>172</v>
      </c>
      <c r="D84" s="4" t="s">
        <v>1702</v>
      </c>
      <c r="E84" s="4" t="s">
        <v>1703</v>
      </c>
      <c r="F84" s="4" t="s">
        <v>1704</v>
      </c>
      <c r="G84" s="4" t="s">
        <v>1472</v>
      </c>
      <c r="H84" s="4" t="s">
        <v>1705</v>
      </c>
      <c r="J84" s="4" t="s">
        <v>2126</v>
      </c>
    </row>
    <row r="85" spans="1:10">
      <c r="A85" s="4">
        <v>84</v>
      </c>
      <c r="B85" s="4" t="s">
        <v>1356</v>
      </c>
      <c r="C85" s="4" t="s">
        <v>172</v>
      </c>
      <c r="D85" s="4" t="s">
        <v>1706</v>
      </c>
      <c r="E85" s="4" t="s">
        <v>1707</v>
      </c>
      <c r="F85" s="4" t="s">
        <v>1708</v>
      </c>
      <c r="G85" s="4" t="s">
        <v>1709</v>
      </c>
      <c r="H85" s="4" t="s">
        <v>1710</v>
      </c>
      <c r="J85" s="4" t="s">
        <v>2126</v>
      </c>
    </row>
    <row r="86" spans="1:10">
      <c r="A86" s="4">
        <v>85</v>
      </c>
      <c r="B86" s="4" t="s">
        <v>1356</v>
      </c>
      <c r="C86" s="4" t="s">
        <v>172</v>
      </c>
      <c r="D86" s="4" t="s">
        <v>1711</v>
      </c>
      <c r="E86" s="4" t="s">
        <v>1712</v>
      </c>
      <c r="F86" s="4" t="s">
        <v>1713</v>
      </c>
      <c r="G86" s="4" t="s">
        <v>1672</v>
      </c>
      <c r="H86" s="4" t="s">
        <v>1714</v>
      </c>
      <c r="J86" s="4" t="s">
        <v>2126</v>
      </c>
    </row>
    <row r="87" spans="1:10">
      <c r="A87" s="4">
        <v>86</v>
      </c>
      <c r="B87" s="4" t="s">
        <v>1356</v>
      </c>
      <c r="C87" s="4" t="s">
        <v>172</v>
      </c>
      <c r="D87" s="4" t="s">
        <v>1715</v>
      </c>
      <c r="E87" s="4" t="s">
        <v>1712</v>
      </c>
      <c r="F87" s="4" t="s">
        <v>1716</v>
      </c>
      <c r="G87" s="4" t="s">
        <v>1565</v>
      </c>
      <c r="J87" s="4" t="s">
        <v>2126</v>
      </c>
    </row>
    <row r="88" spans="1:10">
      <c r="A88" s="4">
        <v>87</v>
      </c>
      <c r="B88" s="4" t="s">
        <v>1356</v>
      </c>
      <c r="C88" s="4" t="s">
        <v>172</v>
      </c>
      <c r="D88" s="4" t="s">
        <v>1717</v>
      </c>
      <c r="E88" s="4" t="s">
        <v>1712</v>
      </c>
      <c r="F88" s="4" t="s">
        <v>1718</v>
      </c>
      <c r="G88" s="4" t="s">
        <v>1565</v>
      </c>
      <c r="H88" s="4" t="s">
        <v>1543</v>
      </c>
      <c r="J88" s="4" t="s">
        <v>2126</v>
      </c>
    </row>
    <row r="89" spans="1:10">
      <c r="A89" s="4">
        <v>88</v>
      </c>
      <c r="B89" s="4" t="s">
        <v>1356</v>
      </c>
      <c r="C89" s="4" t="s">
        <v>172</v>
      </c>
      <c r="D89" s="4" t="s">
        <v>1719</v>
      </c>
      <c r="E89" s="4" t="s">
        <v>1712</v>
      </c>
      <c r="F89" s="4" t="s">
        <v>1720</v>
      </c>
      <c r="G89" s="4" t="s">
        <v>1387</v>
      </c>
      <c r="H89" s="4" t="s">
        <v>1721</v>
      </c>
      <c r="J89" s="4" t="s">
        <v>2126</v>
      </c>
    </row>
    <row r="90" spans="1:10">
      <c r="A90" s="4">
        <v>89</v>
      </c>
      <c r="B90" s="4" t="s">
        <v>1356</v>
      </c>
      <c r="C90" s="4" t="s">
        <v>172</v>
      </c>
      <c r="D90" s="4" t="s">
        <v>1722</v>
      </c>
      <c r="E90" s="4" t="s">
        <v>1723</v>
      </c>
      <c r="F90" s="4" t="s">
        <v>1724</v>
      </c>
      <c r="G90" s="4" t="s">
        <v>1453</v>
      </c>
      <c r="H90" s="4" t="s">
        <v>1725</v>
      </c>
      <c r="J90" s="4" t="s">
        <v>2126</v>
      </c>
    </row>
    <row r="91" spans="1:10">
      <c r="A91" s="4">
        <v>90</v>
      </c>
      <c r="B91" s="4" t="s">
        <v>1356</v>
      </c>
      <c r="C91" s="4" t="s">
        <v>172</v>
      </c>
      <c r="D91" s="4" t="s">
        <v>1726</v>
      </c>
      <c r="E91" s="4" t="s">
        <v>1727</v>
      </c>
      <c r="F91" s="4" t="s">
        <v>1728</v>
      </c>
      <c r="G91" s="4" t="s">
        <v>1577</v>
      </c>
      <c r="H91" s="4" t="s">
        <v>1729</v>
      </c>
      <c r="J91" s="4" t="s">
        <v>2126</v>
      </c>
    </row>
    <row r="92" spans="1:10">
      <c r="A92" s="4">
        <v>91</v>
      </c>
      <c r="B92" s="4" t="s">
        <v>1356</v>
      </c>
      <c r="C92" s="4" t="s">
        <v>172</v>
      </c>
      <c r="D92" s="4" t="s">
        <v>1730</v>
      </c>
      <c r="E92" s="4" t="s">
        <v>1731</v>
      </c>
      <c r="F92" s="4" t="s">
        <v>1732</v>
      </c>
      <c r="G92" s="4" t="s">
        <v>1733</v>
      </c>
      <c r="H92" s="4" t="s">
        <v>1734</v>
      </c>
      <c r="J92" s="4" t="s">
        <v>2126</v>
      </c>
    </row>
    <row r="93" spans="1:10">
      <c r="A93" s="4">
        <v>92</v>
      </c>
      <c r="B93" s="4" t="s">
        <v>1356</v>
      </c>
      <c r="C93" s="4" t="s">
        <v>172</v>
      </c>
      <c r="D93" s="4" t="s">
        <v>1735</v>
      </c>
      <c r="E93" s="4" t="s">
        <v>1736</v>
      </c>
      <c r="F93" s="4" t="s">
        <v>1737</v>
      </c>
      <c r="G93" s="4" t="s">
        <v>1611</v>
      </c>
      <c r="H93" s="4" t="s">
        <v>1738</v>
      </c>
      <c r="J93" s="4" t="s">
        <v>2126</v>
      </c>
    </row>
    <row r="94" spans="1:10">
      <c r="A94" s="4">
        <v>93</v>
      </c>
      <c r="B94" s="4" t="s">
        <v>1356</v>
      </c>
      <c r="C94" s="4" t="s">
        <v>172</v>
      </c>
      <c r="D94" s="4" t="s">
        <v>1739</v>
      </c>
      <c r="E94" s="4" t="s">
        <v>1740</v>
      </c>
      <c r="F94" s="4" t="s">
        <v>1741</v>
      </c>
      <c r="G94" s="4" t="s">
        <v>1510</v>
      </c>
      <c r="H94" s="4" t="s">
        <v>1742</v>
      </c>
      <c r="J94" s="4" t="s">
        <v>2126</v>
      </c>
    </row>
    <row r="95" spans="1:10">
      <c r="A95" s="4">
        <v>94</v>
      </c>
      <c r="B95" s="4" t="s">
        <v>1356</v>
      </c>
      <c r="C95" s="4" t="s">
        <v>172</v>
      </c>
      <c r="D95" s="4" t="s">
        <v>1743</v>
      </c>
      <c r="E95" s="4" t="s">
        <v>1740</v>
      </c>
      <c r="F95" s="4" t="s">
        <v>1744</v>
      </c>
      <c r="G95" s="4" t="s">
        <v>1745</v>
      </c>
      <c r="H95" s="4" t="s">
        <v>1746</v>
      </c>
      <c r="J95" s="4" t="s">
        <v>2126</v>
      </c>
    </row>
    <row r="96" spans="1:10">
      <c r="A96" s="4">
        <v>95</v>
      </c>
      <c r="B96" s="4" t="s">
        <v>1356</v>
      </c>
      <c r="C96" s="4" t="s">
        <v>172</v>
      </c>
      <c r="D96" s="4" t="s">
        <v>1747</v>
      </c>
      <c r="E96" s="4" t="s">
        <v>1748</v>
      </c>
      <c r="F96" s="4" t="s">
        <v>1749</v>
      </c>
      <c r="G96" s="4" t="s">
        <v>1392</v>
      </c>
      <c r="H96" s="4" t="s">
        <v>1750</v>
      </c>
      <c r="J96" s="4" t="s">
        <v>2126</v>
      </c>
    </row>
    <row r="97" spans="1:10">
      <c r="A97" s="4">
        <v>96</v>
      </c>
      <c r="B97" s="4" t="s">
        <v>1356</v>
      </c>
      <c r="C97" s="4" t="s">
        <v>172</v>
      </c>
      <c r="D97" s="4" t="s">
        <v>1751</v>
      </c>
      <c r="E97" s="4" t="s">
        <v>1752</v>
      </c>
      <c r="F97" s="4" t="s">
        <v>1753</v>
      </c>
      <c r="G97" s="4" t="s">
        <v>1392</v>
      </c>
      <c r="H97" s="4" t="s">
        <v>1502</v>
      </c>
      <c r="J97" s="4" t="s">
        <v>2126</v>
      </c>
    </row>
    <row r="98" spans="1:10">
      <c r="A98" s="4">
        <v>97</v>
      </c>
      <c r="B98" s="4" t="s">
        <v>1356</v>
      </c>
      <c r="C98" s="4" t="s">
        <v>172</v>
      </c>
      <c r="D98" s="4" t="s">
        <v>1754</v>
      </c>
      <c r="E98" s="4" t="s">
        <v>1755</v>
      </c>
      <c r="F98" s="4" t="s">
        <v>1756</v>
      </c>
      <c r="G98" s="4" t="s">
        <v>1709</v>
      </c>
      <c r="H98" s="4" t="s">
        <v>1757</v>
      </c>
      <c r="J98" s="4" t="s">
        <v>2126</v>
      </c>
    </row>
    <row r="99" spans="1:10">
      <c r="A99" s="4">
        <v>98</v>
      </c>
      <c r="B99" s="4" t="s">
        <v>1356</v>
      </c>
      <c r="C99" s="4" t="s">
        <v>172</v>
      </c>
      <c r="D99" s="4" t="s">
        <v>1758</v>
      </c>
      <c r="E99" s="4" t="s">
        <v>1759</v>
      </c>
      <c r="F99" s="4" t="s">
        <v>1760</v>
      </c>
      <c r="G99" s="4" t="s">
        <v>1392</v>
      </c>
      <c r="H99" s="4" t="s">
        <v>1761</v>
      </c>
      <c r="J99" s="4" t="s">
        <v>2126</v>
      </c>
    </row>
    <row r="100" spans="1:10">
      <c r="A100" s="4">
        <v>99</v>
      </c>
      <c r="B100" s="4" t="s">
        <v>1356</v>
      </c>
      <c r="C100" s="4" t="s">
        <v>172</v>
      </c>
      <c r="D100" s="4" t="s">
        <v>1762</v>
      </c>
      <c r="E100" s="4" t="s">
        <v>1763</v>
      </c>
      <c r="F100" s="4" t="s">
        <v>1764</v>
      </c>
      <c r="G100" s="4" t="s">
        <v>1392</v>
      </c>
      <c r="H100" s="4" t="s">
        <v>1765</v>
      </c>
      <c r="J100" s="4" t="s">
        <v>2126</v>
      </c>
    </row>
    <row r="101" spans="1:10">
      <c r="A101" s="4">
        <v>100</v>
      </c>
      <c r="B101" s="4" t="s">
        <v>1356</v>
      </c>
      <c r="C101" s="4" t="s">
        <v>172</v>
      </c>
      <c r="D101" s="4" t="s">
        <v>1766</v>
      </c>
      <c r="E101" s="4" t="s">
        <v>1767</v>
      </c>
      <c r="F101" s="4" t="s">
        <v>1768</v>
      </c>
      <c r="G101" s="4" t="s">
        <v>1769</v>
      </c>
      <c r="H101" s="4" t="s">
        <v>1770</v>
      </c>
      <c r="J101" s="4" t="s">
        <v>2126</v>
      </c>
    </row>
    <row r="102" spans="1:10">
      <c r="A102" s="4">
        <v>101</v>
      </c>
      <c r="B102" s="4" t="s">
        <v>1356</v>
      </c>
      <c r="C102" s="4" t="s">
        <v>172</v>
      </c>
      <c r="D102" s="4" t="s">
        <v>1771</v>
      </c>
      <c r="E102" s="4" t="s">
        <v>1772</v>
      </c>
      <c r="F102" s="4" t="s">
        <v>1773</v>
      </c>
      <c r="G102" s="4" t="s">
        <v>1481</v>
      </c>
      <c r="H102" s="4" t="s">
        <v>1774</v>
      </c>
      <c r="J102" s="4" t="s">
        <v>2126</v>
      </c>
    </row>
    <row r="103" spans="1:10">
      <c r="A103" s="4">
        <v>102</v>
      </c>
      <c r="B103" s="4" t="s">
        <v>1356</v>
      </c>
      <c r="C103" s="4" t="s">
        <v>172</v>
      </c>
      <c r="D103" s="4" t="s">
        <v>1775</v>
      </c>
      <c r="E103" s="4" t="s">
        <v>1776</v>
      </c>
      <c r="F103" s="4" t="s">
        <v>1777</v>
      </c>
      <c r="G103" s="4" t="s">
        <v>1416</v>
      </c>
      <c r="H103" s="4" t="s">
        <v>1778</v>
      </c>
      <c r="J103" s="4" t="s">
        <v>2126</v>
      </c>
    </row>
    <row r="104" spans="1:10">
      <c r="A104" s="4">
        <v>103</v>
      </c>
      <c r="B104" s="4" t="s">
        <v>1356</v>
      </c>
      <c r="C104" s="4" t="s">
        <v>172</v>
      </c>
      <c r="D104" s="4" t="s">
        <v>1779</v>
      </c>
      <c r="E104" s="4" t="s">
        <v>1780</v>
      </c>
      <c r="F104" s="4" t="s">
        <v>1781</v>
      </c>
      <c r="G104" s="4" t="s">
        <v>1577</v>
      </c>
      <c r="H104" s="4" t="s">
        <v>1403</v>
      </c>
      <c r="J104" s="4" t="s">
        <v>2126</v>
      </c>
    </row>
    <row r="105" spans="1:10">
      <c r="A105" s="4">
        <v>104</v>
      </c>
      <c r="B105" s="4" t="s">
        <v>1356</v>
      </c>
      <c r="C105" s="4" t="s">
        <v>172</v>
      </c>
      <c r="D105" s="4" t="s">
        <v>1782</v>
      </c>
      <c r="E105" s="4" t="s">
        <v>1783</v>
      </c>
      <c r="F105" s="4" t="s">
        <v>1784</v>
      </c>
      <c r="G105" s="4" t="s">
        <v>1416</v>
      </c>
      <c r="H105" s="4" t="s">
        <v>1785</v>
      </c>
      <c r="J105" s="4" t="s">
        <v>2126</v>
      </c>
    </row>
    <row r="106" spans="1:10">
      <c r="A106" s="4">
        <v>105</v>
      </c>
      <c r="B106" s="4" t="s">
        <v>1356</v>
      </c>
      <c r="C106" s="4" t="s">
        <v>172</v>
      </c>
      <c r="D106" s="4" t="s">
        <v>1786</v>
      </c>
      <c r="E106" s="4" t="s">
        <v>1787</v>
      </c>
      <c r="F106" s="4" t="s">
        <v>1788</v>
      </c>
      <c r="G106" s="4" t="s">
        <v>1481</v>
      </c>
      <c r="H106" s="4" t="s">
        <v>1403</v>
      </c>
      <c r="J106" s="4" t="s">
        <v>2126</v>
      </c>
    </row>
    <row r="107" spans="1:10">
      <c r="A107" s="4">
        <v>106</v>
      </c>
      <c r="B107" s="4" t="s">
        <v>1356</v>
      </c>
      <c r="C107" s="4" t="s">
        <v>172</v>
      </c>
      <c r="D107" s="4" t="s">
        <v>2174</v>
      </c>
      <c r="E107" s="4" t="s">
        <v>1787</v>
      </c>
      <c r="F107" s="4" t="s">
        <v>2175</v>
      </c>
      <c r="G107" s="4" t="s">
        <v>1894</v>
      </c>
      <c r="H107" s="4" t="s">
        <v>2176</v>
      </c>
      <c r="J107" s="4" t="s">
        <v>2126</v>
      </c>
    </row>
    <row r="108" spans="1:10">
      <c r="A108" s="4">
        <v>107</v>
      </c>
      <c r="B108" s="4" t="s">
        <v>1356</v>
      </c>
      <c r="C108" s="4" t="s">
        <v>172</v>
      </c>
      <c r="D108" s="4" t="s">
        <v>1789</v>
      </c>
      <c r="E108" s="4" t="s">
        <v>1790</v>
      </c>
      <c r="F108" s="4" t="s">
        <v>1791</v>
      </c>
      <c r="G108" s="4" t="s">
        <v>1586</v>
      </c>
      <c r="H108" s="4" t="s">
        <v>1543</v>
      </c>
      <c r="J108" s="4" t="s">
        <v>2126</v>
      </c>
    </row>
    <row r="109" spans="1:10">
      <c r="A109" s="4">
        <v>108</v>
      </c>
      <c r="B109" s="4" t="s">
        <v>1356</v>
      </c>
      <c r="C109" s="4" t="s">
        <v>172</v>
      </c>
      <c r="D109" s="4" t="s">
        <v>1792</v>
      </c>
      <c r="E109" s="4" t="s">
        <v>1793</v>
      </c>
      <c r="F109" s="4" t="s">
        <v>1794</v>
      </c>
      <c r="G109" s="4" t="s">
        <v>1733</v>
      </c>
      <c r="H109" s="4" t="s">
        <v>1795</v>
      </c>
      <c r="J109" s="4" t="s">
        <v>2126</v>
      </c>
    </row>
    <row r="110" spans="1:10">
      <c r="A110" s="4">
        <v>109</v>
      </c>
      <c r="B110" s="4" t="s">
        <v>1356</v>
      </c>
      <c r="C110" s="4" t="s">
        <v>172</v>
      </c>
      <c r="D110" s="4" t="s">
        <v>1796</v>
      </c>
      <c r="E110" s="4" t="s">
        <v>1797</v>
      </c>
      <c r="F110" s="4" t="s">
        <v>1798</v>
      </c>
      <c r="G110" s="4" t="s">
        <v>1382</v>
      </c>
      <c r="H110" s="4" t="s">
        <v>1799</v>
      </c>
      <c r="J110" s="4" t="s">
        <v>2126</v>
      </c>
    </row>
    <row r="111" spans="1:10">
      <c r="A111" s="4">
        <v>110</v>
      </c>
      <c r="B111" s="4" t="s">
        <v>1356</v>
      </c>
      <c r="C111" s="4" t="s">
        <v>172</v>
      </c>
      <c r="D111" s="4" t="s">
        <v>1800</v>
      </c>
      <c r="E111" s="4" t="s">
        <v>1801</v>
      </c>
      <c r="F111" s="4" t="s">
        <v>1802</v>
      </c>
      <c r="G111" s="4" t="s">
        <v>1382</v>
      </c>
      <c r="H111" s="4" t="s">
        <v>1803</v>
      </c>
      <c r="J111" s="4" t="s">
        <v>2126</v>
      </c>
    </row>
    <row r="112" spans="1:10">
      <c r="A112" s="4">
        <v>111</v>
      </c>
      <c r="B112" s="4" t="s">
        <v>1356</v>
      </c>
      <c r="C112" s="4" t="s">
        <v>172</v>
      </c>
      <c r="D112" s="4" t="s">
        <v>1804</v>
      </c>
      <c r="E112" s="4" t="s">
        <v>1805</v>
      </c>
      <c r="F112" s="4" t="s">
        <v>1806</v>
      </c>
      <c r="G112" s="4" t="s">
        <v>1565</v>
      </c>
      <c r="H112" s="4" t="s">
        <v>1807</v>
      </c>
      <c r="J112" s="4" t="s">
        <v>2126</v>
      </c>
    </row>
    <row r="113" spans="1:10">
      <c r="A113" s="4">
        <v>112</v>
      </c>
      <c r="B113" s="4" t="s">
        <v>1356</v>
      </c>
      <c r="C113" s="4" t="s">
        <v>172</v>
      </c>
      <c r="D113" s="4" t="s">
        <v>1808</v>
      </c>
      <c r="E113" s="4" t="s">
        <v>1805</v>
      </c>
      <c r="F113" s="4" t="s">
        <v>1809</v>
      </c>
      <c r="G113" s="4" t="s">
        <v>1392</v>
      </c>
      <c r="H113" s="4" t="s">
        <v>1810</v>
      </c>
      <c r="J113" s="4" t="s">
        <v>2126</v>
      </c>
    </row>
    <row r="114" spans="1:10">
      <c r="A114" s="4">
        <v>113</v>
      </c>
      <c r="B114" s="4" t="s">
        <v>1356</v>
      </c>
      <c r="C114" s="4" t="s">
        <v>172</v>
      </c>
      <c r="D114" s="4" t="s">
        <v>1811</v>
      </c>
      <c r="E114" s="4" t="s">
        <v>1812</v>
      </c>
      <c r="F114" s="4" t="s">
        <v>1813</v>
      </c>
      <c r="G114" s="4" t="s">
        <v>1611</v>
      </c>
      <c r="H114" s="4" t="s">
        <v>1814</v>
      </c>
      <c r="J114" s="4" t="s">
        <v>2126</v>
      </c>
    </row>
    <row r="115" spans="1:10">
      <c r="A115" s="4">
        <v>114</v>
      </c>
      <c r="B115" s="4" t="s">
        <v>1356</v>
      </c>
      <c r="C115" s="4" t="s">
        <v>172</v>
      </c>
      <c r="D115" s="4" t="s">
        <v>1815</v>
      </c>
      <c r="E115" s="4" t="s">
        <v>1816</v>
      </c>
      <c r="F115" s="4" t="s">
        <v>1817</v>
      </c>
      <c r="G115" s="4" t="s">
        <v>1416</v>
      </c>
      <c r="H115" s="4" t="s">
        <v>1403</v>
      </c>
      <c r="J115" s="4" t="s">
        <v>2126</v>
      </c>
    </row>
    <row r="116" spans="1:10">
      <c r="A116" s="4">
        <v>115</v>
      </c>
      <c r="B116" s="4" t="s">
        <v>1356</v>
      </c>
      <c r="C116" s="4" t="s">
        <v>172</v>
      </c>
      <c r="D116" s="4" t="s">
        <v>1818</v>
      </c>
      <c r="E116" s="4" t="s">
        <v>1819</v>
      </c>
      <c r="F116" s="4" t="s">
        <v>1820</v>
      </c>
      <c r="G116" s="4" t="s">
        <v>1382</v>
      </c>
      <c r="J116" s="4" t="s">
        <v>2126</v>
      </c>
    </row>
    <row r="117" spans="1:10">
      <c r="A117" s="4">
        <v>116</v>
      </c>
      <c r="B117" s="4" t="s">
        <v>1356</v>
      </c>
      <c r="C117" s="4" t="s">
        <v>172</v>
      </c>
      <c r="D117" s="4" t="s">
        <v>1821</v>
      </c>
      <c r="E117" s="4" t="s">
        <v>1822</v>
      </c>
      <c r="F117" s="4" t="s">
        <v>1823</v>
      </c>
      <c r="G117" s="4" t="s">
        <v>1824</v>
      </c>
      <c r="H117" s="4" t="s">
        <v>1825</v>
      </c>
      <c r="J117" s="4" t="s">
        <v>2126</v>
      </c>
    </row>
    <row r="118" spans="1:10">
      <c r="A118" s="4">
        <v>117</v>
      </c>
      <c r="B118" s="4" t="s">
        <v>1356</v>
      </c>
      <c r="C118" s="4" t="s">
        <v>172</v>
      </c>
      <c r="D118" s="4" t="s">
        <v>1826</v>
      </c>
      <c r="E118" s="4" t="s">
        <v>1827</v>
      </c>
      <c r="F118" s="4" t="s">
        <v>1828</v>
      </c>
      <c r="G118" s="4" t="s">
        <v>1611</v>
      </c>
      <c r="H118" s="4" t="s">
        <v>1829</v>
      </c>
      <c r="J118" s="4" t="s">
        <v>2126</v>
      </c>
    </row>
    <row r="119" spans="1:10">
      <c r="A119" s="4">
        <v>118</v>
      </c>
      <c r="B119" s="4" t="s">
        <v>1356</v>
      </c>
      <c r="C119" s="4" t="s">
        <v>172</v>
      </c>
      <c r="D119" s="4" t="s">
        <v>1830</v>
      </c>
      <c r="E119" s="4" t="s">
        <v>1831</v>
      </c>
      <c r="F119" s="4" t="s">
        <v>1832</v>
      </c>
      <c r="G119" s="4" t="s">
        <v>1382</v>
      </c>
      <c r="H119" s="4" t="s">
        <v>1833</v>
      </c>
      <c r="J119" s="4" t="s">
        <v>2126</v>
      </c>
    </row>
    <row r="120" spans="1:10">
      <c r="A120" s="4">
        <v>119</v>
      </c>
      <c r="B120" s="4" t="s">
        <v>1356</v>
      </c>
      <c r="C120" s="4" t="s">
        <v>172</v>
      </c>
      <c r="D120" s="4" t="s">
        <v>1834</v>
      </c>
      <c r="E120" s="4" t="s">
        <v>1835</v>
      </c>
      <c r="F120" s="4" t="s">
        <v>1836</v>
      </c>
      <c r="G120" s="4" t="s">
        <v>1468</v>
      </c>
      <c r="H120" s="4" t="s">
        <v>1403</v>
      </c>
      <c r="J120" s="4" t="s">
        <v>2126</v>
      </c>
    </row>
    <row r="121" spans="1:10">
      <c r="A121" s="4">
        <v>120</v>
      </c>
      <c r="B121" s="4" t="s">
        <v>1356</v>
      </c>
      <c r="C121" s="4" t="s">
        <v>172</v>
      </c>
      <c r="D121" s="4" t="s">
        <v>1837</v>
      </c>
      <c r="E121" s="4" t="s">
        <v>1838</v>
      </c>
      <c r="F121" s="4" t="s">
        <v>1839</v>
      </c>
      <c r="G121" s="4" t="s">
        <v>1672</v>
      </c>
      <c r="H121" s="4" t="s">
        <v>1840</v>
      </c>
      <c r="J121" s="4" t="s">
        <v>2126</v>
      </c>
    </row>
    <row r="122" spans="1:10">
      <c r="A122" s="4">
        <v>121</v>
      </c>
      <c r="B122" s="4" t="s">
        <v>1356</v>
      </c>
      <c r="C122" s="4" t="s">
        <v>172</v>
      </c>
      <c r="D122" s="4" t="s">
        <v>1841</v>
      </c>
      <c r="E122" s="4" t="s">
        <v>1842</v>
      </c>
      <c r="F122" s="4" t="s">
        <v>1843</v>
      </c>
      <c r="G122" s="4" t="s">
        <v>1844</v>
      </c>
      <c r="H122" s="4" t="s">
        <v>1845</v>
      </c>
      <c r="J122" s="4" t="s">
        <v>2126</v>
      </c>
    </row>
    <row r="123" spans="1:10">
      <c r="A123" s="4">
        <v>122</v>
      </c>
      <c r="B123" s="4" t="s">
        <v>1356</v>
      </c>
      <c r="C123" s="4" t="s">
        <v>172</v>
      </c>
      <c r="D123" s="4" t="s">
        <v>1846</v>
      </c>
      <c r="E123" s="4" t="s">
        <v>1847</v>
      </c>
      <c r="F123" s="4" t="s">
        <v>1848</v>
      </c>
      <c r="G123" s="4" t="s">
        <v>1364</v>
      </c>
      <c r="H123" s="4" t="s">
        <v>1849</v>
      </c>
      <c r="J123" s="4" t="s">
        <v>2126</v>
      </c>
    </row>
    <row r="124" spans="1:10">
      <c r="A124" s="4">
        <v>123</v>
      </c>
      <c r="B124" s="4" t="s">
        <v>1356</v>
      </c>
      <c r="C124" s="4" t="s">
        <v>172</v>
      </c>
      <c r="D124" s="4" t="s">
        <v>1850</v>
      </c>
      <c r="E124" s="4" t="s">
        <v>1851</v>
      </c>
      <c r="F124" s="4" t="s">
        <v>1852</v>
      </c>
      <c r="G124" s="4" t="s">
        <v>1853</v>
      </c>
      <c r="H124" s="4" t="s">
        <v>1854</v>
      </c>
      <c r="J124" s="4" t="s">
        <v>2126</v>
      </c>
    </row>
    <row r="125" spans="1:10">
      <c r="A125" s="4">
        <v>124</v>
      </c>
      <c r="B125" s="4" t="s">
        <v>1356</v>
      </c>
      <c r="C125" s="4" t="s">
        <v>172</v>
      </c>
      <c r="D125" s="4" t="s">
        <v>1855</v>
      </c>
      <c r="E125" s="4" t="s">
        <v>1856</v>
      </c>
      <c r="F125" s="4" t="s">
        <v>1857</v>
      </c>
      <c r="G125" s="4" t="s">
        <v>1733</v>
      </c>
      <c r="H125" s="4" t="s">
        <v>1858</v>
      </c>
      <c r="J125" s="4" t="s">
        <v>2126</v>
      </c>
    </row>
    <row r="126" spans="1:10">
      <c r="A126" s="4">
        <v>125</v>
      </c>
      <c r="B126" s="4" t="s">
        <v>1356</v>
      </c>
      <c r="C126" s="4" t="s">
        <v>172</v>
      </c>
      <c r="D126" s="4" t="s">
        <v>1859</v>
      </c>
      <c r="E126" s="4" t="s">
        <v>1860</v>
      </c>
      <c r="F126" s="4" t="s">
        <v>1861</v>
      </c>
      <c r="G126" s="4" t="s">
        <v>1862</v>
      </c>
      <c r="H126" s="4" t="s">
        <v>1863</v>
      </c>
      <c r="J126" s="4" t="s">
        <v>2126</v>
      </c>
    </row>
    <row r="127" spans="1:10">
      <c r="A127" s="4">
        <v>126</v>
      </c>
      <c r="B127" s="4" t="s">
        <v>1356</v>
      </c>
      <c r="C127" s="4" t="s">
        <v>172</v>
      </c>
      <c r="D127" s="4" t="s">
        <v>1864</v>
      </c>
      <c r="E127" s="4" t="s">
        <v>1865</v>
      </c>
      <c r="F127" s="4" t="s">
        <v>1866</v>
      </c>
      <c r="G127" s="4" t="s">
        <v>1392</v>
      </c>
      <c r="H127" s="4" t="s">
        <v>1867</v>
      </c>
      <c r="J127" s="4" t="s">
        <v>2126</v>
      </c>
    </row>
    <row r="128" spans="1:10">
      <c r="A128" s="4">
        <v>127</v>
      </c>
      <c r="B128" s="4" t="s">
        <v>1356</v>
      </c>
      <c r="C128" s="4" t="s">
        <v>172</v>
      </c>
      <c r="D128" s="4" t="s">
        <v>1868</v>
      </c>
      <c r="E128" s="4" t="s">
        <v>1869</v>
      </c>
      <c r="F128" s="4" t="s">
        <v>1870</v>
      </c>
      <c r="G128" s="4" t="s">
        <v>1672</v>
      </c>
      <c r="H128" s="4" t="s">
        <v>1714</v>
      </c>
      <c r="J128" s="4" t="s">
        <v>2126</v>
      </c>
    </row>
    <row r="129" spans="1:10">
      <c r="A129" s="4">
        <v>128</v>
      </c>
      <c r="B129" s="4" t="s">
        <v>1356</v>
      </c>
      <c r="C129" s="4" t="s">
        <v>172</v>
      </c>
      <c r="D129" s="4" t="s">
        <v>1871</v>
      </c>
      <c r="E129" s="4" t="s">
        <v>1872</v>
      </c>
      <c r="F129" s="4" t="s">
        <v>1873</v>
      </c>
      <c r="G129" s="4" t="s">
        <v>1874</v>
      </c>
      <c r="H129" s="4" t="s">
        <v>1875</v>
      </c>
      <c r="J129" s="4" t="s">
        <v>2126</v>
      </c>
    </row>
    <row r="130" spans="1:10">
      <c r="A130" s="4">
        <v>129</v>
      </c>
      <c r="B130" s="4" t="s">
        <v>1356</v>
      </c>
      <c r="C130" s="4" t="s">
        <v>172</v>
      </c>
      <c r="D130" s="4" t="s">
        <v>1876</v>
      </c>
      <c r="E130" s="4" t="s">
        <v>1877</v>
      </c>
      <c r="F130" s="4" t="s">
        <v>1878</v>
      </c>
      <c r="G130" s="4" t="s">
        <v>1577</v>
      </c>
      <c r="H130" s="4" t="s">
        <v>1403</v>
      </c>
      <c r="J130" s="4" t="s">
        <v>2126</v>
      </c>
    </row>
    <row r="131" spans="1:10">
      <c r="A131" s="4">
        <v>130</v>
      </c>
      <c r="B131" s="4" t="s">
        <v>1356</v>
      </c>
      <c r="C131" s="4" t="s">
        <v>172</v>
      </c>
      <c r="D131" s="4" t="s">
        <v>1879</v>
      </c>
      <c r="E131" s="4" t="s">
        <v>1880</v>
      </c>
      <c r="F131" s="4" t="s">
        <v>1881</v>
      </c>
      <c r="G131" s="4" t="s">
        <v>1481</v>
      </c>
      <c r="H131" s="4" t="s">
        <v>1882</v>
      </c>
      <c r="J131" s="4" t="s">
        <v>2126</v>
      </c>
    </row>
    <row r="132" spans="1:10">
      <c r="A132" s="4">
        <v>131</v>
      </c>
      <c r="B132" s="4" t="s">
        <v>1356</v>
      </c>
      <c r="C132" s="4" t="s">
        <v>172</v>
      </c>
      <c r="D132" s="4" t="s">
        <v>1883</v>
      </c>
      <c r="E132" s="4" t="s">
        <v>1884</v>
      </c>
      <c r="F132" s="4" t="s">
        <v>1885</v>
      </c>
      <c r="G132" s="4" t="s">
        <v>1586</v>
      </c>
      <c r="H132" s="4" t="s">
        <v>1886</v>
      </c>
      <c r="J132" s="4" t="s">
        <v>2126</v>
      </c>
    </row>
    <row r="133" spans="1:10">
      <c r="A133" s="4">
        <v>132</v>
      </c>
      <c r="B133" s="4" t="s">
        <v>1356</v>
      </c>
      <c r="C133" s="4" t="s">
        <v>172</v>
      </c>
      <c r="D133" s="4" t="s">
        <v>1887</v>
      </c>
      <c r="E133" s="4" t="s">
        <v>1888</v>
      </c>
      <c r="F133" s="4" t="s">
        <v>1889</v>
      </c>
      <c r="G133" s="4" t="s">
        <v>1392</v>
      </c>
      <c r="H133" s="4" t="s">
        <v>1890</v>
      </c>
      <c r="J133" s="4" t="s">
        <v>2126</v>
      </c>
    </row>
    <row r="134" spans="1:10">
      <c r="A134" s="4">
        <v>133</v>
      </c>
      <c r="B134" s="4" t="s">
        <v>1356</v>
      </c>
      <c r="C134" s="4" t="s">
        <v>172</v>
      </c>
      <c r="D134" s="4" t="s">
        <v>1891</v>
      </c>
      <c r="E134" s="4" t="s">
        <v>1892</v>
      </c>
      <c r="F134" s="4" t="s">
        <v>1893</v>
      </c>
      <c r="G134" s="4" t="s">
        <v>1894</v>
      </c>
      <c r="H134" s="4" t="s">
        <v>1895</v>
      </c>
      <c r="J134" s="4" t="s">
        <v>2126</v>
      </c>
    </row>
    <row r="135" spans="1:10">
      <c r="A135" s="4">
        <v>134</v>
      </c>
      <c r="B135" s="4" t="s">
        <v>1356</v>
      </c>
      <c r="C135" s="4" t="s">
        <v>172</v>
      </c>
      <c r="D135" s="4" t="s">
        <v>1896</v>
      </c>
      <c r="E135" s="4" t="s">
        <v>1897</v>
      </c>
      <c r="F135" s="4" t="s">
        <v>1898</v>
      </c>
      <c r="G135" s="4" t="s">
        <v>1672</v>
      </c>
      <c r="H135" s="4" t="s">
        <v>1899</v>
      </c>
      <c r="J135" s="4" t="s">
        <v>2126</v>
      </c>
    </row>
    <row r="136" spans="1:10">
      <c r="A136" s="4">
        <v>135</v>
      </c>
      <c r="B136" s="4" t="s">
        <v>1356</v>
      </c>
      <c r="C136" s="4" t="s">
        <v>172</v>
      </c>
      <c r="D136" s="4" t="s">
        <v>1900</v>
      </c>
      <c r="E136" s="4" t="s">
        <v>1901</v>
      </c>
      <c r="F136" s="4" t="s">
        <v>1902</v>
      </c>
      <c r="G136" s="4" t="s">
        <v>1468</v>
      </c>
      <c r="H136" s="4" t="s">
        <v>1807</v>
      </c>
      <c r="J136" s="4" t="s">
        <v>2126</v>
      </c>
    </row>
    <row r="137" spans="1:10">
      <c r="A137" s="4">
        <v>136</v>
      </c>
      <c r="B137" s="4" t="s">
        <v>1356</v>
      </c>
      <c r="C137" s="4" t="s">
        <v>172</v>
      </c>
      <c r="D137" s="4" t="s">
        <v>1903</v>
      </c>
      <c r="E137" s="4" t="s">
        <v>1904</v>
      </c>
      <c r="F137" s="4" t="s">
        <v>1905</v>
      </c>
      <c r="G137" s="4" t="s">
        <v>1824</v>
      </c>
      <c r="J137" s="4" t="s">
        <v>2126</v>
      </c>
    </row>
    <row r="138" spans="1:10">
      <c r="A138" s="4">
        <v>137</v>
      </c>
      <c r="B138" s="4" t="s">
        <v>1356</v>
      </c>
      <c r="C138" s="4" t="s">
        <v>172</v>
      </c>
      <c r="D138" s="4" t="s">
        <v>1906</v>
      </c>
      <c r="E138" s="4" t="s">
        <v>1907</v>
      </c>
      <c r="F138" s="4" t="s">
        <v>1908</v>
      </c>
      <c r="G138" s="4" t="s">
        <v>1586</v>
      </c>
      <c r="J138" s="4" t="s">
        <v>2126</v>
      </c>
    </row>
    <row r="139" spans="1:10">
      <c r="A139" s="4">
        <v>138</v>
      </c>
      <c r="B139" s="4" t="s">
        <v>1356</v>
      </c>
      <c r="C139" s="4" t="s">
        <v>172</v>
      </c>
      <c r="D139" s="4" t="s">
        <v>1909</v>
      </c>
      <c r="E139" s="4" t="s">
        <v>1910</v>
      </c>
      <c r="F139" s="4" t="s">
        <v>1911</v>
      </c>
      <c r="G139" s="4" t="s">
        <v>1392</v>
      </c>
      <c r="H139" s="4" t="s">
        <v>1912</v>
      </c>
      <c r="J139" s="4" t="s">
        <v>2126</v>
      </c>
    </row>
    <row r="140" spans="1:10">
      <c r="A140" s="4">
        <v>139</v>
      </c>
      <c r="B140" s="4" t="s">
        <v>1356</v>
      </c>
      <c r="C140" s="4" t="s">
        <v>172</v>
      </c>
      <c r="D140" s="4" t="s">
        <v>1913</v>
      </c>
      <c r="E140" s="4" t="s">
        <v>1914</v>
      </c>
      <c r="F140" s="4" t="s">
        <v>1915</v>
      </c>
      <c r="G140" s="4" t="s">
        <v>1577</v>
      </c>
      <c r="H140" s="4" t="s">
        <v>1916</v>
      </c>
      <c r="J140" s="4" t="s">
        <v>2126</v>
      </c>
    </row>
    <row r="141" spans="1:10">
      <c r="A141" s="4">
        <v>140</v>
      </c>
      <c r="B141" s="4" t="s">
        <v>1356</v>
      </c>
      <c r="C141" s="4" t="s">
        <v>172</v>
      </c>
      <c r="D141" s="4" t="s">
        <v>1917</v>
      </c>
      <c r="E141" s="4" t="s">
        <v>1918</v>
      </c>
      <c r="F141" s="4" t="s">
        <v>1919</v>
      </c>
      <c r="G141" s="4" t="s">
        <v>1382</v>
      </c>
      <c r="H141" s="4" t="s">
        <v>1920</v>
      </c>
      <c r="J141" s="4" t="s">
        <v>2126</v>
      </c>
    </row>
    <row r="142" spans="1:10">
      <c r="A142" s="4">
        <v>141</v>
      </c>
      <c r="B142" s="4" t="s">
        <v>1356</v>
      </c>
      <c r="C142" s="4" t="s">
        <v>172</v>
      </c>
      <c r="D142" s="4" t="s">
        <v>1921</v>
      </c>
      <c r="E142" s="4" t="s">
        <v>1922</v>
      </c>
      <c r="F142" s="4" t="s">
        <v>1923</v>
      </c>
      <c r="G142" s="4" t="s">
        <v>1733</v>
      </c>
      <c r="H142" s="4" t="s">
        <v>1403</v>
      </c>
      <c r="J142" s="4" t="s">
        <v>2126</v>
      </c>
    </row>
    <row r="143" spans="1:10">
      <c r="A143" s="4">
        <v>142</v>
      </c>
      <c r="B143" s="4" t="s">
        <v>1356</v>
      </c>
      <c r="C143" s="4" t="s">
        <v>172</v>
      </c>
      <c r="D143" s="4" t="s">
        <v>1924</v>
      </c>
      <c r="E143" s="4" t="s">
        <v>1925</v>
      </c>
      <c r="F143" s="4" t="s">
        <v>1926</v>
      </c>
      <c r="G143" s="4" t="s">
        <v>1387</v>
      </c>
      <c r="H143" s="4" t="s">
        <v>1927</v>
      </c>
      <c r="J143" s="4" t="s">
        <v>2126</v>
      </c>
    </row>
    <row r="144" spans="1:10">
      <c r="A144" s="4">
        <v>143</v>
      </c>
      <c r="B144" s="4" t="s">
        <v>1356</v>
      </c>
      <c r="C144" s="4" t="s">
        <v>172</v>
      </c>
      <c r="D144" s="4" t="s">
        <v>1928</v>
      </c>
      <c r="E144" s="4" t="s">
        <v>1929</v>
      </c>
      <c r="F144" s="4" t="s">
        <v>1930</v>
      </c>
      <c r="G144" s="4" t="s">
        <v>1577</v>
      </c>
      <c r="H144" s="4" t="s">
        <v>1931</v>
      </c>
      <c r="J144" s="4" t="s">
        <v>2126</v>
      </c>
    </row>
    <row r="145" spans="1:10">
      <c r="A145" s="4">
        <v>144</v>
      </c>
      <c r="B145" s="4" t="s">
        <v>1356</v>
      </c>
      <c r="C145" s="4" t="s">
        <v>172</v>
      </c>
      <c r="D145" s="4" t="s">
        <v>1932</v>
      </c>
      <c r="E145" s="4" t="s">
        <v>1933</v>
      </c>
      <c r="F145" s="4" t="s">
        <v>1934</v>
      </c>
      <c r="G145" s="4" t="s">
        <v>1382</v>
      </c>
      <c r="H145" s="4" t="s">
        <v>1935</v>
      </c>
      <c r="J145" s="4" t="s">
        <v>2126</v>
      </c>
    </row>
    <row r="146" spans="1:10">
      <c r="A146" s="4">
        <v>145</v>
      </c>
      <c r="B146" s="4" t="s">
        <v>1356</v>
      </c>
      <c r="C146" s="4" t="s">
        <v>172</v>
      </c>
      <c r="D146" s="4" t="s">
        <v>1936</v>
      </c>
      <c r="E146" s="4" t="s">
        <v>1937</v>
      </c>
      <c r="F146" s="4" t="s">
        <v>1938</v>
      </c>
      <c r="G146" s="4" t="s">
        <v>1416</v>
      </c>
      <c r="J146" s="4" t="s">
        <v>2126</v>
      </c>
    </row>
    <row r="147" spans="1:10">
      <c r="A147" s="4">
        <v>146</v>
      </c>
      <c r="B147" s="4" t="s">
        <v>1356</v>
      </c>
      <c r="C147" s="4" t="s">
        <v>172</v>
      </c>
      <c r="D147" s="4" t="s">
        <v>1939</v>
      </c>
      <c r="E147" s="4" t="s">
        <v>1940</v>
      </c>
      <c r="F147" s="4" t="s">
        <v>1941</v>
      </c>
      <c r="G147" s="4" t="s">
        <v>1565</v>
      </c>
      <c r="H147" s="4" t="s">
        <v>1942</v>
      </c>
      <c r="J147" s="4" t="s">
        <v>2126</v>
      </c>
    </row>
    <row r="148" spans="1:10">
      <c r="A148" s="4">
        <v>147</v>
      </c>
      <c r="B148" s="4" t="s">
        <v>1356</v>
      </c>
      <c r="C148" s="4" t="s">
        <v>172</v>
      </c>
      <c r="D148" s="4" t="s">
        <v>1943</v>
      </c>
      <c r="E148" s="4" t="s">
        <v>1944</v>
      </c>
      <c r="F148" s="4" t="s">
        <v>1945</v>
      </c>
      <c r="G148" s="4" t="s">
        <v>1377</v>
      </c>
      <c r="H148" s="4" t="s">
        <v>1946</v>
      </c>
      <c r="J148" s="4" t="s">
        <v>2126</v>
      </c>
    </row>
    <row r="149" spans="1:10">
      <c r="A149" s="4">
        <v>148</v>
      </c>
      <c r="B149" s="4" t="s">
        <v>1356</v>
      </c>
      <c r="C149" s="4" t="s">
        <v>172</v>
      </c>
      <c r="D149" s="4" t="s">
        <v>1947</v>
      </c>
      <c r="E149" s="4" t="s">
        <v>1948</v>
      </c>
      <c r="F149" s="4" t="s">
        <v>1949</v>
      </c>
      <c r="G149" s="4" t="s">
        <v>1364</v>
      </c>
      <c r="H149" s="4" t="s">
        <v>1829</v>
      </c>
      <c r="J149" s="4" t="s">
        <v>2126</v>
      </c>
    </row>
    <row r="150" spans="1:10">
      <c r="A150" s="4">
        <v>149</v>
      </c>
      <c r="B150" s="4" t="s">
        <v>1356</v>
      </c>
      <c r="C150" s="4" t="s">
        <v>172</v>
      </c>
      <c r="D150" s="4" t="s">
        <v>1950</v>
      </c>
      <c r="E150" s="4" t="s">
        <v>1951</v>
      </c>
      <c r="F150" s="4" t="s">
        <v>1952</v>
      </c>
      <c r="G150" s="4" t="s">
        <v>1565</v>
      </c>
      <c r="H150" s="4" t="s">
        <v>1953</v>
      </c>
      <c r="J150" s="4" t="s">
        <v>2126</v>
      </c>
    </row>
    <row r="151" spans="1:10">
      <c r="A151" s="4">
        <v>150</v>
      </c>
      <c r="B151" s="4" t="s">
        <v>1356</v>
      </c>
      <c r="C151" s="4" t="s">
        <v>172</v>
      </c>
      <c r="D151" s="4" t="s">
        <v>1954</v>
      </c>
      <c r="E151" s="4" t="s">
        <v>1955</v>
      </c>
      <c r="F151" s="4" t="s">
        <v>1956</v>
      </c>
      <c r="G151" s="4" t="s">
        <v>1382</v>
      </c>
      <c r="J151" s="4" t="s">
        <v>2126</v>
      </c>
    </row>
    <row r="152" spans="1:10">
      <c r="A152" s="4">
        <v>151</v>
      </c>
      <c r="B152" s="4" t="s">
        <v>1356</v>
      </c>
      <c r="C152" s="4" t="s">
        <v>172</v>
      </c>
      <c r="D152" s="4" t="s">
        <v>1957</v>
      </c>
      <c r="E152" s="4" t="s">
        <v>1958</v>
      </c>
      <c r="F152" s="4" t="s">
        <v>1959</v>
      </c>
      <c r="G152" s="4" t="s">
        <v>1709</v>
      </c>
      <c r="H152" s="4" t="s">
        <v>1960</v>
      </c>
      <c r="J152" s="4" t="s">
        <v>2126</v>
      </c>
    </row>
    <row r="153" spans="1:10">
      <c r="A153" s="4">
        <v>152</v>
      </c>
      <c r="B153" s="4" t="s">
        <v>1356</v>
      </c>
      <c r="C153" s="4" t="s">
        <v>172</v>
      </c>
      <c r="D153" s="4" t="s">
        <v>1961</v>
      </c>
      <c r="E153" s="4" t="s">
        <v>1962</v>
      </c>
      <c r="F153" s="4" t="s">
        <v>1963</v>
      </c>
      <c r="G153" s="4" t="s">
        <v>1392</v>
      </c>
      <c r="H153" s="4" t="s">
        <v>1964</v>
      </c>
      <c r="J153" s="4" t="s">
        <v>2126</v>
      </c>
    </row>
    <row r="154" spans="1:10">
      <c r="A154" s="4">
        <v>153</v>
      </c>
      <c r="B154" s="4" t="s">
        <v>1356</v>
      </c>
      <c r="C154" s="4" t="s">
        <v>172</v>
      </c>
      <c r="D154" s="4" t="s">
        <v>1965</v>
      </c>
      <c r="E154" s="4" t="s">
        <v>1966</v>
      </c>
      <c r="F154" s="4" t="s">
        <v>1967</v>
      </c>
      <c r="G154" s="4" t="s">
        <v>1577</v>
      </c>
      <c r="H154" s="4" t="s">
        <v>1543</v>
      </c>
      <c r="J154" s="4" t="s">
        <v>2126</v>
      </c>
    </row>
    <row r="155" spans="1:10">
      <c r="A155" s="4">
        <v>154</v>
      </c>
      <c r="B155" s="4" t="s">
        <v>1356</v>
      </c>
      <c r="C155" s="4" t="s">
        <v>172</v>
      </c>
      <c r="D155" s="4" t="s">
        <v>1968</v>
      </c>
      <c r="E155" s="4" t="s">
        <v>1969</v>
      </c>
      <c r="F155" s="4" t="s">
        <v>1970</v>
      </c>
      <c r="G155" s="4" t="s">
        <v>1435</v>
      </c>
      <c r="J155" s="4" t="s">
        <v>2126</v>
      </c>
    </row>
    <row r="156" spans="1:10">
      <c r="A156" s="4">
        <v>155</v>
      </c>
      <c r="B156" s="4" t="s">
        <v>1356</v>
      </c>
      <c r="C156" s="4" t="s">
        <v>172</v>
      </c>
      <c r="D156" s="4" t="s">
        <v>1971</v>
      </c>
      <c r="E156" s="4" t="s">
        <v>1972</v>
      </c>
      <c r="F156" s="4" t="s">
        <v>1973</v>
      </c>
      <c r="G156" s="4" t="s">
        <v>1382</v>
      </c>
      <c r="H156" s="4" t="s">
        <v>1807</v>
      </c>
      <c r="J156" s="4" t="s">
        <v>2126</v>
      </c>
    </row>
    <row r="157" spans="1:10">
      <c r="A157" s="4">
        <v>156</v>
      </c>
      <c r="B157" s="4" t="s">
        <v>1356</v>
      </c>
      <c r="C157" s="4" t="s">
        <v>172</v>
      </c>
      <c r="D157" s="4" t="s">
        <v>1974</v>
      </c>
      <c r="E157" s="4" t="s">
        <v>1975</v>
      </c>
      <c r="F157" s="4" t="s">
        <v>1976</v>
      </c>
      <c r="G157" s="4" t="s">
        <v>1824</v>
      </c>
      <c r="H157" s="4" t="s">
        <v>1977</v>
      </c>
      <c r="J157" s="4" t="s">
        <v>2126</v>
      </c>
    </row>
    <row r="158" spans="1:10">
      <c r="A158" s="4">
        <v>157</v>
      </c>
      <c r="B158" s="4" t="s">
        <v>1356</v>
      </c>
      <c r="C158" s="4" t="s">
        <v>172</v>
      </c>
      <c r="D158" s="4" t="s">
        <v>1978</v>
      </c>
      <c r="E158" s="4" t="s">
        <v>1979</v>
      </c>
      <c r="F158" s="4" t="s">
        <v>1980</v>
      </c>
      <c r="G158" s="4" t="s">
        <v>1586</v>
      </c>
      <c r="J158" s="4" t="s">
        <v>2126</v>
      </c>
    </row>
    <row r="159" spans="1:10">
      <c r="A159" s="4">
        <v>158</v>
      </c>
      <c r="B159" s="4" t="s">
        <v>1356</v>
      </c>
      <c r="C159" s="4" t="s">
        <v>172</v>
      </c>
      <c r="D159" s="4" t="s">
        <v>1981</v>
      </c>
      <c r="E159" s="4" t="s">
        <v>1982</v>
      </c>
      <c r="F159" s="4" t="s">
        <v>1983</v>
      </c>
      <c r="G159" s="4" t="s">
        <v>1368</v>
      </c>
      <c r="J159" s="4" t="s">
        <v>2126</v>
      </c>
    </row>
    <row r="160" spans="1:10">
      <c r="A160" s="4">
        <v>159</v>
      </c>
      <c r="B160" s="4" t="s">
        <v>1356</v>
      </c>
      <c r="C160" s="4" t="s">
        <v>172</v>
      </c>
      <c r="D160" s="4" t="s">
        <v>1984</v>
      </c>
      <c r="E160" s="4" t="s">
        <v>1985</v>
      </c>
      <c r="F160" s="4" t="s">
        <v>1986</v>
      </c>
      <c r="G160" s="4" t="s">
        <v>1709</v>
      </c>
      <c r="H160" s="4" t="s">
        <v>1987</v>
      </c>
      <c r="J160" s="4" t="s">
        <v>2126</v>
      </c>
    </row>
    <row r="161" spans="1:10">
      <c r="A161" s="4">
        <v>160</v>
      </c>
      <c r="B161" s="4" t="s">
        <v>1356</v>
      </c>
      <c r="C161" s="4" t="s">
        <v>172</v>
      </c>
      <c r="D161" s="4" t="s">
        <v>1988</v>
      </c>
      <c r="E161" s="4" t="s">
        <v>1989</v>
      </c>
      <c r="F161" s="4" t="s">
        <v>1990</v>
      </c>
      <c r="G161" s="4" t="s">
        <v>1392</v>
      </c>
      <c r="J161" s="4" t="s">
        <v>2126</v>
      </c>
    </row>
    <row r="162" spans="1:10">
      <c r="A162" s="4">
        <v>161</v>
      </c>
      <c r="B162" s="4" t="s">
        <v>1356</v>
      </c>
      <c r="C162" s="4" t="s">
        <v>172</v>
      </c>
      <c r="D162" s="4" t="s">
        <v>1991</v>
      </c>
      <c r="E162" s="4" t="s">
        <v>1992</v>
      </c>
      <c r="F162" s="4" t="s">
        <v>1993</v>
      </c>
      <c r="G162" s="4" t="s">
        <v>1577</v>
      </c>
      <c r="H162" s="4" t="s">
        <v>1994</v>
      </c>
      <c r="J162" s="4" t="s">
        <v>2126</v>
      </c>
    </row>
    <row r="163" spans="1:10">
      <c r="A163" s="4">
        <v>162</v>
      </c>
      <c r="B163" s="4" t="s">
        <v>1356</v>
      </c>
      <c r="C163" s="4" t="s">
        <v>172</v>
      </c>
      <c r="D163" s="4" t="s">
        <v>1995</v>
      </c>
      <c r="E163" s="4" t="s">
        <v>1996</v>
      </c>
      <c r="F163" s="4" t="s">
        <v>1997</v>
      </c>
      <c r="G163" s="4" t="s">
        <v>1586</v>
      </c>
      <c r="H163" s="4" t="s">
        <v>1998</v>
      </c>
      <c r="J163" s="4" t="s">
        <v>2126</v>
      </c>
    </row>
    <row r="164" spans="1:10">
      <c r="A164" s="4">
        <v>163</v>
      </c>
      <c r="B164" s="4" t="s">
        <v>1356</v>
      </c>
      <c r="C164" s="4" t="s">
        <v>172</v>
      </c>
      <c r="D164" s="4" t="s">
        <v>1999</v>
      </c>
      <c r="E164" s="4" t="s">
        <v>2000</v>
      </c>
      <c r="F164" s="4" t="s">
        <v>2001</v>
      </c>
      <c r="G164" s="4" t="s">
        <v>1586</v>
      </c>
      <c r="H164" s="4" t="s">
        <v>1643</v>
      </c>
      <c r="J164" s="4" t="s">
        <v>2126</v>
      </c>
    </row>
    <row r="165" spans="1:10">
      <c r="A165" s="4">
        <v>164</v>
      </c>
      <c r="B165" s="4" t="s">
        <v>1356</v>
      </c>
      <c r="C165" s="4" t="s">
        <v>172</v>
      </c>
      <c r="D165" s="4" t="s">
        <v>2002</v>
      </c>
      <c r="E165" s="4" t="s">
        <v>2003</v>
      </c>
      <c r="F165" s="4" t="s">
        <v>2004</v>
      </c>
      <c r="G165" s="4" t="s">
        <v>1382</v>
      </c>
      <c r="H165" s="4" t="s">
        <v>2005</v>
      </c>
      <c r="J165" s="4" t="s">
        <v>2126</v>
      </c>
    </row>
    <row r="166" spans="1:10">
      <c r="A166" s="4">
        <v>165</v>
      </c>
      <c r="B166" s="4" t="s">
        <v>1356</v>
      </c>
      <c r="C166" s="4" t="s">
        <v>172</v>
      </c>
      <c r="D166" s="4" t="s">
        <v>2006</v>
      </c>
      <c r="E166" s="4" t="s">
        <v>2007</v>
      </c>
      <c r="F166" s="4" t="s">
        <v>2008</v>
      </c>
      <c r="G166" s="4" t="s">
        <v>1501</v>
      </c>
      <c r="H166" s="4" t="s">
        <v>2009</v>
      </c>
      <c r="J166" s="4" t="s">
        <v>2126</v>
      </c>
    </row>
    <row r="167" spans="1:10">
      <c r="A167" s="4">
        <v>166</v>
      </c>
      <c r="B167" s="4" t="s">
        <v>1356</v>
      </c>
      <c r="C167" s="4" t="s">
        <v>172</v>
      </c>
      <c r="D167" s="4" t="s">
        <v>2010</v>
      </c>
      <c r="E167" s="4" t="s">
        <v>2011</v>
      </c>
      <c r="F167" s="4" t="s">
        <v>2012</v>
      </c>
      <c r="G167" s="4" t="s">
        <v>1468</v>
      </c>
      <c r="H167" s="4" t="s">
        <v>2013</v>
      </c>
      <c r="J167" s="4" t="s">
        <v>2126</v>
      </c>
    </row>
    <row r="168" spans="1:10">
      <c r="A168" s="4">
        <v>167</v>
      </c>
      <c r="B168" s="4" t="s">
        <v>1356</v>
      </c>
      <c r="C168" s="4" t="s">
        <v>172</v>
      </c>
      <c r="D168" s="4" t="s">
        <v>2014</v>
      </c>
      <c r="E168" s="4" t="s">
        <v>2015</v>
      </c>
      <c r="F168" s="4" t="s">
        <v>2016</v>
      </c>
      <c r="G168" s="4" t="s">
        <v>1368</v>
      </c>
      <c r="H168" s="4" t="s">
        <v>2017</v>
      </c>
      <c r="J168" s="4" t="s">
        <v>2126</v>
      </c>
    </row>
    <row r="169" spans="1:10">
      <c r="A169" s="4">
        <v>168</v>
      </c>
      <c r="B169" s="4" t="s">
        <v>1356</v>
      </c>
      <c r="C169" s="4" t="s">
        <v>172</v>
      </c>
      <c r="D169" s="4" t="s">
        <v>2018</v>
      </c>
      <c r="E169" s="4" t="s">
        <v>2019</v>
      </c>
      <c r="F169" s="4" t="s">
        <v>2020</v>
      </c>
      <c r="G169" s="4" t="s">
        <v>1874</v>
      </c>
      <c r="H169" s="4" t="s">
        <v>2021</v>
      </c>
      <c r="J169" s="4" t="s">
        <v>2126</v>
      </c>
    </row>
    <row r="170" spans="1:10">
      <c r="A170" s="4">
        <v>169</v>
      </c>
      <c r="B170" s="4" t="s">
        <v>1356</v>
      </c>
      <c r="C170" s="4" t="s">
        <v>172</v>
      </c>
      <c r="D170" s="4" t="s">
        <v>2022</v>
      </c>
      <c r="E170" s="4" t="s">
        <v>2023</v>
      </c>
      <c r="F170" s="4" t="s">
        <v>2024</v>
      </c>
      <c r="G170" s="4" t="s">
        <v>1565</v>
      </c>
      <c r="H170" s="4" t="s">
        <v>2025</v>
      </c>
      <c r="J170" s="4" t="s">
        <v>2126</v>
      </c>
    </row>
    <row r="171" spans="1:10">
      <c r="A171" s="4">
        <v>170</v>
      </c>
      <c r="B171" s="4" t="s">
        <v>1356</v>
      </c>
      <c r="C171" s="4" t="s">
        <v>172</v>
      </c>
      <c r="D171" s="4" t="s">
        <v>2026</v>
      </c>
      <c r="E171" s="4" t="s">
        <v>2027</v>
      </c>
      <c r="F171" s="4" t="s">
        <v>2028</v>
      </c>
      <c r="G171" s="4" t="s">
        <v>1477</v>
      </c>
      <c r="H171" s="4" t="s">
        <v>2029</v>
      </c>
      <c r="J171" s="4" t="s">
        <v>2126</v>
      </c>
    </row>
    <row r="172" spans="1:10">
      <c r="A172" s="4">
        <v>171</v>
      </c>
      <c r="B172" s="4" t="s">
        <v>1356</v>
      </c>
      <c r="C172" s="4" t="s">
        <v>172</v>
      </c>
      <c r="D172" s="4" t="s">
        <v>2030</v>
      </c>
      <c r="E172" s="4" t="s">
        <v>2031</v>
      </c>
      <c r="F172" s="4" t="s">
        <v>2032</v>
      </c>
      <c r="G172" s="4" t="s">
        <v>1586</v>
      </c>
      <c r="H172" s="4" t="s">
        <v>2033</v>
      </c>
      <c r="J172" s="4" t="s">
        <v>2126</v>
      </c>
    </row>
    <row r="173" spans="1:10">
      <c r="A173" s="4">
        <v>172</v>
      </c>
      <c r="B173" s="4" t="s">
        <v>1356</v>
      </c>
      <c r="C173" s="4" t="s">
        <v>172</v>
      </c>
      <c r="D173" s="4" t="s">
        <v>2034</v>
      </c>
      <c r="E173" s="4" t="s">
        <v>2035</v>
      </c>
      <c r="F173" s="4" t="s">
        <v>2036</v>
      </c>
      <c r="G173" s="4" t="s">
        <v>1387</v>
      </c>
      <c r="H173" s="4" t="s">
        <v>2037</v>
      </c>
      <c r="J173" s="4" t="s">
        <v>2126</v>
      </c>
    </row>
    <row r="174" spans="1:10">
      <c r="A174" s="4">
        <v>173</v>
      </c>
      <c r="B174" s="4" t="s">
        <v>1356</v>
      </c>
      <c r="C174" s="4" t="s">
        <v>172</v>
      </c>
      <c r="D174" s="4" t="s">
        <v>2038</v>
      </c>
      <c r="E174" s="4" t="s">
        <v>2039</v>
      </c>
      <c r="F174" s="4" t="s">
        <v>2040</v>
      </c>
      <c r="G174" s="4" t="s">
        <v>1382</v>
      </c>
      <c r="J174" s="4" t="s">
        <v>2126</v>
      </c>
    </row>
    <row r="175" spans="1:10">
      <c r="A175" s="4">
        <v>174</v>
      </c>
      <c r="B175" s="4" t="s">
        <v>1356</v>
      </c>
      <c r="C175" s="4" t="s">
        <v>172</v>
      </c>
      <c r="D175" s="4" t="s">
        <v>2041</v>
      </c>
      <c r="E175" s="4" t="s">
        <v>2042</v>
      </c>
      <c r="F175" s="4" t="s">
        <v>2043</v>
      </c>
      <c r="G175" s="4" t="s">
        <v>1477</v>
      </c>
      <c r="H175" s="4" t="s">
        <v>2044</v>
      </c>
      <c r="J175" s="4" t="s">
        <v>2126</v>
      </c>
    </row>
    <row r="176" spans="1:10">
      <c r="A176" s="4">
        <v>175</v>
      </c>
      <c r="B176" s="4" t="s">
        <v>1356</v>
      </c>
      <c r="C176" s="4" t="s">
        <v>172</v>
      </c>
      <c r="D176" s="4" t="s">
        <v>2045</v>
      </c>
      <c r="E176" s="4" t="s">
        <v>2046</v>
      </c>
      <c r="F176" s="4" t="s">
        <v>2047</v>
      </c>
      <c r="G176" s="4" t="s">
        <v>1824</v>
      </c>
      <c r="J176" s="4" t="s">
        <v>2126</v>
      </c>
    </row>
    <row r="177" spans="1:10">
      <c r="A177" s="4">
        <v>176</v>
      </c>
      <c r="B177" s="4" t="s">
        <v>1356</v>
      </c>
      <c r="C177" s="4" t="s">
        <v>172</v>
      </c>
      <c r="D177" s="4" t="s">
        <v>2048</v>
      </c>
      <c r="E177" s="4" t="s">
        <v>2049</v>
      </c>
      <c r="F177" s="4" t="s">
        <v>2050</v>
      </c>
      <c r="G177" s="4" t="s">
        <v>1387</v>
      </c>
      <c r="H177" s="4" t="s">
        <v>2051</v>
      </c>
      <c r="J177" s="4" t="s">
        <v>2126</v>
      </c>
    </row>
    <row r="178" spans="1:10">
      <c r="A178" s="4">
        <v>177</v>
      </c>
      <c r="B178" s="4" t="s">
        <v>1356</v>
      </c>
      <c r="C178" s="4" t="s">
        <v>172</v>
      </c>
      <c r="D178" s="4" t="s">
        <v>2052</v>
      </c>
      <c r="E178" s="4" t="s">
        <v>2053</v>
      </c>
      <c r="F178" s="4" t="s">
        <v>2054</v>
      </c>
      <c r="G178" s="4" t="s">
        <v>1501</v>
      </c>
      <c r="H178" s="4" t="s">
        <v>2055</v>
      </c>
      <c r="J178" s="4" t="s">
        <v>2126</v>
      </c>
    </row>
    <row r="179" spans="1:10">
      <c r="A179" s="4">
        <v>178</v>
      </c>
      <c r="B179" s="4" t="s">
        <v>1356</v>
      </c>
      <c r="C179" s="4" t="s">
        <v>172</v>
      </c>
      <c r="D179" s="4" t="s">
        <v>2056</v>
      </c>
      <c r="E179" s="4" t="s">
        <v>2057</v>
      </c>
      <c r="F179" s="4" t="s">
        <v>2058</v>
      </c>
      <c r="G179" s="4" t="s">
        <v>1377</v>
      </c>
      <c r="H179" s="4" t="s">
        <v>2059</v>
      </c>
      <c r="J179" s="4" t="s">
        <v>2126</v>
      </c>
    </row>
    <row r="180" spans="1:10">
      <c r="A180" s="4">
        <v>179</v>
      </c>
      <c r="B180" s="4" t="s">
        <v>1356</v>
      </c>
      <c r="C180" s="4" t="s">
        <v>172</v>
      </c>
      <c r="D180" s="4" t="s">
        <v>2060</v>
      </c>
      <c r="E180" s="4" t="s">
        <v>2061</v>
      </c>
      <c r="F180" s="4" t="s">
        <v>2062</v>
      </c>
      <c r="G180" s="4" t="s">
        <v>2063</v>
      </c>
      <c r="H180" s="4" t="s">
        <v>2064</v>
      </c>
      <c r="J180" s="4" t="s">
        <v>2126</v>
      </c>
    </row>
    <row r="181" spans="1:10">
      <c r="A181" s="4">
        <v>180</v>
      </c>
      <c r="B181" s="4" t="s">
        <v>1356</v>
      </c>
      <c r="C181" s="4" t="s">
        <v>172</v>
      </c>
      <c r="D181" s="4" t="s">
        <v>2065</v>
      </c>
      <c r="E181" s="4" t="s">
        <v>2066</v>
      </c>
      <c r="F181" s="4" t="s">
        <v>2067</v>
      </c>
      <c r="G181" s="4" t="s">
        <v>2068</v>
      </c>
      <c r="H181" s="4" t="s">
        <v>2069</v>
      </c>
      <c r="J181" s="4" t="s">
        <v>2126</v>
      </c>
    </row>
    <row r="182" spans="1:10">
      <c r="A182" s="4">
        <v>181</v>
      </c>
      <c r="B182" s="4" t="s">
        <v>1356</v>
      </c>
      <c r="C182" s="4" t="s">
        <v>172</v>
      </c>
      <c r="D182" s="4" t="s">
        <v>2070</v>
      </c>
      <c r="E182" s="4" t="s">
        <v>2071</v>
      </c>
      <c r="F182" s="4" t="s">
        <v>2072</v>
      </c>
      <c r="G182" s="4" t="s">
        <v>2073</v>
      </c>
      <c r="H182" s="4" t="s">
        <v>2074</v>
      </c>
      <c r="J182" s="4" t="s">
        <v>2126</v>
      </c>
    </row>
    <row r="183" spans="1:10">
      <c r="A183" s="4">
        <v>182</v>
      </c>
      <c r="B183" s="4" t="s">
        <v>1356</v>
      </c>
      <c r="C183" s="4" t="s">
        <v>172</v>
      </c>
      <c r="D183" s="4" t="s">
        <v>2075</v>
      </c>
      <c r="E183" s="4" t="s">
        <v>2076</v>
      </c>
      <c r="F183" s="4" t="s">
        <v>2077</v>
      </c>
      <c r="G183" s="4" t="s">
        <v>1709</v>
      </c>
      <c r="H183" s="4" t="s">
        <v>2078</v>
      </c>
      <c r="J183" s="4" t="s">
        <v>2126</v>
      </c>
    </row>
    <row r="184" spans="1:10">
      <c r="A184" s="4">
        <v>183</v>
      </c>
      <c r="B184" s="4" t="s">
        <v>1356</v>
      </c>
      <c r="C184" s="4" t="s">
        <v>172</v>
      </c>
      <c r="D184" s="4" t="s">
        <v>2079</v>
      </c>
      <c r="E184" s="4" t="s">
        <v>2080</v>
      </c>
      <c r="F184" s="4" t="s">
        <v>2081</v>
      </c>
      <c r="G184" s="4" t="s">
        <v>1586</v>
      </c>
      <c r="H184" s="4" t="s">
        <v>1403</v>
      </c>
      <c r="J184" s="4" t="s">
        <v>2126</v>
      </c>
    </row>
    <row r="185" spans="1:10">
      <c r="A185" s="4">
        <v>184</v>
      </c>
      <c r="B185" s="4" t="s">
        <v>1356</v>
      </c>
      <c r="C185" s="4" t="s">
        <v>172</v>
      </c>
      <c r="D185" s="4" t="s">
        <v>2082</v>
      </c>
      <c r="E185" s="4" t="s">
        <v>2083</v>
      </c>
      <c r="F185" s="4" t="s">
        <v>2084</v>
      </c>
      <c r="G185" s="4" t="s">
        <v>1392</v>
      </c>
      <c r="H185" s="4" t="s">
        <v>2085</v>
      </c>
      <c r="J185" s="4" t="s">
        <v>2126</v>
      </c>
    </row>
    <row r="186" spans="1:10">
      <c r="A186" s="4">
        <v>185</v>
      </c>
      <c r="B186" s="4" t="s">
        <v>1356</v>
      </c>
      <c r="C186" s="4" t="s">
        <v>172</v>
      </c>
      <c r="D186" s="4" t="s">
        <v>2086</v>
      </c>
      <c r="E186" s="4" t="s">
        <v>2087</v>
      </c>
      <c r="F186" s="4" t="s">
        <v>2088</v>
      </c>
      <c r="G186" s="4" t="s">
        <v>1565</v>
      </c>
      <c r="H186" s="4" t="s">
        <v>2089</v>
      </c>
      <c r="J186" s="4" t="s">
        <v>2126</v>
      </c>
    </row>
    <row r="187" spans="1:10">
      <c r="A187" s="4">
        <v>186</v>
      </c>
      <c r="B187" s="4" t="s">
        <v>1356</v>
      </c>
      <c r="C187" s="4" t="s">
        <v>172</v>
      </c>
      <c r="D187" s="4" t="s">
        <v>2090</v>
      </c>
      <c r="E187" s="4" t="s">
        <v>2091</v>
      </c>
      <c r="F187" s="4" t="s">
        <v>2092</v>
      </c>
      <c r="G187" s="4" t="s">
        <v>2093</v>
      </c>
      <c r="H187" s="4" t="s">
        <v>1543</v>
      </c>
      <c r="J187" s="4" t="s">
        <v>2126</v>
      </c>
    </row>
    <row r="188" spans="1:10">
      <c r="A188" s="4">
        <v>187</v>
      </c>
      <c r="B188" s="4" t="s">
        <v>1356</v>
      </c>
      <c r="C188" s="4" t="s">
        <v>172</v>
      </c>
      <c r="D188" s="4" t="s">
        <v>2094</v>
      </c>
      <c r="E188" s="4" t="s">
        <v>2095</v>
      </c>
      <c r="F188" s="4" t="s">
        <v>2096</v>
      </c>
      <c r="G188" s="4" t="s">
        <v>1602</v>
      </c>
      <c r="H188" s="4" t="s">
        <v>2097</v>
      </c>
      <c r="J188" s="4" t="s">
        <v>2126</v>
      </c>
    </row>
    <row r="189" spans="1:10">
      <c r="A189" s="4">
        <v>188</v>
      </c>
      <c r="B189" s="4" t="s">
        <v>1356</v>
      </c>
      <c r="C189" s="4" t="s">
        <v>172</v>
      </c>
      <c r="D189" s="4" t="s">
        <v>2098</v>
      </c>
      <c r="E189" s="4" t="s">
        <v>2099</v>
      </c>
      <c r="F189" s="4" t="s">
        <v>2100</v>
      </c>
      <c r="G189" s="4" t="s">
        <v>1463</v>
      </c>
      <c r="H189" s="4" t="s">
        <v>2101</v>
      </c>
      <c r="J189" s="4" t="s">
        <v>2126</v>
      </c>
    </row>
    <row r="190" spans="1:10">
      <c r="A190" s="4">
        <v>189</v>
      </c>
      <c r="B190" s="4" t="s">
        <v>1356</v>
      </c>
      <c r="C190" s="4" t="s">
        <v>172</v>
      </c>
      <c r="D190" s="4" t="s">
        <v>2102</v>
      </c>
      <c r="E190" s="4" t="s">
        <v>2103</v>
      </c>
      <c r="F190" s="4" t="s">
        <v>2104</v>
      </c>
      <c r="G190" s="4" t="s">
        <v>1661</v>
      </c>
      <c r="H190" s="4" t="s">
        <v>2105</v>
      </c>
      <c r="J190" s="4" t="s">
        <v>2126</v>
      </c>
    </row>
    <row r="191" spans="1:10">
      <c r="A191" s="4">
        <v>190</v>
      </c>
      <c r="B191" s="4" t="s">
        <v>1356</v>
      </c>
      <c r="C191" s="4" t="s">
        <v>172</v>
      </c>
      <c r="D191" s="4" t="s">
        <v>2106</v>
      </c>
      <c r="E191" s="4" t="s">
        <v>2107</v>
      </c>
      <c r="F191" s="4" t="s">
        <v>2108</v>
      </c>
      <c r="G191" s="4" t="s">
        <v>1468</v>
      </c>
      <c r="H191" s="4" t="s">
        <v>2109</v>
      </c>
      <c r="J191" s="4" t="s">
        <v>2126</v>
      </c>
    </row>
    <row r="192" spans="1:10">
      <c r="A192" s="4">
        <v>191</v>
      </c>
      <c r="B192" s="4" t="s">
        <v>1356</v>
      </c>
      <c r="C192" s="4" t="s">
        <v>172</v>
      </c>
      <c r="D192" s="4" t="s">
        <v>2110</v>
      </c>
      <c r="E192" s="4" t="s">
        <v>2111</v>
      </c>
      <c r="F192" s="4" t="s">
        <v>2112</v>
      </c>
      <c r="G192" s="4" t="s">
        <v>1824</v>
      </c>
      <c r="H192" s="4" t="s">
        <v>1417</v>
      </c>
      <c r="J192" s="4" t="s">
        <v>2126</v>
      </c>
    </row>
    <row r="193" spans="1:10">
      <c r="A193" s="4">
        <v>192</v>
      </c>
      <c r="B193" s="4" t="s">
        <v>1356</v>
      </c>
      <c r="C193" s="4" t="s">
        <v>172</v>
      </c>
      <c r="D193" s="4" t="s">
        <v>2113</v>
      </c>
      <c r="E193" s="4" t="s">
        <v>2114</v>
      </c>
      <c r="F193" s="4" t="s">
        <v>2115</v>
      </c>
      <c r="G193" s="4" t="s">
        <v>2116</v>
      </c>
      <c r="J193" s="4" t="s">
        <v>2126</v>
      </c>
    </row>
    <row r="194" spans="1:10">
      <c r="A194" s="4">
        <v>193</v>
      </c>
      <c r="B194" s="4" t="s">
        <v>1356</v>
      </c>
      <c r="C194" s="4" t="s">
        <v>172</v>
      </c>
      <c r="D194" s="4" t="s">
        <v>2117</v>
      </c>
      <c r="E194" s="4" t="s">
        <v>2118</v>
      </c>
      <c r="F194" s="4" t="s">
        <v>2119</v>
      </c>
      <c r="G194" s="4" t="s">
        <v>1382</v>
      </c>
      <c r="H194" s="4" t="s">
        <v>2120</v>
      </c>
      <c r="J194" s="4" t="s">
        <v>2126</v>
      </c>
    </row>
    <row r="195" spans="1:10">
      <c r="A195" s="4">
        <v>194</v>
      </c>
      <c r="B195" s="4" t="s">
        <v>1356</v>
      </c>
      <c r="C195" s="4" t="s">
        <v>172</v>
      </c>
      <c r="D195" s="4" t="s">
        <v>2121</v>
      </c>
      <c r="E195" s="4" t="s">
        <v>2122</v>
      </c>
      <c r="F195" s="4" t="s">
        <v>2123</v>
      </c>
      <c r="G195" s="4" t="s">
        <v>2124</v>
      </c>
      <c r="H195" s="4" t="s">
        <v>2125</v>
      </c>
      <c r="J195" s="4" t="s">
        <v>2126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27">
        <v>1</v>
      </c>
      <c r="E9" s="864"/>
      <c r="F9" s="868"/>
      <c r="G9" s="872" t="s">
        <v>88</v>
      </c>
      <c r="H9" s="727"/>
      <c r="I9" s="727">
        <v>1</v>
      </c>
      <c r="J9" s="866"/>
      <c r="K9" s="757" t="s">
        <v>88</v>
      </c>
      <c r="L9" s="732"/>
      <c r="M9" s="732" t="s">
        <v>96</v>
      </c>
      <c r="N9" s="862"/>
      <c r="O9" s="757" t="s">
        <v>88</v>
      </c>
      <c r="P9" s="331"/>
      <c r="Q9" s="331" t="s">
        <v>96</v>
      </c>
      <c r="R9" s="658"/>
      <c r="S9" s="440"/>
    </row>
    <row r="10" spans="1:19" s="103" customFormat="1" ht="17.100000000000001" customHeight="1">
      <c r="A10" s="308"/>
      <c r="C10" s="184"/>
      <c r="D10" s="728"/>
      <c r="E10" s="865"/>
      <c r="F10" s="869"/>
      <c r="G10" s="728"/>
      <c r="H10" s="728"/>
      <c r="I10" s="728"/>
      <c r="J10" s="867"/>
      <c r="K10" s="728"/>
      <c r="L10" s="728"/>
      <c r="M10" s="728"/>
      <c r="N10" s="863"/>
      <c r="O10" s="728"/>
      <c r="P10" s="332"/>
      <c r="Q10" s="122"/>
      <c r="R10" s="122" t="s">
        <v>685</v>
      </c>
      <c r="S10" s="123"/>
    </row>
    <row r="11" spans="1:19" s="103" customFormat="1" ht="17.100000000000001" customHeight="1">
      <c r="A11" s="308"/>
      <c r="C11" s="184"/>
      <c r="D11" s="728"/>
      <c r="E11" s="865"/>
      <c r="F11" s="869"/>
      <c r="G11" s="728"/>
      <c r="H11" s="728"/>
      <c r="I11" s="728"/>
      <c r="J11" s="867"/>
      <c r="K11" s="728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28"/>
      <c r="E12" s="865"/>
      <c r="F12" s="869"/>
      <c r="G12" s="728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73"/>
      <c r="E14" s="870"/>
      <c r="F14" s="871"/>
      <c r="G14" s="859"/>
      <c r="H14" s="727"/>
      <c r="I14" s="727">
        <v>1</v>
      </c>
      <c r="J14" s="866"/>
      <c r="K14" s="757" t="s">
        <v>88</v>
      </c>
      <c r="L14" s="732"/>
      <c r="M14" s="732" t="s">
        <v>96</v>
      </c>
      <c r="N14" s="862"/>
      <c r="O14" s="757" t="s">
        <v>88</v>
      </c>
      <c r="P14" s="331"/>
      <c r="Q14" s="331" t="s">
        <v>96</v>
      </c>
      <c r="R14" s="658"/>
      <c r="S14" s="440"/>
    </row>
    <row r="15" spans="1:19" ht="17.100000000000001" customHeight="1">
      <c r="A15" s="308"/>
      <c r="B15" s="103"/>
      <c r="C15" s="184"/>
      <c r="D15" s="873"/>
      <c r="E15" s="870"/>
      <c r="F15" s="871"/>
      <c r="G15" s="859"/>
      <c r="H15" s="727"/>
      <c r="I15" s="727"/>
      <c r="J15" s="867"/>
      <c r="K15" s="757"/>
      <c r="L15" s="732"/>
      <c r="M15" s="732"/>
      <c r="N15" s="863"/>
      <c r="O15" s="757"/>
      <c r="P15" s="332"/>
      <c r="Q15" s="122"/>
      <c r="R15" s="122" t="s">
        <v>685</v>
      </c>
      <c r="S15" s="123"/>
    </row>
    <row r="16" spans="1:19" ht="17.100000000000001" customHeight="1">
      <c r="A16" s="308"/>
      <c r="B16" s="103"/>
      <c r="C16" s="184"/>
      <c r="D16" s="873"/>
      <c r="E16" s="870"/>
      <c r="F16" s="871"/>
      <c r="G16" s="859"/>
      <c r="H16" s="727"/>
      <c r="I16" s="727"/>
      <c r="J16" s="867"/>
      <c r="K16" s="757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41" ht="17.100000000000001" customHeight="1">
      <c r="A17" s="308"/>
      <c r="B17" s="103"/>
      <c r="C17" s="184"/>
      <c r="D17" s="873"/>
      <c r="E17" s="870"/>
      <c r="F17" s="871"/>
      <c r="G17" s="859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41" ht="17.100000000000001" customHeight="1">
      <c r="A18" s="309"/>
    </row>
    <row r="19" spans="1:41" s="34" customFormat="1" ht="17.100000000000001" customHeight="1">
      <c r="A19" s="34" t="s">
        <v>15</v>
      </c>
      <c r="C19" s="34" t="s">
        <v>96</v>
      </c>
    </row>
    <row r="25" spans="1:41" ht="17.100000000000001" customHeight="1">
      <c r="O25" s="819" t="s">
        <v>301</v>
      </c>
      <c r="P25" s="819"/>
      <c r="Q25" s="819"/>
      <c r="R25" s="821" t="s">
        <v>273</v>
      </c>
      <c r="S25" s="821"/>
      <c r="T25" s="821"/>
      <c r="U25" s="789" t="s">
        <v>344</v>
      </c>
      <c r="W25" s="814"/>
    </row>
    <row r="26" spans="1:41" ht="17.100000000000001" customHeight="1">
      <c r="O26" s="860" t="s">
        <v>692</v>
      </c>
      <c r="P26" s="860" t="s">
        <v>274</v>
      </c>
      <c r="Q26" s="860"/>
      <c r="R26" s="821"/>
      <c r="S26" s="821"/>
      <c r="T26" s="821"/>
      <c r="U26" s="789"/>
      <c r="W26" s="814"/>
    </row>
    <row r="27" spans="1:41" ht="37.5" customHeight="1">
      <c r="O27" s="860"/>
      <c r="P27" s="105" t="s">
        <v>693</v>
      </c>
      <c r="Q27" s="105" t="s">
        <v>6</v>
      </c>
      <c r="R27" s="106" t="s">
        <v>277</v>
      </c>
      <c r="S27" s="820" t="s">
        <v>276</v>
      </c>
      <c r="T27" s="820"/>
      <c r="U27" s="789"/>
      <c r="W27" s="814"/>
    </row>
    <row r="28" spans="1:41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61"/>
      <c r="P28" s="861"/>
      <c r="Q28" s="861"/>
      <c r="R28" s="861"/>
      <c r="S28" s="861"/>
      <c r="T28" s="861"/>
      <c r="U28" s="861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41" s="35" customFormat="1" ht="270">
      <c r="A29" s="766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>
        <f>mergeValue(A29)</f>
        <v>1</v>
      </c>
      <c r="M29" s="593" t="s">
        <v>23</v>
      </c>
      <c r="N29" s="577"/>
      <c r="O29" s="838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7"/>
      <c r="AD29" s="606" t="s">
        <v>508</v>
      </c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</row>
    <row r="30" spans="1:41" s="35" customFormat="1" ht="371.25">
      <c r="A30" s="766"/>
      <c r="B30" s="766">
        <v>1</v>
      </c>
      <c r="C30" s="340"/>
      <c r="D30" s="340"/>
      <c r="E30" s="491"/>
      <c r="F30" s="491"/>
      <c r="G30" s="491"/>
      <c r="H30" s="491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38"/>
      <c r="P30" s="776"/>
      <c r="Q30" s="776"/>
      <c r="R30" s="776"/>
      <c r="S30" s="776"/>
      <c r="T30" s="776"/>
      <c r="U30" s="776"/>
      <c r="V30" s="776"/>
      <c r="W30" s="776"/>
      <c r="X30" s="776"/>
      <c r="Y30" s="776"/>
      <c r="Z30" s="776"/>
      <c r="AA30" s="776"/>
      <c r="AB30" s="776"/>
      <c r="AC30" s="777"/>
      <c r="AD30" s="286" t="s">
        <v>509</v>
      </c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</row>
    <row r="31" spans="1:41" s="35" customFormat="1" ht="409.5">
      <c r="A31" s="766"/>
      <c r="B31" s="766"/>
      <c r="C31" s="766">
        <v>1</v>
      </c>
      <c r="D31" s="340"/>
      <c r="E31" s="491"/>
      <c r="F31" s="491"/>
      <c r="G31" s="491"/>
      <c r="H31" s="491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655</v>
      </c>
      <c r="N31" s="285"/>
      <c r="O31" s="838"/>
      <c r="P31" s="776"/>
      <c r="Q31" s="776"/>
      <c r="R31" s="776"/>
      <c r="S31" s="776"/>
      <c r="T31" s="776"/>
      <c r="U31" s="776"/>
      <c r="V31" s="776"/>
      <c r="W31" s="776"/>
      <c r="X31" s="776"/>
      <c r="Y31" s="776"/>
      <c r="Z31" s="776"/>
      <c r="AA31" s="776"/>
      <c r="AB31" s="776"/>
      <c r="AC31" s="777"/>
      <c r="AD31" s="286" t="s">
        <v>656</v>
      </c>
      <c r="AE31" s="298"/>
      <c r="AF31" s="298"/>
      <c r="AG31" s="298"/>
      <c r="AH31" s="317"/>
      <c r="AI31" s="298"/>
      <c r="AJ31" s="298"/>
      <c r="AK31" s="298"/>
      <c r="AL31" s="298"/>
      <c r="AM31" s="298"/>
      <c r="AN31" s="298"/>
      <c r="AO31" s="298"/>
    </row>
    <row r="32" spans="1:41" s="35" customFormat="1" ht="409.5">
      <c r="A32" s="766"/>
      <c r="B32" s="766"/>
      <c r="C32" s="766"/>
      <c r="D32" s="766">
        <v>1</v>
      </c>
      <c r="E32" s="491"/>
      <c r="F32" s="491"/>
      <c r="G32" s="491"/>
      <c r="H32" s="491"/>
      <c r="I32" s="760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778"/>
      <c r="P32" s="779"/>
      <c r="Q32" s="779"/>
      <c r="R32" s="779"/>
      <c r="S32" s="779"/>
      <c r="T32" s="779"/>
      <c r="U32" s="779"/>
      <c r="V32" s="779"/>
      <c r="W32" s="779"/>
      <c r="X32" s="779"/>
      <c r="Y32" s="779"/>
      <c r="Z32" s="779"/>
      <c r="AA32" s="779"/>
      <c r="AB32" s="779"/>
      <c r="AC32" s="780"/>
      <c r="AD32" s="286" t="s">
        <v>633</v>
      </c>
      <c r="AE32" s="298"/>
      <c r="AF32" s="298"/>
      <c r="AG32" s="298"/>
      <c r="AH32" s="317"/>
      <c r="AI32" s="298"/>
      <c r="AJ32" s="298"/>
      <c r="AK32" s="298"/>
      <c r="AL32" s="298"/>
      <c r="AM32" s="298"/>
      <c r="AN32" s="298"/>
      <c r="AO32" s="298"/>
    </row>
    <row r="33" spans="1:42" s="35" customFormat="1" ht="33.75" customHeight="1">
      <c r="A33" s="766"/>
      <c r="B33" s="766"/>
      <c r="C33" s="766"/>
      <c r="D33" s="766"/>
      <c r="E33" s="766">
        <v>1</v>
      </c>
      <c r="F33" s="491"/>
      <c r="G33" s="491"/>
      <c r="H33" s="491"/>
      <c r="I33" s="760"/>
      <c r="J33" s="760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81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3"/>
      <c r="AD33" s="286" t="s">
        <v>510</v>
      </c>
      <c r="AE33" s="298"/>
      <c r="AF33" s="317" t="str">
        <f>strCheckUnique(AG33:AG36)</f>
        <v/>
      </c>
      <c r="AG33" s="298"/>
      <c r="AH33" s="317"/>
      <c r="AI33" s="298"/>
      <c r="AJ33" s="298"/>
      <c r="AK33" s="298"/>
      <c r="AL33" s="298"/>
      <c r="AM33" s="298"/>
      <c r="AN33" s="298"/>
      <c r="AO33" s="298"/>
    </row>
    <row r="34" spans="1:42" s="35" customFormat="1" ht="66" customHeight="1">
      <c r="A34" s="766"/>
      <c r="B34" s="766"/>
      <c r="C34" s="766"/>
      <c r="D34" s="766"/>
      <c r="E34" s="766"/>
      <c r="F34" s="340">
        <v>1</v>
      </c>
      <c r="G34" s="340"/>
      <c r="H34" s="340"/>
      <c r="I34" s="760"/>
      <c r="J34" s="760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63"/>
      <c r="O34" s="678"/>
      <c r="P34" s="192"/>
      <c r="Q34" s="192"/>
      <c r="R34" s="758"/>
      <c r="S34" s="757" t="s">
        <v>87</v>
      </c>
      <c r="T34" s="758"/>
      <c r="U34" s="757" t="s">
        <v>87</v>
      </c>
      <c r="V34" s="678"/>
      <c r="W34" s="192"/>
      <c r="X34" s="192"/>
      <c r="Y34" s="758"/>
      <c r="Z34" s="757" t="s">
        <v>87</v>
      </c>
      <c r="AA34" s="758"/>
      <c r="AB34" s="757" t="s">
        <v>88</v>
      </c>
      <c r="AC34" s="282"/>
      <c r="AD34" s="769" t="s">
        <v>511</v>
      </c>
      <c r="AE34" s="298" t="str">
        <f>strCheckDate(O35:AC35)</f>
        <v/>
      </c>
      <c r="AF34" s="298"/>
      <c r="AG34" s="317" t="str">
        <f>IF(M34="","",M34 )</f>
        <v/>
      </c>
      <c r="AH34" s="317"/>
      <c r="AI34" s="317"/>
      <c r="AJ34" s="317"/>
      <c r="AK34" s="298"/>
      <c r="AL34" s="298"/>
      <c r="AM34" s="298"/>
      <c r="AN34" s="298"/>
      <c r="AO34" s="298"/>
    </row>
    <row r="35" spans="1:42" s="35" customFormat="1" ht="14.25" hidden="1" customHeight="1">
      <c r="A35" s="766"/>
      <c r="B35" s="766"/>
      <c r="C35" s="766"/>
      <c r="D35" s="766"/>
      <c r="E35" s="766"/>
      <c r="F35" s="340"/>
      <c r="G35" s="340"/>
      <c r="H35" s="340"/>
      <c r="I35" s="760"/>
      <c r="J35" s="760"/>
      <c r="K35" s="344"/>
      <c r="L35" s="171"/>
      <c r="M35" s="205"/>
      <c r="N35" s="763"/>
      <c r="O35" s="299"/>
      <c r="P35" s="296"/>
      <c r="Q35" s="297" t="str">
        <f>R34 &amp; "-" &amp; T34</f>
        <v>-</v>
      </c>
      <c r="R35" s="758"/>
      <c r="S35" s="757"/>
      <c r="T35" s="759"/>
      <c r="U35" s="757"/>
      <c r="V35" s="299"/>
      <c r="W35" s="296"/>
      <c r="X35" s="297" t="str">
        <f>Y34 &amp; "-" &amp; AA34</f>
        <v>-</v>
      </c>
      <c r="Y35" s="758"/>
      <c r="Z35" s="757"/>
      <c r="AA35" s="759"/>
      <c r="AB35" s="757"/>
      <c r="AC35" s="282"/>
      <c r="AD35" s="770"/>
      <c r="AE35" s="298"/>
      <c r="AF35" s="298"/>
      <c r="AG35" s="298"/>
      <c r="AH35" s="317"/>
      <c r="AI35" s="298"/>
      <c r="AJ35" s="298"/>
      <c r="AK35" s="298"/>
      <c r="AL35" s="298"/>
      <c r="AM35" s="298"/>
      <c r="AN35" s="298"/>
      <c r="AO35" s="298"/>
    </row>
    <row r="36" spans="1:42" ht="15" customHeight="1">
      <c r="A36" s="766"/>
      <c r="B36" s="766"/>
      <c r="C36" s="766"/>
      <c r="D36" s="766"/>
      <c r="E36" s="766"/>
      <c r="F36" s="340"/>
      <c r="G36" s="340"/>
      <c r="H36" s="340"/>
      <c r="I36" s="760"/>
      <c r="J36" s="760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57"/>
      <c r="W36" s="157"/>
      <c r="X36" s="157"/>
      <c r="Y36" s="262"/>
      <c r="Z36" s="198"/>
      <c r="AA36" s="198"/>
      <c r="AB36" s="198"/>
      <c r="AC36" s="186"/>
      <c r="AD36" s="771"/>
      <c r="AE36" s="307"/>
      <c r="AF36" s="307"/>
      <c r="AG36" s="307"/>
      <c r="AH36" s="317"/>
      <c r="AI36" s="307"/>
      <c r="AJ36" s="298"/>
      <c r="AK36" s="298"/>
      <c r="AL36" s="298"/>
      <c r="AM36" s="298"/>
      <c r="AN36" s="298"/>
      <c r="AO36" s="298"/>
      <c r="AP36" s="35"/>
    </row>
    <row r="37" spans="1:42" ht="15" customHeight="1">
      <c r="A37" s="766"/>
      <c r="B37" s="766"/>
      <c r="C37" s="766"/>
      <c r="D37" s="766"/>
      <c r="E37" s="340"/>
      <c r="F37" s="491"/>
      <c r="G37" s="491"/>
      <c r="H37" s="491"/>
      <c r="I37" s="760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57"/>
      <c r="W37" s="157"/>
      <c r="X37" s="157"/>
      <c r="Y37" s="262"/>
      <c r="Z37" s="198"/>
      <c r="AA37" s="198"/>
      <c r="AB37" s="197"/>
      <c r="AC37" s="198"/>
      <c r="AD37" s="186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</row>
    <row r="38" spans="1:42" ht="15" customHeight="1">
      <c r="A38" s="766"/>
      <c r="B38" s="766"/>
      <c r="C38" s="766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57"/>
      <c r="W38" s="157"/>
      <c r="X38" s="157"/>
      <c r="Y38" s="262"/>
      <c r="Z38" s="198"/>
      <c r="AA38" s="198"/>
      <c r="AB38" s="197"/>
      <c r="AC38" s="198"/>
      <c r="AD38" s="186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</row>
    <row r="39" spans="1:42" ht="15" customHeight="1">
      <c r="A39" s="766"/>
      <c r="B39" s="766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663</v>
      </c>
      <c r="N39" s="198"/>
      <c r="O39" s="162"/>
      <c r="P39" s="162"/>
      <c r="Q39" s="162"/>
      <c r="R39" s="262"/>
      <c r="S39" s="198"/>
      <c r="T39" s="198"/>
      <c r="U39" s="197"/>
      <c r="V39" s="162"/>
      <c r="W39" s="162"/>
      <c r="X39" s="162"/>
      <c r="Y39" s="262"/>
      <c r="Z39" s="198"/>
      <c r="AA39" s="198"/>
      <c r="AB39" s="197"/>
      <c r="AC39" s="198"/>
      <c r="AD39" s="186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</row>
    <row r="40" spans="1:42" ht="15" customHeight="1">
      <c r="A40" s="766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62"/>
      <c r="W40" s="162"/>
      <c r="X40" s="162"/>
      <c r="Y40" s="262"/>
      <c r="Z40" s="198"/>
      <c r="AA40" s="198"/>
      <c r="AB40" s="197"/>
      <c r="AC40" s="198"/>
      <c r="AD40" s="186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</row>
    <row r="41" spans="1:42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62"/>
      <c r="W41" s="162"/>
      <c r="X41" s="162"/>
      <c r="Y41" s="262"/>
      <c r="Z41" s="198"/>
      <c r="AA41" s="198"/>
      <c r="AB41" s="197"/>
      <c r="AC41" s="198"/>
      <c r="AD41" s="186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</row>
    <row r="42" spans="1:42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42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42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42" s="35" customFormat="1" ht="22.5">
      <c r="A45" s="766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>
        <f>mergeValue(A45)</f>
        <v>1</v>
      </c>
      <c r="M45" s="593" t="s">
        <v>23</v>
      </c>
      <c r="N45" s="577"/>
      <c r="O45" s="775"/>
      <c r="P45" s="776"/>
      <c r="Q45" s="776"/>
      <c r="R45" s="776"/>
      <c r="S45" s="776"/>
      <c r="T45" s="776"/>
      <c r="U45" s="776"/>
      <c r="V45" s="777"/>
      <c r="W45" s="606" t="s">
        <v>508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42" s="35" customFormat="1" ht="22.5">
      <c r="A46" s="766"/>
      <c r="B46" s="766">
        <v>1</v>
      </c>
      <c r="C46" s="340"/>
      <c r="D46" s="340"/>
      <c r="E46" s="491"/>
      <c r="F46" s="491"/>
      <c r="G46" s="491"/>
      <c r="H46" s="491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775"/>
      <c r="P46" s="776"/>
      <c r="Q46" s="776"/>
      <c r="R46" s="776"/>
      <c r="S46" s="776"/>
      <c r="T46" s="776"/>
      <c r="U46" s="776"/>
      <c r="V46" s="777"/>
      <c r="W46" s="286" t="s">
        <v>509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42" s="35" customFormat="1" ht="45">
      <c r="A47" s="766"/>
      <c r="B47" s="766"/>
      <c r="C47" s="766">
        <v>1</v>
      </c>
      <c r="D47" s="340"/>
      <c r="E47" s="491"/>
      <c r="F47" s="491"/>
      <c r="G47" s="491"/>
      <c r="H47" s="491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655</v>
      </c>
      <c r="N47" s="285"/>
      <c r="O47" s="775"/>
      <c r="P47" s="776"/>
      <c r="Q47" s="776"/>
      <c r="R47" s="776"/>
      <c r="S47" s="776"/>
      <c r="T47" s="776"/>
      <c r="U47" s="776"/>
      <c r="V47" s="777"/>
      <c r="W47" s="286" t="s">
        <v>656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42" s="35" customFormat="1" ht="33.75">
      <c r="A48" s="766"/>
      <c r="B48" s="766"/>
      <c r="C48" s="766"/>
      <c r="D48" s="766">
        <v>1</v>
      </c>
      <c r="E48" s="491"/>
      <c r="F48" s="491"/>
      <c r="G48" s="491"/>
      <c r="H48" s="491"/>
      <c r="I48" s="760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778"/>
      <c r="P48" s="779"/>
      <c r="Q48" s="779"/>
      <c r="R48" s="779"/>
      <c r="S48" s="779"/>
      <c r="T48" s="779"/>
      <c r="U48" s="779"/>
      <c r="V48" s="780"/>
      <c r="W48" s="286" t="s">
        <v>633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66"/>
      <c r="B49" s="766"/>
      <c r="C49" s="766"/>
      <c r="D49" s="766"/>
      <c r="E49" s="766">
        <v>1</v>
      </c>
      <c r="F49" s="491"/>
      <c r="G49" s="491"/>
      <c r="H49" s="491"/>
      <c r="I49" s="760"/>
      <c r="J49" s="760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81"/>
      <c r="P49" s="782"/>
      <c r="Q49" s="782"/>
      <c r="R49" s="782"/>
      <c r="S49" s="782"/>
      <c r="T49" s="782"/>
      <c r="U49" s="782"/>
      <c r="V49" s="783"/>
      <c r="W49" s="286" t="s">
        <v>510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66"/>
      <c r="B50" s="766"/>
      <c r="C50" s="766"/>
      <c r="D50" s="766"/>
      <c r="E50" s="766"/>
      <c r="F50" s="340">
        <v>1</v>
      </c>
      <c r="G50" s="340"/>
      <c r="H50" s="340"/>
      <c r="I50" s="760"/>
      <c r="J50" s="760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63"/>
      <c r="O50" s="192"/>
      <c r="P50" s="192"/>
      <c r="Q50" s="192"/>
      <c r="R50" s="758"/>
      <c r="S50" s="757" t="s">
        <v>87</v>
      </c>
      <c r="T50" s="758"/>
      <c r="U50" s="757" t="s">
        <v>88</v>
      </c>
      <c r="V50" s="282"/>
      <c r="W50" s="769" t="s">
        <v>511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66"/>
      <c r="B51" s="766"/>
      <c r="C51" s="766"/>
      <c r="D51" s="766"/>
      <c r="E51" s="766"/>
      <c r="F51" s="340"/>
      <c r="G51" s="340"/>
      <c r="H51" s="340"/>
      <c r="I51" s="760"/>
      <c r="J51" s="760"/>
      <c r="K51" s="344"/>
      <c r="L51" s="171"/>
      <c r="M51" s="205"/>
      <c r="N51" s="763"/>
      <c r="O51" s="299"/>
      <c r="P51" s="296"/>
      <c r="Q51" s="297" t="str">
        <f>R50 &amp; "-" &amp; T50</f>
        <v>-</v>
      </c>
      <c r="R51" s="758"/>
      <c r="S51" s="757"/>
      <c r="T51" s="759"/>
      <c r="U51" s="757"/>
      <c r="V51" s="282"/>
      <c r="W51" s="770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66"/>
      <c r="B52" s="766"/>
      <c r="C52" s="766"/>
      <c r="D52" s="766"/>
      <c r="E52" s="766"/>
      <c r="F52" s="340"/>
      <c r="G52" s="340"/>
      <c r="H52" s="340"/>
      <c r="I52" s="760"/>
      <c r="J52" s="760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71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66"/>
      <c r="B53" s="766"/>
      <c r="C53" s="766"/>
      <c r="D53" s="766"/>
      <c r="E53" s="340"/>
      <c r="F53" s="491"/>
      <c r="G53" s="491"/>
      <c r="H53" s="491"/>
      <c r="I53" s="760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66"/>
      <c r="B54" s="766"/>
      <c r="C54" s="766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66"/>
      <c r="B55" s="766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66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66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>
        <f>mergeValue(A61)</f>
        <v>1</v>
      </c>
      <c r="M61" s="593" t="s">
        <v>23</v>
      </c>
      <c r="N61" s="577"/>
      <c r="O61" s="762"/>
      <c r="P61" s="762"/>
      <c r="Q61" s="762"/>
      <c r="R61" s="762"/>
      <c r="S61" s="762"/>
      <c r="T61" s="762"/>
      <c r="U61" s="762"/>
      <c r="V61" s="762"/>
      <c r="W61" s="606" t="s">
        <v>508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66"/>
      <c r="B62" s="766">
        <v>1</v>
      </c>
      <c r="C62" s="340"/>
      <c r="D62" s="340"/>
      <c r="E62" s="491"/>
      <c r="F62" s="491"/>
      <c r="G62" s="491"/>
      <c r="H62" s="491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62"/>
      <c r="P62" s="762"/>
      <c r="Q62" s="762"/>
      <c r="R62" s="762"/>
      <c r="S62" s="762"/>
      <c r="T62" s="762"/>
      <c r="U62" s="762"/>
      <c r="V62" s="762"/>
      <c r="W62" s="286" t="s">
        <v>509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66"/>
      <c r="B63" s="766"/>
      <c r="C63" s="766">
        <v>1</v>
      </c>
      <c r="D63" s="340"/>
      <c r="E63" s="491"/>
      <c r="F63" s="491"/>
      <c r="G63" s="491"/>
      <c r="H63" s="491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655</v>
      </c>
      <c r="N63" s="285"/>
      <c r="O63" s="762"/>
      <c r="P63" s="762"/>
      <c r="Q63" s="762"/>
      <c r="R63" s="762"/>
      <c r="S63" s="762"/>
      <c r="T63" s="762"/>
      <c r="U63" s="762"/>
      <c r="V63" s="762"/>
      <c r="W63" s="286" t="s">
        <v>656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66"/>
      <c r="B64" s="766"/>
      <c r="C64" s="766"/>
      <c r="D64" s="766">
        <v>1</v>
      </c>
      <c r="E64" s="491"/>
      <c r="F64" s="491"/>
      <c r="G64" s="491"/>
      <c r="H64" s="491"/>
      <c r="I64" s="760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74"/>
      <c r="P64" s="774"/>
      <c r="Q64" s="774"/>
      <c r="R64" s="774"/>
      <c r="S64" s="774"/>
      <c r="T64" s="774"/>
      <c r="U64" s="774"/>
      <c r="V64" s="774"/>
      <c r="W64" s="286" t="s">
        <v>633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66"/>
      <c r="B65" s="766"/>
      <c r="C65" s="766"/>
      <c r="D65" s="766"/>
      <c r="E65" s="766">
        <v>1</v>
      </c>
      <c r="F65" s="491"/>
      <c r="G65" s="491"/>
      <c r="H65" s="491"/>
      <c r="I65" s="760"/>
      <c r="J65" s="760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73"/>
      <c r="P65" s="773"/>
      <c r="Q65" s="773"/>
      <c r="R65" s="773"/>
      <c r="S65" s="773"/>
      <c r="T65" s="773"/>
      <c r="U65" s="773"/>
      <c r="V65" s="773"/>
      <c r="W65" s="286" t="s">
        <v>510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66"/>
      <c r="B66" s="766"/>
      <c r="C66" s="766"/>
      <c r="D66" s="766"/>
      <c r="E66" s="766"/>
      <c r="F66" s="340">
        <v>1</v>
      </c>
      <c r="G66" s="340"/>
      <c r="H66" s="340"/>
      <c r="I66" s="760"/>
      <c r="J66" s="760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63"/>
      <c r="O66" s="192"/>
      <c r="P66" s="192"/>
      <c r="Q66" s="192"/>
      <c r="R66" s="758"/>
      <c r="S66" s="757" t="s">
        <v>87</v>
      </c>
      <c r="T66" s="758"/>
      <c r="U66" s="757" t="s">
        <v>88</v>
      </c>
      <c r="V66" s="282"/>
      <c r="W66" s="769" t="s">
        <v>511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66"/>
      <c r="B67" s="766"/>
      <c r="C67" s="766"/>
      <c r="D67" s="766"/>
      <c r="E67" s="766"/>
      <c r="F67" s="340"/>
      <c r="G67" s="340"/>
      <c r="H67" s="340"/>
      <c r="I67" s="760"/>
      <c r="J67" s="760"/>
      <c r="K67" s="344"/>
      <c r="L67" s="171"/>
      <c r="M67" s="205"/>
      <c r="N67" s="763"/>
      <c r="O67" s="299"/>
      <c r="P67" s="296"/>
      <c r="Q67" s="297" t="str">
        <f>R66 &amp; "-" &amp; T66</f>
        <v>-</v>
      </c>
      <c r="R67" s="758"/>
      <c r="S67" s="757"/>
      <c r="T67" s="759"/>
      <c r="U67" s="757"/>
      <c r="V67" s="282"/>
      <c r="W67" s="770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66"/>
      <c r="B68" s="766"/>
      <c r="C68" s="766"/>
      <c r="D68" s="766"/>
      <c r="E68" s="766"/>
      <c r="F68" s="340"/>
      <c r="G68" s="340"/>
      <c r="H68" s="340"/>
      <c r="I68" s="760"/>
      <c r="J68" s="760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71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66"/>
      <c r="B69" s="766"/>
      <c r="C69" s="766"/>
      <c r="D69" s="766"/>
      <c r="E69" s="340"/>
      <c r="F69" s="491"/>
      <c r="G69" s="491"/>
      <c r="H69" s="491"/>
      <c r="I69" s="760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66"/>
      <c r="B70" s="766"/>
      <c r="C70" s="766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66"/>
      <c r="B71" s="766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66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66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>
        <f>mergeValue(A77)</f>
        <v>1</v>
      </c>
      <c r="M77" s="593" t="s">
        <v>23</v>
      </c>
      <c r="N77" s="577"/>
      <c r="O77" s="775"/>
      <c r="P77" s="776"/>
      <c r="Q77" s="776"/>
      <c r="R77" s="776"/>
      <c r="S77" s="776"/>
      <c r="T77" s="776"/>
      <c r="U77" s="776"/>
      <c r="V77" s="777"/>
      <c r="W77" s="606" t="s">
        <v>508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66"/>
      <c r="B78" s="766">
        <v>1</v>
      </c>
      <c r="C78" s="340"/>
      <c r="D78" s="340"/>
      <c r="E78" s="491"/>
      <c r="F78" s="491"/>
      <c r="G78" s="491"/>
      <c r="H78" s="491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775"/>
      <c r="P78" s="776"/>
      <c r="Q78" s="776"/>
      <c r="R78" s="776"/>
      <c r="S78" s="776"/>
      <c r="T78" s="776"/>
      <c r="U78" s="776"/>
      <c r="V78" s="777"/>
      <c r="W78" s="286" t="s">
        <v>509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66"/>
      <c r="B79" s="766"/>
      <c r="C79" s="766">
        <v>1</v>
      </c>
      <c r="D79" s="340"/>
      <c r="E79" s="491"/>
      <c r="F79" s="491"/>
      <c r="G79" s="491"/>
      <c r="H79" s="491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655</v>
      </c>
      <c r="N79" s="285"/>
      <c r="O79" s="775"/>
      <c r="P79" s="776"/>
      <c r="Q79" s="776"/>
      <c r="R79" s="776"/>
      <c r="S79" s="776"/>
      <c r="T79" s="776"/>
      <c r="U79" s="776"/>
      <c r="V79" s="777"/>
      <c r="W79" s="286" t="s">
        <v>656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66"/>
      <c r="B80" s="766"/>
      <c r="C80" s="766"/>
      <c r="D80" s="766">
        <v>1</v>
      </c>
      <c r="E80" s="491"/>
      <c r="F80" s="491"/>
      <c r="G80" s="491"/>
      <c r="H80" s="491"/>
      <c r="I80" s="760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778"/>
      <c r="P80" s="779"/>
      <c r="Q80" s="779"/>
      <c r="R80" s="779"/>
      <c r="S80" s="779"/>
      <c r="T80" s="779"/>
      <c r="U80" s="779"/>
      <c r="V80" s="780"/>
      <c r="W80" s="286" t="s">
        <v>633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66"/>
      <c r="B81" s="766"/>
      <c r="C81" s="766"/>
      <c r="D81" s="766"/>
      <c r="E81" s="766">
        <v>1</v>
      </c>
      <c r="F81" s="491"/>
      <c r="G81" s="491"/>
      <c r="H81" s="491"/>
      <c r="I81" s="760"/>
      <c r="J81" s="760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81"/>
      <c r="P81" s="782"/>
      <c r="Q81" s="782"/>
      <c r="R81" s="782"/>
      <c r="S81" s="782"/>
      <c r="T81" s="782"/>
      <c r="U81" s="782"/>
      <c r="V81" s="783"/>
      <c r="W81" s="286" t="s">
        <v>510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66"/>
      <c r="B82" s="766"/>
      <c r="C82" s="766"/>
      <c r="D82" s="766"/>
      <c r="E82" s="766"/>
      <c r="F82" s="340">
        <v>1</v>
      </c>
      <c r="G82" s="340"/>
      <c r="H82" s="340"/>
      <c r="I82" s="760"/>
      <c r="J82" s="760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58"/>
      <c r="S82" s="757" t="s">
        <v>87</v>
      </c>
      <c r="T82" s="758"/>
      <c r="U82" s="757" t="s">
        <v>88</v>
      </c>
      <c r="V82" s="282"/>
      <c r="W82" s="769" t="s">
        <v>511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66"/>
      <c r="B83" s="766"/>
      <c r="C83" s="766"/>
      <c r="D83" s="766"/>
      <c r="E83" s="766"/>
      <c r="F83" s="340"/>
      <c r="G83" s="340"/>
      <c r="H83" s="340"/>
      <c r="I83" s="760"/>
      <c r="J83" s="760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58"/>
      <c r="S83" s="757"/>
      <c r="T83" s="759"/>
      <c r="U83" s="757"/>
      <c r="V83" s="282"/>
      <c r="W83" s="770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66"/>
      <c r="B84" s="766"/>
      <c r="C84" s="766"/>
      <c r="D84" s="766"/>
      <c r="E84" s="766"/>
      <c r="F84" s="340"/>
      <c r="G84" s="340"/>
      <c r="H84" s="340"/>
      <c r="I84" s="760"/>
      <c r="J84" s="760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71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66"/>
      <c r="B85" s="766"/>
      <c r="C85" s="766"/>
      <c r="D85" s="766"/>
      <c r="E85" s="340"/>
      <c r="F85" s="491"/>
      <c r="G85" s="491"/>
      <c r="H85" s="491"/>
      <c r="I85" s="760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66"/>
      <c r="B86" s="766"/>
      <c r="C86" s="766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66"/>
      <c r="B87" s="766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66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775"/>
      <c r="P92" s="776"/>
      <c r="Q92" s="776"/>
      <c r="R92" s="776"/>
      <c r="S92" s="776"/>
      <c r="T92" s="776"/>
      <c r="U92" s="776"/>
      <c r="V92" s="776"/>
      <c r="W92" s="776"/>
      <c r="X92" s="776"/>
      <c r="Y92" s="776"/>
      <c r="Z92" s="776"/>
      <c r="AA92" s="777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775"/>
      <c r="P93" s="776"/>
      <c r="Q93" s="776"/>
      <c r="R93" s="776"/>
      <c r="S93" s="776"/>
      <c r="T93" s="776"/>
      <c r="U93" s="776"/>
      <c r="V93" s="776"/>
      <c r="W93" s="776"/>
      <c r="X93" s="776"/>
      <c r="Y93" s="776"/>
      <c r="Z93" s="776"/>
      <c r="AA93" s="777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775"/>
      <c r="P94" s="776"/>
      <c r="Q94" s="776"/>
      <c r="R94" s="776"/>
      <c r="S94" s="776"/>
      <c r="T94" s="776"/>
      <c r="U94" s="776"/>
      <c r="V94" s="776"/>
      <c r="W94" s="776"/>
      <c r="X94" s="776"/>
      <c r="Y94" s="776"/>
      <c r="Z94" s="776"/>
      <c r="AA94" s="777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775"/>
      <c r="P95" s="776"/>
      <c r="Q95" s="776"/>
      <c r="R95" s="776"/>
      <c r="S95" s="776"/>
      <c r="T95" s="776"/>
      <c r="U95" s="776"/>
      <c r="V95" s="776"/>
      <c r="W95" s="776"/>
      <c r="X95" s="776"/>
      <c r="Y95" s="776"/>
      <c r="Z95" s="776"/>
      <c r="AA95" s="777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79"/>
      <c r="J97" s="304"/>
      <c r="K97" s="203"/>
      <c r="L97" s="170" t="s">
        <v>22</v>
      </c>
      <c r="M97" s="173" t="s">
        <v>10</v>
      </c>
      <c r="N97" s="272"/>
      <c r="O97" s="839"/>
      <c r="P97" s="840"/>
      <c r="Q97" s="840"/>
      <c r="R97" s="840"/>
      <c r="S97" s="840"/>
      <c r="T97" s="840"/>
      <c r="U97" s="840"/>
      <c r="V97" s="840"/>
      <c r="W97" s="840"/>
      <c r="X97" s="840"/>
      <c r="Y97" s="840"/>
      <c r="Z97" s="840"/>
      <c r="AA97" s="841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79"/>
      <c r="J98" s="803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57"/>
      <c r="X98" s="757" t="s">
        <v>87</v>
      </c>
      <c r="Y98" s="857"/>
      <c r="Z98" s="846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79"/>
      <c r="J99" s="803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8"/>
      <c r="X99" s="757"/>
      <c r="Y99" s="858"/>
      <c r="Z99" s="847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79"/>
      <c r="J100" s="803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57"/>
      <c r="X100" s="757" t="s">
        <v>87</v>
      </c>
      <c r="Y100" s="857"/>
      <c r="Z100" s="846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79"/>
      <c r="J101" s="803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8"/>
      <c r="X101" s="757"/>
      <c r="Y101" s="858"/>
      <c r="Z101" s="847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79"/>
      <c r="J102" s="803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79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775"/>
      <c r="P114" s="776"/>
      <c r="Q114" s="776"/>
      <c r="R114" s="776"/>
      <c r="S114" s="776"/>
      <c r="T114" s="776"/>
      <c r="U114" s="776"/>
      <c r="V114" s="777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775"/>
      <c r="P115" s="776"/>
      <c r="Q115" s="776"/>
      <c r="R115" s="776"/>
      <c r="S115" s="776"/>
      <c r="T115" s="776"/>
      <c r="U115" s="776"/>
      <c r="V115" s="777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775"/>
      <c r="P116" s="776"/>
      <c r="Q116" s="776"/>
      <c r="R116" s="776"/>
      <c r="S116" s="776"/>
      <c r="T116" s="776"/>
      <c r="U116" s="776"/>
      <c r="V116" s="777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775"/>
      <c r="P117" s="776"/>
      <c r="Q117" s="776"/>
      <c r="R117" s="776"/>
      <c r="S117" s="776"/>
      <c r="T117" s="776"/>
      <c r="U117" s="776"/>
      <c r="V117" s="777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802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802"/>
      <c r="J119" s="803"/>
      <c r="L119" s="170" t="s">
        <v>22</v>
      </c>
      <c r="M119" s="173" t="s">
        <v>10</v>
      </c>
      <c r="N119" s="272"/>
      <c r="O119" s="839"/>
      <c r="P119" s="840"/>
      <c r="Q119" s="840"/>
      <c r="R119" s="840"/>
      <c r="S119" s="840"/>
      <c r="T119" s="840"/>
      <c r="U119" s="840"/>
      <c r="V119" s="841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802"/>
      <c r="J120" s="803"/>
      <c r="K120" s="203"/>
      <c r="L120" s="171"/>
      <c r="M120" s="174"/>
      <c r="N120" s="205"/>
      <c r="O120" s="192"/>
      <c r="P120" s="192"/>
      <c r="Q120" s="192"/>
      <c r="R120" s="842"/>
      <c r="S120" s="844" t="s">
        <v>87</v>
      </c>
      <c r="T120" s="842"/>
      <c r="U120" s="846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802"/>
      <c r="J121" s="803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43"/>
      <c r="S121" s="845"/>
      <c r="T121" s="843"/>
      <c r="U121" s="847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802"/>
      <c r="J122" s="803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802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775"/>
      <c r="P131" s="776"/>
      <c r="Q131" s="776"/>
      <c r="R131" s="776"/>
      <c r="S131" s="776"/>
      <c r="T131" s="776"/>
      <c r="U131" s="776"/>
      <c r="V131" s="777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775"/>
      <c r="P132" s="776"/>
      <c r="Q132" s="776"/>
      <c r="R132" s="776"/>
      <c r="S132" s="776"/>
      <c r="T132" s="776"/>
      <c r="U132" s="776"/>
      <c r="V132" s="777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775"/>
      <c r="P133" s="776"/>
      <c r="Q133" s="776"/>
      <c r="R133" s="776"/>
      <c r="S133" s="776"/>
      <c r="T133" s="776"/>
      <c r="U133" s="776"/>
      <c r="V133" s="777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775"/>
      <c r="P134" s="776"/>
      <c r="Q134" s="776"/>
      <c r="R134" s="776"/>
      <c r="S134" s="776"/>
      <c r="T134" s="776"/>
      <c r="U134" s="776"/>
      <c r="V134" s="777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802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802"/>
      <c r="J136" s="803"/>
      <c r="L136" s="170" t="s">
        <v>22</v>
      </c>
      <c r="M136" s="173" t="s">
        <v>10</v>
      </c>
      <c r="N136" s="272"/>
      <c r="O136" s="839"/>
      <c r="P136" s="840"/>
      <c r="Q136" s="840"/>
      <c r="R136" s="840"/>
      <c r="S136" s="840"/>
      <c r="T136" s="840"/>
      <c r="U136" s="840"/>
      <c r="V136" s="841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802"/>
      <c r="J137" s="803"/>
      <c r="K137" s="203"/>
      <c r="L137" s="171"/>
      <c r="M137" s="174"/>
      <c r="N137" s="205"/>
      <c r="O137" s="192"/>
      <c r="P137" s="192"/>
      <c r="Q137" s="192"/>
      <c r="R137" s="842"/>
      <c r="S137" s="844" t="s">
        <v>87</v>
      </c>
      <c r="T137" s="842"/>
      <c r="U137" s="846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802"/>
      <c r="J138" s="803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43"/>
      <c r="S138" s="845"/>
      <c r="T138" s="843"/>
      <c r="U138" s="847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802"/>
      <c r="J139" s="803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802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775"/>
      <c r="P148" s="776"/>
      <c r="Q148" s="776"/>
      <c r="R148" s="776"/>
      <c r="S148" s="776"/>
      <c r="T148" s="776"/>
      <c r="U148" s="776"/>
      <c r="V148" s="777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775"/>
      <c r="P149" s="776"/>
      <c r="Q149" s="776"/>
      <c r="R149" s="776"/>
      <c r="S149" s="776"/>
      <c r="T149" s="776"/>
      <c r="U149" s="776"/>
      <c r="V149" s="777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775"/>
      <c r="P150" s="776"/>
      <c r="Q150" s="776"/>
      <c r="R150" s="776"/>
      <c r="S150" s="776"/>
      <c r="T150" s="776"/>
      <c r="U150" s="776"/>
      <c r="V150" s="777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775"/>
      <c r="P151" s="776"/>
      <c r="Q151" s="776"/>
      <c r="R151" s="776"/>
      <c r="S151" s="776"/>
      <c r="T151" s="776"/>
      <c r="U151" s="776"/>
      <c r="V151" s="777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802"/>
      <c r="J152" s="181"/>
      <c r="L152" s="170" t="s">
        <v>12</v>
      </c>
      <c r="M152" s="172" t="s">
        <v>9</v>
      </c>
      <c r="N152" s="191"/>
      <c r="O152" s="781"/>
      <c r="P152" s="782"/>
      <c r="Q152" s="782"/>
      <c r="R152" s="782"/>
      <c r="S152" s="782"/>
      <c r="T152" s="782"/>
      <c r="U152" s="782"/>
      <c r="V152" s="783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802"/>
      <c r="J153" s="803"/>
      <c r="L153" s="170" t="s">
        <v>22</v>
      </c>
      <c r="M153" s="173" t="s">
        <v>10</v>
      </c>
      <c r="N153" s="272"/>
      <c r="O153" s="839"/>
      <c r="P153" s="840"/>
      <c r="Q153" s="840"/>
      <c r="R153" s="840"/>
      <c r="S153" s="840"/>
      <c r="T153" s="840"/>
      <c r="U153" s="840"/>
      <c r="V153" s="841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802"/>
      <c r="J154" s="803"/>
      <c r="K154" s="203"/>
      <c r="L154" s="171"/>
      <c r="M154" s="174"/>
      <c r="N154" s="205"/>
      <c r="O154" s="324"/>
      <c r="P154" s="192"/>
      <c r="Q154" s="192"/>
      <c r="R154" s="842"/>
      <c r="S154" s="844" t="s">
        <v>87</v>
      </c>
      <c r="T154" s="842"/>
      <c r="U154" s="846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802"/>
      <c r="J155" s="803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43"/>
      <c r="S155" s="845"/>
      <c r="T155" s="843"/>
      <c r="U155" s="847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802"/>
      <c r="J156" s="803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802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99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3" t="s">
        <v>23</v>
      </c>
      <c r="N166" s="877"/>
      <c r="O166" s="878"/>
      <c r="P166" s="878"/>
      <c r="Q166" s="878"/>
      <c r="R166" s="878"/>
      <c r="S166" s="878"/>
      <c r="T166" s="878"/>
      <c r="U166" s="878"/>
      <c r="V166" s="878"/>
      <c r="W166" s="878"/>
      <c r="X166" s="878"/>
      <c r="Y166" s="878"/>
      <c r="Z166" s="878"/>
      <c r="AA166" s="878"/>
      <c r="AB166" s="878"/>
      <c r="AC166" s="878"/>
      <c r="AD166" s="878"/>
      <c r="AE166" s="878"/>
      <c r="AF166" s="878"/>
      <c r="AG166" s="878"/>
      <c r="AH166" s="878"/>
      <c r="AI166" s="878"/>
      <c r="AJ166" s="878"/>
      <c r="AK166" s="878"/>
      <c r="AL166" s="827"/>
      <c r="AM166" s="625" t="s">
        <v>508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99"/>
      <c r="B167" s="799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str">
        <f>mergeValue(A167) &amp;"."&amp; mergeValue(B167)</f>
        <v>1.1</v>
      </c>
      <c r="M167" s="159" t="s">
        <v>18</v>
      </c>
      <c r="N167" s="854"/>
      <c r="O167" s="855"/>
      <c r="P167" s="855"/>
      <c r="Q167" s="855"/>
      <c r="R167" s="855"/>
      <c r="S167" s="855"/>
      <c r="T167" s="855"/>
      <c r="U167" s="855"/>
      <c r="V167" s="855"/>
      <c r="W167" s="855"/>
      <c r="X167" s="855"/>
      <c r="Y167" s="855"/>
      <c r="Z167" s="855"/>
      <c r="AA167" s="855"/>
      <c r="AB167" s="855"/>
      <c r="AC167" s="855"/>
      <c r="AD167" s="855"/>
      <c r="AE167" s="855"/>
      <c r="AF167" s="855"/>
      <c r="AG167" s="855"/>
      <c r="AH167" s="855"/>
      <c r="AI167" s="855"/>
      <c r="AJ167" s="855"/>
      <c r="AK167" s="855"/>
      <c r="AL167" s="823"/>
      <c r="AM167" s="624" t="s">
        <v>509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99"/>
      <c r="B168" s="799"/>
      <c r="C168" s="799">
        <v>1</v>
      </c>
      <c r="D168" s="298"/>
      <c r="E168" s="298"/>
      <c r="F168" s="348"/>
      <c r="G168" s="584"/>
      <c r="H168" s="584"/>
      <c r="I168" s="219"/>
      <c r="J168" s="46"/>
      <c r="L168" s="339" t="str">
        <f>mergeValue(A168) &amp;"."&amp; mergeValue(B168)&amp;"."&amp; mergeValue(C168)</f>
        <v>1.1.1</v>
      </c>
      <c r="M168" s="160" t="s">
        <v>655</v>
      </c>
      <c r="N168" s="854"/>
      <c r="O168" s="855"/>
      <c r="P168" s="855"/>
      <c r="Q168" s="855"/>
      <c r="R168" s="855"/>
      <c r="S168" s="855"/>
      <c r="T168" s="855"/>
      <c r="U168" s="855"/>
      <c r="V168" s="855"/>
      <c r="W168" s="855"/>
      <c r="X168" s="855"/>
      <c r="Y168" s="855"/>
      <c r="Z168" s="855"/>
      <c r="AA168" s="855"/>
      <c r="AB168" s="855"/>
      <c r="AC168" s="855"/>
      <c r="AD168" s="855"/>
      <c r="AE168" s="855"/>
      <c r="AF168" s="855"/>
      <c r="AG168" s="855"/>
      <c r="AH168" s="855"/>
      <c r="AI168" s="855"/>
      <c r="AJ168" s="855"/>
      <c r="AK168" s="855"/>
      <c r="AL168" s="823"/>
      <c r="AM168" s="624" t="s">
        <v>656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99"/>
      <c r="B169" s="799"/>
      <c r="C169" s="799"/>
      <c r="D169" s="799">
        <v>1</v>
      </c>
      <c r="E169" s="298"/>
      <c r="F169" s="348"/>
      <c r="G169" s="584"/>
      <c r="H169" s="584"/>
      <c r="I169" s="802"/>
      <c r="J169" s="803"/>
      <c r="K169" s="760"/>
      <c r="L169" s="804" t="str">
        <f>mergeValue(A169) &amp;"."&amp; mergeValue(B169)&amp;"."&amp; mergeValue(C169)&amp;"."&amp; mergeValue(D169)</f>
        <v>1.1.1.1</v>
      </c>
      <c r="M169" s="805"/>
      <c r="N169" s="757" t="s">
        <v>87</v>
      </c>
      <c r="O169" s="790"/>
      <c r="P169" s="794" t="s">
        <v>96</v>
      </c>
      <c r="Q169" s="795"/>
      <c r="R169" s="757" t="s">
        <v>88</v>
      </c>
      <c r="S169" s="790"/>
      <c r="T169" s="791">
        <v>1</v>
      </c>
      <c r="U169" s="851"/>
      <c r="V169" s="757" t="s">
        <v>88</v>
      </c>
      <c r="W169" s="790"/>
      <c r="X169" s="791">
        <v>1</v>
      </c>
      <c r="Y169" s="850"/>
      <c r="Z169" s="757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84" t="s">
        <v>687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99"/>
      <c r="B170" s="799"/>
      <c r="C170" s="799"/>
      <c r="D170" s="799"/>
      <c r="E170" s="298"/>
      <c r="F170" s="348"/>
      <c r="G170" s="584"/>
      <c r="H170" s="584"/>
      <c r="I170" s="802"/>
      <c r="J170" s="803"/>
      <c r="K170" s="760"/>
      <c r="L170" s="804"/>
      <c r="M170" s="805"/>
      <c r="N170" s="757"/>
      <c r="O170" s="790"/>
      <c r="P170" s="794"/>
      <c r="Q170" s="795"/>
      <c r="R170" s="757"/>
      <c r="S170" s="790"/>
      <c r="T170" s="791"/>
      <c r="U170" s="852"/>
      <c r="V170" s="757"/>
      <c r="W170" s="790"/>
      <c r="X170" s="791"/>
      <c r="Y170" s="850"/>
      <c r="Z170" s="757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84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99"/>
      <c r="B171" s="799"/>
      <c r="C171" s="799"/>
      <c r="D171" s="799"/>
      <c r="E171" s="298"/>
      <c r="F171" s="348"/>
      <c r="G171" s="584"/>
      <c r="H171" s="584"/>
      <c r="I171" s="802"/>
      <c r="J171" s="803"/>
      <c r="K171" s="760"/>
      <c r="L171" s="804"/>
      <c r="M171" s="805"/>
      <c r="N171" s="757"/>
      <c r="O171" s="790"/>
      <c r="P171" s="794"/>
      <c r="Q171" s="795"/>
      <c r="R171" s="757"/>
      <c r="S171" s="790"/>
      <c r="T171" s="791"/>
      <c r="U171" s="853"/>
      <c r="V171" s="757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84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99"/>
      <c r="B172" s="799"/>
      <c r="C172" s="799"/>
      <c r="D172" s="799"/>
      <c r="E172" s="298"/>
      <c r="F172" s="348"/>
      <c r="G172" s="584"/>
      <c r="H172" s="584"/>
      <c r="I172" s="802"/>
      <c r="J172" s="803"/>
      <c r="K172" s="760"/>
      <c r="L172" s="804"/>
      <c r="M172" s="805"/>
      <c r="N172" s="757"/>
      <c r="O172" s="790"/>
      <c r="P172" s="794"/>
      <c r="Q172" s="795"/>
      <c r="R172" s="757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84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99"/>
      <c r="B173" s="799"/>
      <c r="C173" s="799"/>
      <c r="D173" s="799"/>
      <c r="E173" s="350"/>
      <c r="F173" s="351"/>
      <c r="G173" s="350"/>
      <c r="H173" s="350"/>
      <c r="I173" s="802"/>
      <c r="J173" s="803"/>
      <c r="K173" s="760"/>
      <c r="L173" s="804"/>
      <c r="M173" s="805"/>
      <c r="N173" s="757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84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99"/>
      <c r="B174" s="799"/>
      <c r="C174" s="799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84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99"/>
      <c r="B175" s="799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99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99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77"/>
      <c r="O181" s="878"/>
      <c r="P181" s="878"/>
      <c r="Q181" s="878"/>
      <c r="R181" s="878"/>
      <c r="S181" s="878"/>
      <c r="T181" s="878"/>
      <c r="U181" s="878"/>
      <c r="V181" s="878"/>
      <c r="W181" s="878"/>
      <c r="X181" s="878"/>
      <c r="Y181" s="878"/>
      <c r="Z181" s="878"/>
      <c r="AA181" s="878"/>
      <c r="AB181" s="878"/>
      <c r="AC181" s="878"/>
      <c r="AD181" s="878"/>
      <c r="AE181" s="878"/>
      <c r="AF181" s="878"/>
      <c r="AG181" s="878"/>
      <c r="AH181" s="878"/>
      <c r="AI181" s="878"/>
      <c r="AJ181" s="878"/>
      <c r="AK181" s="827"/>
      <c r="AL181" s="625" t="s">
        <v>508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99"/>
      <c r="B182" s="799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str">
        <f>mergeValue(A182) &amp;"."&amp; mergeValue(B182)</f>
        <v>1.1</v>
      </c>
      <c r="M182" s="159" t="s">
        <v>18</v>
      </c>
      <c r="N182" s="854"/>
      <c r="O182" s="855"/>
      <c r="P182" s="855"/>
      <c r="Q182" s="855"/>
      <c r="R182" s="855"/>
      <c r="S182" s="855"/>
      <c r="T182" s="855"/>
      <c r="U182" s="855"/>
      <c r="V182" s="855"/>
      <c r="W182" s="855"/>
      <c r="X182" s="855"/>
      <c r="Y182" s="855"/>
      <c r="Z182" s="855"/>
      <c r="AA182" s="855"/>
      <c r="AB182" s="855"/>
      <c r="AC182" s="855"/>
      <c r="AD182" s="855"/>
      <c r="AE182" s="855"/>
      <c r="AF182" s="855"/>
      <c r="AG182" s="855"/>
      <c r="AH182" s="855"/>
      <c r="AI182" s="855"/>
      <c r="AJ182" s="855"/>
      <c r="AK182" s="823"/>
      <c r="AL182" s="624" t="s">
        <v>509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99"/>
      <c r="B183" s="799"/>
      <c r="C183" s="799">
        <v>1</v>
      </c>
      <c r="D183" s="298"/>
      <c r="E183" s="298"/>
      <c r="F183" s="348"/>
      <c r="G183" s="584"/>
      <c r="H183" s="584"/>
      <c r="I183" s="219"/>
      <c r="J183" s="46"/>
      <c r="L183" s="339" t="str">
        <f>mergeValue(A183) &amp;"."&amp; mergeValue(B183)&amp;"."&amp; mergeValue(C183)</f>
        <v>1.1.1</v>
      </c>
      <c r="M183" s="160" t="s">
        <v>655</v>
      </c>
      <c r="N183" s="854"/>
      <c r="O183" s="855"/>
      <c r="P183" s="855"/>
      <c r="Q183" s="855"/>
      <c r="R183" s="855"/>
      <c r="S183" s="855"/>
      <c r="T183" s="855"/>
      <c r="U183" s="855"/>
      <c r="V183" s="855"/>
      <c r="W183" s="855"/>
      <c r="X183" s="855"/>
      <c r="Y183" s="855"/>
      <c r="Z183" s="855"/>
      <c r="AA183" s="855"/>
      <c r="AB183" s="855"/>
      <c r="AC183" s="855"/>
      <c r="AD183" s="855"/>
      <c r="AE183" s="855"/>
      <c r="AF183" s="855"/>
      <c r="AG183" s="855"/>
      <c r="AH183" s="855"/>
      <c r="AI183" s="855"/>
      <c r="AJ183" s="855"/>
      <c r="AK183" s="823"/>
      <c r="AL183" s="624" t="s">
        <v>656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99"/>
      <c r="B184" s="799"/>
      <c r="C184" s="799"/>
      <c r="D184" s="799">
        <v>1</v>
      </c>
      <c r="E184" s="298"/>
      <c r="F184" s="348"/>
      <c r="G184" s="584"/>
      <c r="H184" s="584"/>
      <c r="I184" s="802"/>
      <c r="J184" s="803"/>
      <c r="K184" s="760"/>
      <c r="L184" s="822" t="str">
        <f>mergeValue(A184) &amp;"."&amp; mergeValue(B184)&amp;"."&amp; mergeValue(C184)&amp;"."&amp; mergeValue(D184)</f>
        <v>1.1.1.1</v>
      </c>
      <c r="M184" s="824"/>
      <c r="N184" s="826"/>
      <c r="O184" s="794" t="s">
        <v>96</v>
      </c>
      <c r="P184" s="795"/>
      <c r="Q184" s="757" t="s">
        <v>88</v>
      </c>
      <c r="R184" s="790"/>
      <c r="S184" s="791">
        <v>1</v>
      </c>
      <c r="T184" s="851"/>
      <c r="U184" s="757" t="s">
        <v>88</v>
      </c>
      <c r="V184" s="790"/>
      <c r="W184" s="791" t="s">
        <v>96</v>
      </c>
      <c r="X184" s="850"/>
      <c r="Y184" s="757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84" t="s">
        <v>687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99"/>
      <c r="B185" s="799"/>
      <c r="C185" s="799"/>
      <c r="D185" s="799"/>
      <c r="E185" s="298"/>
      <c r="F185" s="348"/>
      <c r="G185" s="584"/>
      <c r="H185" s="584"/>
      <c r="I185" s="802"/>
      <c r="J185" s="803"/>
      <c r="K185" s="760"/>
      <c r="L185" s="804"/>
      <c r="M185" s="825"/>
      <c r="N185" s="826"/>
      <c r="O185" s="794"/>
      <c r="P185" s="795"/>
      <c r="Q185" s="757"/>
      <c r="R185" s="790"/>
      <c r="S185" s="791"/>
      <c r="T185" s="852"/>
      <c r="U185" s="757"/>
      <c r="V185" s="790"/>
      <c r="W185" s="791"/>
      <c r="X185" s="850"/>
      <c r="Y185" s="757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84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99"/>
      <c r="B186" s="799"/>
      <c r="C186" s="799"/>
      <c r="D186" s="799"/>
      <c r="E186" s="298"/>
      <c r="F186" s="348"/>
      <c r="G186" s="584"/>
      <c r="H186" s="584"/>
      <c r="I186" s="802"/>
      <c r="J186" s="803"/>
      <c r="K186" s="760"/>
      <c r="L186" s="804"/>
      <c r="M186" s="825"/>
      <c r="N186" s="826"/>
      <c r="O186" s="794"/>
      <c r="P186" s="795"/>
      <c r="Q186" s="757"/>
      <c r="R186" s="790"/>
      <c r="S186" s="791"/>
      <c r="T186" s="853"/>
      <c r="U186" s="757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84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99"/>
      <c r="B187" s="799"/>
      <c r="C187" s="799"/>
      <c r="D187" s="799"/>
      <c r="E187" s="298"/>
      <c r="F187" s="348"/>
      <c r="G187" s="584"/>
      <c r="H187" s="584"/>
      <c r="I187" s="802"/>
      <c r="J187" s="803"/>
      <c r="K187" s="760"/>
      <c r="L187" s="804"/>
      <c r="M187" s="825"/>
      <c r="N187" s="826"/>
      <c r="O187" s="794"/>
      <c r="P187" s="795"/>
      <c r="Q187" s="757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84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99"/>
      <c r="B188" s="799"/>
      <c r="C188" s="799"/>
      <c r="D188" s="799"/>
      <c r="E188" s="350"/>
      <c r="F188" s="351"/>
      <c r="G188" s="350"/>
      <c r="H188" s="350"/>
      <c r="I188" s="802"/>
      <c r="J188" s="803"/>
      <c r="K188" s="760"/>
      <c r="L188" s="804"/>
      <c r="M188" s="825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84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99"/>
      <c r="B189" s="799"/>
      <c r="C189" s="799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84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99"/>
      <c r="B190" s="799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99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57" t="s">
        <v>88</v>
      </c>
      <c r="R200" s="876"/>
      <c r="S200" s="791">
        <v>1</v>
      </c>
      <c r="T200" s="875"/>
      <c r="U200" s="757" t="s">
        <v>87</v>
      </c>
      <c r="V200" s="790"/>
      <c r="W200" s="791">
        <v>1</v>
      </c>
      <c r="X200" s="874"/>
      <c r="Y200" s="757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57"/>
      <c r="R201" s="876"/>
      <c r="S201" s="791"/>
      <c r="T201" s="875"/>
      <c r="U201" s="757"/>
      <c r="V201" s="790"/>
      <c r="W201" s="791"/>
      <c r="X201" s="874"/>
      <c r="Y201" s="757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57"/>
      <c r="R202" s="876"/>
      <c r="S202" s="791"/>
      <c r="T202" s="875"/>
      <c r="U202" s="757"/>
      <c r="V202" s="446"/>
      <c r="W202" s="177"/>
      <c r="X202" s="210" t="s">
        <v>686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57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20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48"/>
      <c r="D249" s="715">
        <v>1</v>
      </c>
      <c r="E249" s="773"/>
      <c r="F249" s="494"/>
      <c r="G249" s="251">
        <v>0</v>
      </c>
      <c r="H249" s="499"/>
      <c r="I249" s="375"/>
      <c r="J249" s="537" t="s">
        <v>556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8"/>
      <c r="D250" s="715"/>
      <c r="E250" s="773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49"/>
      <c r="D254" s="374"/>
      <c r="E254" s="622"/>
      <c r="F254" s="856"/>
      <c r="G254" s="715">
        <v>0</v>
      </c>
      <c r="H254" s="717"/>
      <c r="I254" s="375"/>
      <c r="J254" s="537" t="s">
        <v>556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9"/>
      <c r="D255" s="374"/>
      <c r="E255" s="622"/>
      <c r="F255" s="856"/>
      <c r="G255" s="715"/>
      <c r="H255" s="717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3"/>
      <c r="F259" s="386"/>
      <c r="G259" s="386"/>
      <c r="H259" s="386"/>
      <c r="I259" s="331"/>
      <c r="J259" s="251">
        <v>0</v>
      </c>
      <c r="K259" s="540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543</v>
      </c>
    </row>
    <row r="289" spans="1:20" s="255" customFormat="1" ht="409.5">
      <c r="A289" s="756">
        <v>1</v>
      </c>
      <c r="B289" s="319"/>
      <c r="C289" s="319"/>
      <c r="D289" s="319"/>
      <c r="F289" s="473" t="str">
        <f>"2." &amp;mergeValue(A289)</f>
        <v>2.1</v>
      </c>
      <c r="G289" s="560" t="s">
        <v>530</v>
      </c>
      <c r="H289" s="456"/>
      <c r="I289" s="286" t="s">
        <v>628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56"/>
      <c r="B290" s="319"/>
      <c r="C290" s="319"/>
      <c r="D290" s="319"/>
      <c r="F290" s="473" t="str">
        <f>"3." &amp;mergeValue(A290)</f>
        <v>3.1</v>
      </c>
      <c r="G290" s="560" t="s">
        <v>531</v>
      </c>
      <c r="H290" s="456"/>
      <c r="I290" s="286" t="s">
        <v>626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56"/>
      <c r="B291" s="319"/>
      <c r="C291" s="319"/>
      <c r="D291" s="319"/>
      <c r="F291" s="473" t="str">
        <f>"4."&amp;mergeValue(A291)</f>
        <v>4.1</v>
      </c>
      <c r="G291" s="560" t="s">
        <v>532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56"/>
      <c r="B292" s="756">
        <v>1</v>
      </c>
      <c r="C292" s="482"/>
      <c r="D292" s="482"/>
      <c r="F292" s="473" t="str">
        <f>"4."&amp;mergeValue(A292) &amp;"."&amp;mergeValue(B292)</f>
        <v>4.1.1</v>
      </c>
      <c r="G292" s="463" t="s">
        <v>630</v>
      </c>
      <c r="H292" s="456" t="str">
        <f>IF(region_name="","",region_name)</f>
        <v>Челябинская область</v>
      </c>
      <c r="I292" s="286" t="s">
        <v>535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56"/>
      <c r="B293" s="756"/>
      <c r="C293" s="756">
        <v>1</v>
      </c>
      <c r="D293" s="482"/>
      <c r="F293" s="473" t="str">
        <f>"4."&amp;mergeValue(A293) &amp;"."&amp;mergeValue(B293)&amp;"."&amp;mergeValue(C293)</f>
        <v>4.1.1.1</v>
      </c>
      <c r="G293" s="481" t="s">
        <v>533</v>
      </c>
      <c r="H293" s="456"/>
      <c r="I293" s="286" t="s">
        <v>536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56"/>
      <c r="B294" s="756"/>
      <c r="C294" s="756"/>
      <c r="D294" s="482">
        <v>1</v>
      </c>
      <c r="F294" s="473" t="str">
        <f>"4."&amp;mergeValue(A294) &amp;"."&amp;mergeValue(B294)&amp;"."&amp;mergeValue(C294)&amp;"."&amp;mergeValue(D294)</f>
        <v>4.1.1.1.1</v>
      </c>
      <c r="G294" s="563" t="s">
        <v>534</v>
      </c>
      <c r="H294" s="456"/>
      <c r="I294" s="784" t="s">
        <v>629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56"/>
      <c r="B295" s="756"/>
      <c r="C295" s="756"/>
      <c r="D295" s="482"/>
      <c r="F295" s="567"/>
      <c r="G295" s="568" t="s">
        <v>4</v>
      </c>
      <c r="H295" s="569"/>
      <c r="I295" s="784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56"/>
      <c r="B296" s="756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56"/>
      <c r="B297" s="319"/>
      <c r="C297" s="319"/>
      <c r="D297" s="319"/>
      <c r="F297" s="478"/>
      <c r="G297" s="177" t="s">
        <v>542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8"/>
      <c r="G298" s="210" t="s">
        <v>541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ink="1"/>
  <mergeCells count="227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AD34:AD36"/>
    <mergeCell ref="O47:V47"/>
    <mergeCell ref="O48:V48"/>
    <mergeCell ref="O49:V49"/>
    <mergeCell ref="N50:N51"/>
    <mergeCell ref="Y34:Y35"/>
    <mergeCell ref="Z34:Z35"/>
    <mergeCell ref="AA34:AA35"/>
    <mergeCell ref="AB34:AB3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O29:AC29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O148:V14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30:AC30"/>
    <mergeCell ref="O31:AC31"/>
    <mergeCell ref="O32:AC32"/>
    <mergeCell ref="O33:AC33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V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"/>
    <dataValidation allowBlank="1" promptTitle="checkPeriodRange" sqref="V100 V98 Q155 Q138 Q121 Q51 Q35 Q67 Q83 AF185:AK185 AG170:AL170 X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G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2" hidden="1" customWidth="1"/>
    <col min="18" max="18" width="14.42578125" style="317" hidden="1" customWidth="1"/>
    <col min="19" max="22" width="9.140625" style="498"/>
    <col min="23" max="16384" width="9.1406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552</v>
      </c>
      <c r="L1" s="503" t="s">
        <v>426</v>
      </c>
      <c r="M1" s="538" t="s">
        <v>551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5">
      <c r="A4" s="130"/>
      <c r="B4" s="35"/>
      <c r="C4" s="355"/>
      <c r="D4" s="710" t="s">
        <v>422</v>
      </c>
      <c r="E4" s="711"/>
      <c r="F4" s="711"/>
      <c r="G4" s="711"/>
      <c r="H4" s="712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713"/>
      <c r="E6" s="713"/>
      <c r="F6" s="714" t="s">
        <v>87</v>
      </c>
      <c r="G6" s="714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715" t="s">
        <v>18</v>
      </c>
      <c r="E8" s="715"/>
      <c r="F8" s="715" t="s">
        <v>423</v>
      </c>
      <c r="G8" s="715"/>
      <c r="H8" s="715"/>
      <c r="I8" s="716" t="s">
        <v>424</v>
      </c>
      <c r="J8" s="716"/>
      <c r="K8" s="716"/>
      <c r="L8" s="716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706" t="s">
        <v>95</v>
      </c>
      <c r="G9" s="707"/>
      <c r="H9" s="366" t="s">
        <v>425</v>
      </c>
      <c r="I9" s="708" t="s">
        <v>95</v>
      </c>
      <c r="J9" s="708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709" t="s">
        <v>53</v>
      </c>
      <c r="G10" s="709"/>
      <c r="H10" s="496" t="s">
        <v>54</v>
      </c>
      <c r="I10" s="709" t="s">
        <v>71</v>
      </c>
      <c r="J10" s="709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559</v>
      </c>
      <c r="N11" s="317"/>
      <c r="O11" s="317"/>
      <c r="P11" s="317" t="s">
        <v>557</v>
      </c>
      <c r="Q11" s="502" t="s">
        <v>558</v>
      </c>
      <c r="R11" s="317" t="s">
        <v>622</v>
      </c>
      <c r="S11" s="498"/>
      <c r="T11" s="498"/>
      <c r="U11" s="498"/>
      <c r="V11" s="498"/>
    </row>
    <row r="12" spans="1:256" s="390" customFormat="1" ht="0.95" customHeight="1">
      <c r="A12" s="89"/>
      <c r="B12" s="249" t="s">
        <v>430</v>
      </c>
      <c r="C12" s="718"/>
      <c r="D12" s="715">
        <v>1</v>
      </c>
      <c r="E12" s="719" t="s">
        <v>2137</v>
      </c>
      <c r="F12" s="648"/>
      <c r="G12" s="645">
        <v>0</v>
      </c>
      <c r="H12" s="499"/>
      <c r="I12" s="375"/>
      <c r="J12" s="537" t="s">
        <v>556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2137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718"/>
      <c r="D13" s="715"/>
      <c r="E13" s="720"/>
      <c r="F13" s="721"/>
      <c r="G13" s="715">
        <v>1</v>
      </c>
      <c r="H13" s="717" t="s">
        <v>864</v>
      </c>
      <c r="I13" s="375"/>
      <c r="J13" s="537" t="s">
        <v>556</v>
      </c>
      <c r="K13" s="177"/>
      <c r="L13" s="391"/>
      <c r="M13" s="317" t="str">
        <f>mergeValue(H13)</f>
        <v>Город Трехгорный (ЗАТО)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718"/>
      <c r="D14" s="715"/>
      <c r="E14" s="720"/>
      <c r="F14" s="722"/>
      <c r="G14" s="715"/>
      <c r="H14" s="717"/>
      <c r="I14" s="652"/>
      <c r="J14" s="645">
        <v>1</v>
      </c>
      <c r="K14" s="649" t="s">
        <v>864</v>
      </c>
      <c r="L14" s="372" t="s">
        <v>865</v>
      </c>
      <c r="M14" s="317" t="str">
        <f>mergeValue(H14)</f>
        <v>Город Трехгорный (ЗАТО)</v>
      </c>
      <c r="N14" s="298"/>
      <c r="O14" s="298"/>
      <c r="P14" s="298"/>
      <c r="Q14" s="298"/>
      <c r="R14" s="317" t="str">
        <f>K14&amp;" ("&amp;L14&amp;")"</f>
        <v>Город Трехгорный (ЗАТО) (75707000)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algorithmName="SHA-512" hashValue="SvfnFe+vbQDsdy5urLX68Y+yFF5LnOaBAFRCKXQa1owdJq/w3ayrcrs88M06Q68aUBEBR7qCt6TKJO3h8tsWrA==" saltValue="gBXPLLzyKXte44WsY9cEzQ==" spinCount="100000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0"/>
  <sheetViews>
    <sheetView showGridLines="0" zoomScaleNormal="100" workbookViewId="0"/>
  </sheetViews>
  <sheetFormatPr defaultRowHeight="11.25"/>
  <sheetData>
    <row r="1" spans="1:4">
      <c r="A1" t="s">
        <v>1340</v>
      </c>
      <c r="B1" t="s">
        <v>551</v>
      </c>
      <c r="C1" t="s">
        <v>552</v>
      </c>
      <c r="D1" t="s">
        <v>1339</v>
      </c>
    </row>
    <row r="2" spans="1:4">
      <c r="A2">
        <v>1</v>
      </c>
      <c r="B2" t="s">
        <v>704</v>
      </c>
      <c r="C2" t="s">
        <v>704</v>
      </c>
      <c r="D2" t="s">
        <v>705</v>
      </c>
    </row>
    <row r="3" spans="1:4">
      <c r="A3">
        <v>2</v>
      </c>
      <c r="B3" t="s">
        <v>704</v>
      </c>
      <c r="C3" t="s">
        <v>706</v>
      </c>
      <c r="D3" t="s">
        <v>707</v>
      </c>
    </row>
    <row r="4" spans="1:4">
      <c r="A4">
        <v>3</v>
      </c>
      <c r="B4" t="s">
        <v>704</v>
      </c>
      <c r="C4" t="s">
        <v>708</v>
      </c>
      <c r="D4" t="s">
        <v>709</v>
      </c>
    </row>
    <row r="5" spans="1:4">
      <c r="A5">
        <v>4</v>
      </c>
      <c r="B5" t="s">
        <v>704</v>
      </c>
      <c r="C5" t="s">
        <v>710</v>
      </c>
      <c r="D5" t="s">
        <v>711</v>
      </c>
    </row>
    <row r="6" spans="1:4">
      <c r="A6">
        <v>5</v>
      </c>
      <c r="B6" t="s">
        <v>704</v>
      </c>
      <c r="C6" t="s">
        <v>712</v>
      </c>
      <c r="D6" t="s">
        <v>713</v>
      </c>
    </row>
    <row r="7" spans="1:4">
      <c r="A7">
        <v>6</v>
      </c>
      <c r="B7" t="s">
        <v>704</v>
      </c>
      <c r="C7" t="s">
        <v>714</v>
      </c>
      <c r="D7" t="s">
        <v>715</v>
      </c>
    </row>
    <row r="8" spans="1:4">
      <c r="A8">
        <v>7</v>
      </c>
      <c r="B8" t="s">
        <v>704</v>
      </c>
      <c r="C8" t="s">
        <v>716</v>
      </c>
      <c r="D8" t="s">
        <v>717</v>
      </c>
    </row>
    <row r="9" spans="1:4">
      <c r="A9">
        <v>8</v>
      </c>
      <c r="B9" t="s">
        <v>704</v>
      </c>
      <c r="C9" t="s">
        <v>718</v>
      </c>
      <c r="D9" t="s">
        <v>719</v>
      </c>
    </row>
    <row r="10" spans="1:4">
      <c r="A10">
        <v>9</v>
      </c>
      <c r="B10" t="s">
        <v>704</v>
      </c>
      <c r="C10" t="s">
        <v>720</v>
      </c>
      <c r="D10" t="s">
        <v>721</v>
      </c>
    </row>
    <row r="11" spans="1:4">
      <c r="A11">
        <v>10</v>
      </c>
      <c r="B11" t="s">
        <v>704</v>
      </c>
      <c r="C11" t="s">
        <v>722</v>
      </c>
      <c r="D11" t="s">
        <v>723</v>
      </c>
    </row>
    <row r="12" spans="1:4">
      <c r="A12">
        <v>11</v>
      </c>
      <c r="B12" t="s">
        <v>704</v>
      </c>
      <c r="C12" t="s">
        <v>724</v>
      </c>
      <c r="D12" t="s">
        <v>725</v>
      </c>
    </row>
    <row r="13" spans="1:4">
      <c r="A13">
        <v>12</v>
      </c>
      <c r="B13" t="s">
        <v>726</v>
      </c>
      <c r="C13" t="s">
        <v>728</v>
      </c>
      <c r="D13" t="s">
        <v>729</v>
      </c>
    </row>
    <row r="14" spans="1:4">
      <c r="A14">
        <v>13</v>
      </c>
      <c r="B14" t="s">
        <v>726</v>
      </c>
      <c r="C14" t="s">
        <v>726</v>
      </c>
      <c r="D14" t="s">
        <v>727</v>
      </c>
    </row>
    <row r="15" spans="1:4">
      <c r="A15">
        <v>14</v>
      </c>
      <c r="B15" t="s">
        <v>726</v>
      </c>
      <c r="C15" t="s">
        <v>730</v>
      </c>
      <c r="D15" t="s">
        <v>731</v>
      </c>
    </row>
    <row r="16" spans="1:4">
      <c r="A16">
        <v>15</v>
      </c>
      <c r="B16" t="s">
        <v>726</v>
      </c>
      <c r="C16" t="s">
        <v>732</v>
      </c>
      <c r="D16" t="s">
        <v>733</v>
      </c>
    </row>
    <row r="17" spans="1:4">
      <c r="A17">
        <v>16</v>
      </c>
      <c r="B17" t="s">
        <v>726</v>
      </c>
      <c r="C17" t="s">
        <v>734</v>
      </c>
      <c r="D17" t="s">
        <v>735</v>
      </c>
    </row>
    <row r="18" spans="1:4">
      <c r="A18">
        <v>17</v>
      </c>
      <c r="B18" t="s">
        <v>726</v>
      </c>
      <c r="C18" t="s">
        <v>736</v>
      </c>
      <c r="D18" t="s">
        <v>737</v>
      </c>
    </row>
    <row r="19" spans="1:4">
      <c r="A19">
        <v>18</v>
      </c>
      <c r="B19" t="s">
        <v>726</v>
      </c>
      <c r="C19" t="s">
        <v>738</v>
      </c>
      <c r="D19" t="s">
        <v>739</v>
      </c>
    </row>
    <row r="20" spans="1:4">
      <c r="A20">
        <v>19</v>
      </c>
      <c r="B20" t="s">
        <v>726</v>
      </c>
      <c r="C20" t="s">
        <v>740</v>
      </c>
      <c r="D20" t="s">
        <v>741</v>
      </c>
    </row>
    <row r="21" spans="1:4">
      <c r="A21">
        <v>20</v>
      </c>
      <c r="B21" t="s">
        <v>726</v>
      </c>
      <c r="C21" t="s">
        <v>742</v>
      </c>
      <c r="D21" t="s">
        <v>743</v>
      </c>
    </row>
    <row r="22" spans="1:4">
      <c r="A22">
        <v>21</v>
      </c>
      <c r="B22" t="s">
        <v>726</v>
      </c>
      <c r="C22" t="s">
        <v>744</v>
      </c>
      <c r="D22" t="s">
        <v>745</v>
      </c>
    </row>
    <row r="23" spans="1:4">
      <c r="A23">
        <v>22</v>
      </c>
      <c r="B23" t="s">
        <v>726</v>
      </c>
      <c r="C23" t="s">
        <v>746</v>
      </c>
      <c r="D23" t="s">
        <v>747</v>
      </c>
    </row>
    <row r="24" spans="1:4">
      <c r="A24">
        <v>23</v>
      </c>
      <c r="B24" t="s">
        <v>726</v>
      </c>
      <c r="C24" t="s">
        <v>748</v>
      </c>
      <c r="D24" t="s">
        <v>749</v>
      </c>
    </row>
    <row r="25" spans="1:4">
      <c r="A25">
        <v>24</v>
      </c>
      <c r="B25" t="s">
        <v>726</v>
      </c>
      <c r="C25" t="s">
        <v>750</v>
      </c>
      <c r="D25" t="s">
        <v>751</v>
      </c>
    </row>
    <row r="26" spans="1:4">
      <c r="A26">
        <v>25</v>
      </c>
      <c r="B26" t="s">
        <v>752</v>
      </c>
      <c r="C26" t="s">
        <v>752</v>
      </c>
      <c r="D26" t="s">
        <v>753</v>
      </c>
    </row>
    <row r="27" spans="1:4">
      <c r="A27">
        <v>26</v>
      </c>
      <c r="B27" t="s">
        <v>752</v>
      </c>
      <c r="C27" t="s">
        <v>754</v>
      </c>
      <c r="D27" t="s">
        <v>755</v>
      </c>
    </row>
    <row r="28" spans="1:4">
      <c r="A28">
        <v>27</v>
      </c>
      <c r="B28" t="s">
        <v>752</v>
      </c>
      <c r="C28" t="s">
        <v>756</v>
      </c>
      <c r="D28" t="s">
        <v>757</v>
      </c>
    </row>
    <row r="29" spans="1:4">
      <c r="A29">
        <v>28</v>
      </c>
      <c r="B29" t="s">
        <v>752</v>
      </c>
      <c r="C29" t="s">
        <v>758</v>
      </c>
      <c r="D29" t="s">
        <v>759</v>
      </c>
    </row>
    <row r="30" spans="1:4">
      <c r="A30">
        <v>29</v>
      </c>
      <c r="B30" t="s">
        <v>752</v>
      </c>
      <c r="C30" t="s">
        <v>760</v>
      </c>
      <c r="D30" t="s">
        <v>761</v>
      </c>
    </row>
    <row r="31" spans="1:4">
      <c r="A31">
        <v>30</v>
      </c>
      <c r="B31" t="s">
        <v>752</v>
      </c>
      <c r="C31" t="s">
        <v>762</v>
      </c>
      <c r="D31" t="s">
        <v>763</v>
      </c>
    </row>
    <row r="32" spans="1:4">
      <c r="A32">
        <v>31</v>
      </c>
      <c r="B32" t="s">
        <v>752</v>
      </c>
      <c r="C32" t="s">
        <v>764</v>
      </c>
      <c r="D32" t="s">
        <v>765</v>
      </c>
    </row>
    <row r="33" spans="1:4">
      <c r="A33">
        <v>32</v>
      </c>
      <c r="B33" t="s">
        <v>752</v>
      </c>
      <c r="C33" t="s">
        <v>766</v>
      </c>
      <c r="D33" t="s">
        <v>767</v>
      </c>
    </row>
    <row r="34" spans="1:4">
      <c r="A34">
        <v>33</v>
      </c>
      <c r="B34" t="s">
        <v>752</v>
      </c>
      <c r="C34" t="s">
        <v>768</v>
      </c>
      <c r="D34" t="s">
        <v>769</v>
      </c>
    </row>
    <row r="35" spans="1:4">
      <c r="A35">
        <v>34</v>
      </c>
      <c r="B35" t="s">
        <v>752</v>
      </c>
      <c r="C35" t="s">
        <v>770</v>
      </c>
      <c r="D35" t="s">
        <v>771</v>
      </c>
    </row>
    <row r="36" spans="1:4">
      <c r="A36">
        <v>35</v>
      </c>
      <c r="B36" t="s">
        <v>772</v>
      </c>
      <c r="C36" t="s">
        <v>774</v>
      </c>
      <c r="D36" t="s">
        <v>775</v>
      </c>
    </row>
    <row r="37" spans="1:4">
      <c r="A37">
        <v>36</v>
      </c>
      <c r="B37" t="s">
        <v>772</v>
      </c>
      <c r="C37" t="s">
        <v>776</v>
      </c>
      <c r="D37" t="s">
        <v>777</v>
      </c>
    </row>
    <row r="38" spans="1:4">
      <c r="A38">
        <v>37</v>
      </c>
      <c r="B38" t="s">
        <v>772</v>
      </c>
      <c r="C38" t="s">
        <v>778</v>
      </c>
      <c r="D38" t="s">
        <v>779</v>
      </c>
    </row>
    <row r="39" spans="1:4">
      <c r="A39">
        <v>38</v>
      </c>
      <c r="B39" t="s">
        <v>772</v>
      </c>
      <c r="C39" t="s">
        <v>780</v>
      </c>
      <c r="D39" t="s">
        <v>781</v>
      </c>
    </row>
    <row r="40" spans="1:4">
      <c r="A40">
        <v>39</v>
      </c>
      <c r="B40" t="s">
        <v>772</v>
      </c>
      <c r="C40" t="s">
        <v>772</v>
      </c>
      <c r="D40" t="s">
        <v>773</v>
      </c>
    </row>
    <row r="41" spans="1:4">
      <c r="A41">
        <v>40</v>
      </c>
      <c r="B41" t="s">
        <v>772</v>
      </c>
      <c r="C41" t="s">
        <v>782</v>
      </c>
      <c r="D41" t="s">
        <v>783</v>
      </c>
    </row>
    <row r="42" spans="1:4">
      <c r="A42">
        <v>41</v>
      </c>
      <c r="B42" t="s">
        <v>772</v>
      </c>
      <c r="C42" t="s">
        <v>784</v>
      </c>
      <c r="D42" t="s">
        <v>785</v>
      </c>
    </row>
    <row r="43" spans="1:4">
      <c r="A43">
        <v>42</v>
      </c>
      <c r="B43" t="s">
        <v>772</v>
      </c>
      <c r="C43" t="s">
        <v>786</v>
      </c>
      <c r="D43" t="s">
        <v>787</v>
      </c>
    </row>
    <row r="44" spans="1:4">
      <c r="A44">
        <v>43</v>
      </c>
      <c r="B44" t="s">
        <v>772</v>
      </c>
      <c r="C44" t="s">
        <v>788</v>
      </c>
      <c r="D44" t="s">
        <v>789</v>
      </c>
    </row>
    <row r="45" spans="1:4">
      <c r="A45">
        <v>44</v>
      </c>
      <c r="B45" t="s">
        <v>772</v>
      </c>
      <c r="C45" t="s">
        <v>790</v>
      </c>
      <c r="D45" t="s">
        <v>791</v>
      </c>
    </row>
    <row r="46" spans="1:4">
      <c r="A46">
        <v>45</v>
      </c>
      <c r="B46" t="s">
        <v>772</v>
      </c>
      <c r="C46" t="s">
        <v>792</v>
      </c>
      <c r="D46" t="s">
        <v>793</v>
      </c>
    </row>
    <row r="47" spans="1:4">
      <c r="A47">
        <v>46</v>
      </c>
      <c r="B47" t="s">
        <v>772</v>
      </c>
      <c r="C47" t="s">
        <v>794</v>
      </c>
      <c r="D47" t="s">
        <v>795</v>
      </c>
    </row>
    <row r="48" spans="1:4">
      <c r="A48">
        <v>47</v>
      </c>
      <c r="B48" t="s">
        <v>796</v>
      </c>
      <c r="C48" t="s">
        <v>798</v>
      </c>
      <c r="D48" t="s">
        <v>799</v>
      </c>
    </row>
    <row r="49" spans="1:4">
      <c r="A49">
        <v>48</v>
      </c>
      <c r="B49" t="s">
        <v>796</v>
      </c>
      <c r="C49" t="s">
        <v>800</v>
      </c>
      <c r="D49" t="s">
        <v>801</v>
      </c>
    </row>
    <row r="50" spans="1:4">
      <c r="A50">
        <v>49</v>
      </c>
      <c r="B50" t="s">
        <v>796</v>
      </c>
      <c r="C50" t="s">
        <v>802</v>
      </c>
      <c r="D50" t="s">
        <v>803</v>
      </c>
    </row>
    <row r="51" spans="1:4">
      <c r="A51">
        <v>50</v>
      </c>
      <c r="B51" t="s">
        <v>796</v>
      </c>
      <c r="C51" t="s">
        <v>796</v>
      </c>
      <c r="D51" t="s">
        <v>797</v>
      </c>
    </row>
    <row r="52" spans="1:4">
      <c r="A52">
        <v>51</v>
      </c>
      <c r="B52" t="s">
        <v>796</v>
      </c>
      <c r="C52" t="s">
        <v>804</v>
      </c>
      <c r="D52" t="s">
        <v>805</v>
      </c>
    </row>
    <row r="53" spans="1:4">
      <c r="A53">
        <v>52</v>
      </c>
      <c r="B53" t="s">
        <v>796</v>
      </c>
      <c r="C53" t="s">
        <v>806</v>
      </c>
      <c r="D53" t="s">
        <v>807</v>
      </c>
    </row>
    <row r="54" spans="1:4">
      <c r="A54">
        <v>53</v>
      </c>
      <c r="B54" t="s">
        <v>796</v>
      </c>
      <c r="C54" t="s">
        <v>808</v>
      </c>
      <c r="D54" t="s">
        <v>809</v>
      </c>
    </row>
    <row r="55" spans="1:4">
      <c r="A55">
        <v>54</v>
      </c>
      <c r="B55" t="s">
        <v>796</v>
      </c>
      <c r="C55" t="s">
        <v>810</v>
      </c>
      <c r="D55" t="s">
        <v>811</v>
      </c>
    </row>
    <row r="56" spans="1:4">
      <c r="A56">
        <v>55</v>
      </c>
      <c r="B56" t="s">
        <v>796</v>
      </c>
      <c r="C56" t="s">
        <v>812</v>
      </c>
      <c r="D56" t="s">
        <v>813</v>
      </c>
    </row>
    <row r="57" spans="1:4">
      <c r="A57">
        <v>56</v>
      </c>
      <c r="B57" t="s">
        <v>796</v>
      </c>
      <c r="C57" t="s">
        <v>814</v>
      </c>
      <c r="D57" t="s">
        <v>815</v>
      </c>
    </row>
    <row r="58" spans="1:4">
      <c r="A58">
        <v>57</v>
      </c>
      <c r="B58" t="s">
        <v>796</v>
      </c>
      <c r="C58" t="s">
        <v>816</v>
      </c>
      <c r="D58" t="s">
        <v>817</v>
      </c>
    </row>
    <row r="59" spans="1:4">
      <c r="A59">
        <v>58</v>
      </c>
      <c r="B59" t="s">
        <v>796</v>
      </c>
      <c r="C59" t="s">
        <v>818</v>
      </c>
      <c r="D59" t="s">
        <v>819</v>
      </c>
    </row>
    <row r="60" spans="1:4">
      <c r="A60">
        <v>59</v>
      </c>
      <c r="B60" t="s">
        <v>796</v>
      </c>
      <c r="C60" t="s">
        <v>820</v>
      </c>
      <c r="D60" t="s">
        <v>821</v>
      </c>
    </row>
    <row r="61" spans="1:4">
      <c r="A61">
        <v>60</v>
      </c>
      <c r="B61" t="s">
        <v>796</v>
      </c>
      <c r="C61" t="s">
        <v>822</v>
      </c>
      <c r="D61" t="s">
        <v>823</v>
      </c>
    </row>
    <row r="62" spans="1:4">
      <c r="A62">
        <v>61</v>
      </c>
      <c r="B62" t="s">
        <v>824</v>
      </c>
      <c r="C62" t="s">
        <v>824</v>
      </c>
      <c r="D62" t="s">
        <v>825</v>
      </c>
    </row>
    <row r="63" spans="1:4">
      <c r="A63">
        <v>62</v>
      </c>
      <c r="B63" t="s">
        <v>824</v>
      </c>
      <c r="C63" t="s">
        <v>826</v>
      </c>
      <c r="D63" t="s">
        <v>827</v>
      </c>
    </row>
    <row r="64" spans="1:4">
      <c r="A64">
        <v>63</v>
      </c>
      <c r="B64" t="s">
        <v>824</v>
      </c>
      <c r="C64" t="s">
        <v>828</v>
      </c>
      <c r="D64" t="s">
        <v>829</v>
      </c>
    </row>
    <row r="65" spans="1:4">
      <c r="A65">
        <v>64</v>
      </c>
      <c r="B65" t="s">
        <v>824</v>
      </c>
      <c r="C65" t="s">
        <v>830</v>
      </c>
      <c r="D65" t="s">
        <v>831</v>
      </c>
    </row>
    <row r="66" spans="1:4">
      <c r="A66">
        <v>65</v>
      </c>
      <c r="B66" t="s">
        <v>824</v>
      </c>
      <c r="C66" t="s">
        <v>832</v>
      </c>
      <c r="D66" t="s">
        <v>833</v>
      </c>
    </row>
    <row r="67" spans="1:4">
      <c r="A67">
        <v>66</v>
      </c>
      <c r="B67" t="s">
        <v>824</v>
      </c>
      <c r="C67" t="s">
        <v>834</v>
      </c>
      <c r="D67" t="s">
        <v>835</v>
      </c>
    </row>
    <row r="68" spans="1:4">
      <c r="A68">
        <v>67</v>
      </c>
      <c r="B68" t="s">
        <v>824</v>
      </c>
      <c r="C68" t="s">
        <v>836</v>
      </c>
      <c r="D68" t="s">
        <v>837</v>
      </c>
    </row>
    <row r="69" spans="1:4">
      <c r="A69">
        <v>68</v>
      </c>
      <c r="B69" t="s">
        <v>824</v>
      </c>
      <c r="C69" t="s">
        <v>838</v>
      </c>
      <c r="D69" t="s">
        <v>839</v>
      </c>
    </row>
    <row r="70" spans="1:4">
      <c r="A70">
        <v>69</v>
      </c>
      <c r="B70" t="s">
        <v>824</v>
      </c>
      <c r="C70" t="s">
        <v>840</v>
      </c>
      <c r="D70" t="s">
        <v>841</v>
      </c>
    </row>
    <row r="71" spans="1:4">
      <c r="A71">
        <v>70</v>
      </c>
      <c r="B71" t="s">
        <v>824</v>
      </c>
      <c r="C71" t="s">
        <v>842</v>
      </c>
      <c r="D71" t="s">
        <v>843</v>
      </c>
    </row>
    <row r="72" spans="1:4">
      <c r="A72">
        <v>71</v>
      </c>
      <c r="B72" t="s">
        <v>824</v>
      </c>
      <c r="C72" t="s">
        <v>844</v>
      </c>
      <c r="D72" t="s">
        <v>845</v>
      </c>
    </row>
    <row r="73" spans="1:4">
      <c r="A73">
        <v>72</v>
      </c>
      <c r="B73" t="s">
        <v>846</v>
      </c>
      <c r="C73" t="s">
        <v>846</v>
      </c>
      <c r="D73" t="s">
        <v>847</v>
      </c>
    </row>
    <row r="74" spans="1:4">
      <c r="A74">
        <v>73</v>
      </c>
      <c r="B74" t="s">
        <v>848</v>
      </c>
      <c r="C74" t="s">
        <v>848</v>
      </c>
      <c r="D74" t="s">
        <v>849</v>
      </c>
    </row>
    <row r="75" spans="1:4">
      <c r="A75">
        <v>74</v>
      </c>
      <c r="B75" t="s">
        <v>850</v>
      </c>
      <c r="C75" t="s">
        <v>850</v>
      </c>
      <c r="D75" t="s">
        <v>851</v>
      </c>
    </row>
    <row r="76" spans="1:4">
      <c r="A76">
        <v>75</v>
      </c>
      <c r="B76" t="s">
        <v>852</v>
      </c>
      <c r="C76" t="s">
        <v>852</v>
      </c>
      <c r="D76" t="s">
        <v>853</v>
      </c>
    </row>
    <row r="77" spans="1:4">
      <c r="A77">
        <v>76</v>
      </c>
      <c r="B77" t="s">
        <v>854</v>
      </c>
      <c r="C77" t="s">
        <v>854</v>
      </c>
      <c r="D77" t="s">
        <v>855</v>
      </c>
    </row>
    <row r="78" spans="1:4">
      <c r="A78">
        <v>77</v>
      </c>
      <c r="B78" t="s">
        <v>856</v>
      </c>
      <c r="C78" t="s">
        <v>856</v>
      </c>
      <c r="D78" t="s">
        <v>857</v>
      </c>
    </row>
    <row r="79" spans="1:4">
      <c r="A79">
        <v>78</v>
      </c>
      <c r="B79" t="s">
        <v>858</v>
      </c>
      <c r="C79" t="s">
        <v>858</v>
      </c>
      <c r="D79" t="s">
        <v>859</v>
      </c>
    </row>
    <row r="80" spans="1:4">
      <c r="A80">
        <v>79</v>
      </c>
      <c r="B80" t="s">
        <v>860</v>
      </c>
      <c r="C80" t="s">
        <v>860</v>
      </c>
      <c r="D80" t="s">
        <v>861</v>
      </c>
    </row>
    <row r="81" spans="1:4">
      <c r="A81">
        <v>80</v>
      </c>
      <c r="B81" t="s">
        <v>862</v>
      </c>
      <c r="C81" t="s">
        <v>862</v>
      </c>
      <c r="D81" t="s">
        <v>863</v>
      </c>
    </row>
    <row r="82" spans="1:4">
      <c r="A82">
        <v>81</v>
      </c>
      <c r="B82" t="s">
        <v>864</v>
      </c>
      <c r="C82" t="s">
        <v>864</v>
      </c>
      <c r="D82" t="s">
        <v>865</v>
      </c>
    </row>
    <row r="83" spans="1:4">
      <c r="A83">
        <v>82</v>
      </c>
      <c r="B83" t="s">
        <v>866</v>
      </c>
      <c r="C83" t="s">
        <v>866</v>
      </c>
      <c r="D83" t="s">
        <v>867</v>
      </c>
    </row>
    <row r="84" spans="1:4">
      <c r="A84">
        <v>83</v>
      </c>
      <c r="B84" t="s">
        <v>868</v>
      </c>
      <c r="C84" t="s">
        <v>868</v>
      </c>
      <c r="D84" t="s">
        <v>869</v>
      </c>
    </row>
    <row r="85" spans="1:4">
      <c r="A85">
        <v>84</v>
      </c>
      <c r="B85" t="s">
        <v>870</v>
      </c>
      <c r="C85" t="s">
        <v>870</v>
      </c>
      <c r="D85" t="s">
        <v>871</v>
      </c>
    </row>
    <row r="86" spans="1:4">
      <c r="A86">
        <v>85</v>
      </c>
      <c r="B86" t="s">
        <v>872</v>
      </c>
      <c r="C86" t="s">
        <v>872</v>
      </c>
      <c r="D86" t="s">
        <v>873</v>
      </c>
    </row>
    <row r="87" spans="1:4">
      <c r="A87">
        <v>86</v>
      </c>
      <c r="B87" t="s">
        <v>872</v>
      </c>
      <c r="C87" t="s">
        <v>874</v>
      </c>
      <c r="D87" t="s">
        <v>875</v>
      </c>
    </row>
    <row r="88" spans="1:4">
      <c r="A88">
        <v>87</v>
      </c>
      <c r="B88" t="s">
        <v>872</v>
      </c>
      <c r="C88" t="s">
        <v>876</v>
      </c>
      <c r="D88" t="s">
        <v>877</v>
      </c>
    </row>
    <row r="89" spans="1:4">
      <c r="A89">
        <v>88</v>
      </c>
      <c r="B89" t="s">
        <v>872</v>
      </c>
      <c r="C89" t="s">
        <v>878</v>
      </c>
      <c r="D89" t="s">
        <v>879</v>
      </c>
    </row>
    <row r="90" spans="1:4">
      <c r="A90">
        <v>89</v>
      </c>
      <c r="B90" t="s">
        <v>872</v>
      </c>
      <c r="C90" t="s">
        <v>880</v>
      </c>
      <c r="D90" t="s">
        <v>881</v>
      </c>
    </row>
    <row r="91" spans="1:4">
      <c r="A91">
        <v>90</v>
      </c>
      <c r="B91" t="s">
        <v>872</v>
      </c>
      <c r="C91" t="s">
        <v>882</v>
      </c>
      <c r="D91" t="s">
        <v>883</v>
      </c>
    </row>
    <row r="92" spans="1:4">
      <c r="A92">
        <v>91</v>
      </c>
      <c r="B92" t="s">
        <v>872</v>
      </c>
      <c r="C92" t="s">
        <v>884</v>
      </c>
      <c r="D92" t="s">
        <v>885</v>
      </c>
    </row>
    <row r="93" spans="1:4">
      <c r="A93">
        <v>92</v>
      </c>
      <c r="B93" t="s">
        <v>872</v>
      </c>
      <c r="C93" t="s">
        <v>886</v>
      </c>
      <c r="D93" t="s">
        <v>887</v>
      </c>
    </row>
    <row r="94" spans="1:4">
      <c r="A94">
        <v>93</v>
      </c>
      <c r="B94" t="s">
        <v>888</v>
      </c>
      <c r="C94" t="s">
        <v>888</v>
      </c>
      <c r="D94" t="s">
        <v>889</v>
      </c>
    </row>
    <row r="95" spans="1:4">
      <c r="A95">
        <v>94</v>
      </c>
      <c r="B95" t="s">
        <v>890</v>
      </c>
      <c r="C95" t="s">
        <v>892</v>
      </c>
      <c r="D95" t="s">
        <v>893</v>
      </c>
    </row>
    <row r="96" spans="1:4">
      <c r="A96">
        <v>95</v>
      </c>
      <c r="B96" t="s">
        <v>890</v>
      </c>
      <c r="C96" t="s">
        <v>890</v>
      </c>
      <c r="D96" t="s">
        <v>891</v>
      </c>
    </row>
    <row r="97" spans="1:4">
      <c r="A97">
        <v>96</v>
      </c>
      <c r="B97" t="s">
        <v>890</v>
      </c>
      <c r="C97" t="s">
        <v>894</v>
      </c>
      <c r="D97" t="s">
        <v>895</v>
      </c>
    </row>
    <row r="98" spans="1:4">
      <c r="A98">
        <v>97</v>
      </c>
      <c r="B98" t="s">
        <v>890</v>
      </c>
      <c r="C98" t="s">
        <v>896</v>
      </c>
      <c r="D98" t="s">
        <v>897</v>
      </c>
    </row>
    <row r="99" spans="1:4">
      <c r="A99">
        <v>98</v>
      </c>
      <c r="B99" t="s">
        <v>898</v>
      </c>
      <c r="C99" t="s">
        <v>900</v>
      </c>
      <c r="D99" t="s">
        <v>901</v>
      </c>
    </row>
    <row r="100" spans="1:4">
      <c r="A100">
        <v>99</v>
      </c>
      <c r="B100" t="s">
        <v>898</v>
      </c>
      <c r="C100" t="s">
        <v>902</v>
      </c>
      <c r="D100" t="s">
        <v>903</v>
      </c>
    </row>
    <row r="101" spans="1:4">
      <c r="A101">
        <v>100</v>
      </c>
      <c r="B101" t="s">
        <v>898</v>
      </c>
      <c r="C101" t="s">
        <v>904</v>
      </c>
      <c r="D101" t="s">
        <v>905</v>
      </c>
    </row>
    <row r="102" spans="1:4">
      <c r="A102">
        <v>101</v>
      </c>
      <c r="B102" t="s">
        <v>898</v>
      </c>
      <c r="C102" t="s">
        <v>906</v>
      </c>
      <c r="D102" t="s">
        <v>907</v>
      </c>
    </row>
    <row r="103" spans="1:4">
      <c r="A103">
        <v>102</v>
      </c>
      <c r="B103" t="s">
        <v>898</v>
      </c>
      <c r="C103" t="s">
        <v>898</v>
      </c>
      <c r="D103" t="s">
        <v>899</v>
      </c>
    </row>
    <row r="104" spans="1:4">
      <c r="A104">
        <v>103</v>
      </c>
      <c r="B104" t="s">
        <v>898</v>
      </c>
      <c r="C104" t="s">
        <v>908</v>
      </c>
      <c r="D104" t="s">
        <v>909</v>
      </c>
    </row>
    <row r="105" spans="1:4">
      <c r="A105">
        <v>104</v>
      </c>
      <c r="B105" t="s">
        <v>898</v>
      </c>
      <c r="C105" t="s">
        <v>910</v>
      </c>
      <c r="D105" t="s">
        <v>911</v>
      </c>
    </row>
    <row r="106" spans="1:4">
      <c r="A106">
        <v>105</v>
      </c>
      <c r="B106" t="s">
        <v>898</v>
      </c>
      <c r="C106" t="s">
        <v>912</v>
      </c>
      <c r="D106" t="s">
        <v>913</v>
      </c>
    </row>
    <row r="107" spans="1:4">
      <c r="A107">
        <v>106</v>
      </c>
      <c r="B107" t="s">
        <v>898</v>
      </c>
      <c r="C107" t="s">
        <v>914</v>
      </c>
      <c r="D107" t="s">
        <v>915</v>
      </c>
    </row>
    <row r="108" spans="1:4">
      <c r="A108">
        <v>107</v>
      </c>
      <c r="B108" t="s">
        <v>898</v>
      </c>
      <c r="C108" t="s">
        <v>916</v>
      </c>
      <c r="D108" t="s">
        <v>917</v>
      </c>
    </row>
    <row r="109" spans="1:4">
      <c r="A109">
        <v>108</v>
      </c>
      <c r="B109" t="s">
        <v>898</v>
      </c>
      <c r="C109" t="s">
        <v>918</v>
      </c>
      <c r="D109" t="s">
        <v>919</v>
      </c>
    </row>
    <row r="110" spans="1:4">
      <c r="A110">
        <v>109</v>
      </c>
      <c r="B110" t="s">
        <v>898</v>
      </c>
      <c r="C110" t="s">
        <v>920</v>
      </c>
      <c r="D110" t="s">
        <v>921</v>
      </c>
    </row>
    <row r="111" spans="1:4">
      <c r="A111">
        <v>110</v>
      </c>
      <c r="B111" t="s">
        <v>898</v>
      </c>
      <c r="C111" t="s">
        <v>922</v>
      </c>
      <c r="D111" t="s">
        <v>923</v>
      </c>
    </row>
    <row r="112" spans="1:4">
      <c r="A112">
        <v>111</v>
      </c>
      <c r="B112" t="s">
        <v>924</v>
      </c>
      <c r="C112" t="s">
        <v>926</v>
      </c>
      <c r="D112" t="s">
        <v>927</v>
      </c>
    </row>
    <row r="113" spans="1:4">
      <c r="A113">
        <v>112</v>
      </c>
      <c r="B113" t="s">
        <v>924</v>
      </c>
      <c r="C113" t="s">
        <v>928</v>
      </c>
      <c r="D113" t="s">
        <v>929</v>
      </c>
    </row>
    <row r="114" spans="1:4">
      <c r="A114">
        <v>113</v>
      </c>
      <c r="B114" t="s">
        <v>924</v>
      </c>
      <c r="C114" t="s">
        <v>930</v>
      </c>
      <c r="D114" t="s">
        <v>931</v>
      </c>
    </row>
    <row r="115" spans="1:4">
      <c r="A115">
        <v>114</v>
      </c>
      <c r="B115" t="s">
        <v>924</v>
      </c>
      <c r="C115" t="s">
        <v>932</v>
      </c>
      <c r="D115" t="s">
        <v>933</v>
      </c>
    </row>
    <row r="116" spans="1:4">
      <c r="A116">
        <v>115</v>
      </c>
      <c r="B116" t="s">
        <v>924</v>
      </c>
      <c r="C116" t="s">
        <v>934</v>
      </c>
      <c r="D116" t="s">
        <v>935</v>
      </c>
    </row>
    <row r="117" spans="1:4">
      <c r="A117">
        <v>116</v>
      </c>
      <c r="B117" t="s">
        <v>924</v>
      </c>
      <c r="C117" t="s">
        <v>924</v>
      </c>
      <c r="D117" t="s">
        <v>925</v>
      </c>
    </row>
    <row r="118" spans="1:4">
      <c r="A118">
        <v>117</v>
      </c>
      <c r="B118" t="s">
        <v>924</v>
      </c>
      <c r="C118" t="s">
        <v>936</v>
      </c>
      <c r="D118" t="s">
        <v>937</v>
      </c>
    </row>
    <row r="119" spans="1:4">
      <c r="A119">
        <v>118</v>
      </c>
      <c r="B119" t="s">
        <v>924</v>
      </c>
      <c r="C119" t="s">
        <v>938</v>
      </c>
      <c r="D119" t="s">
        <v>939</v>
      </c>
    </row>
    <row r="120" spans="1:4">
      <c r="A120">
        <v>119</v>
      </c>
      <c r="B120" t="s">
        <v>924</v>
      </c>
      <c r="C120" t="s">
        <v>940</v>
      </c>
      <c r="D120" t="s">
        <v>941</v>
      </c>
    </row>
    <row r="121" spans="1:4">
      <c r="A121">
        <v>120</v>
      </c>
      <c r="B121" t="s">
        <v>924</v>
      </c>
      <c r="C121" t="s">
        <v>942</v>
      </c>
      <c r="D121" t="s">
        <v>943</v>
      </c>
    </row>
    <row r="122" spans="1:4">
      <c r="A122">
        <v>121</v>
      </c>
      <c r="B122" t="s">
        <v>924</v>
      </c>
      <c r="C122" t="s">
        <v>944</v>
      </c>
      <c r="D122" t="s">
        <v>945</v>
      </c>
    </row>
    <row r="123" spans="1:4">
      <c r="A123">
        <v>122</v>
      </c>
      <c r="B123" t="s">
        <v>924</v>
      </c>
      <c r="C123" t="s">
        <v>946</v>
      </c>
      <c r="D123" t="s">
        <v>947</v>
      </c>
    </row>
    <row r="124" spans="1:4">
      <c r="A124">
        <v>123</v>
      </c>
      <c r="B124" t="s">
        <v>948</v>
      </c>
      <c r="C124" t="s">
        <v>950</v>
      </c>
      <c r="D124" t="s">
        <v>951</v>
      </c>
    </row>
    <row r="125" spans="1:4">
      <c r="A125">
        <v>124</v>
      </c>
      <c r="B125" t="s">
        <v>948</v>
      </c>
      <c r="C125" t="s">
        <v>952</v>
      </c>
      <c r="D125" t="s">
        <v>953</v>
      </c>
    </row>
    <row r="126" spans="1:4">
      <c r="A126">
        <v>125</v>
      </c>
      <c r="B126" t="s">
        <v>948</v>
      </c>
      <c r="C126" t="s">
        <v>954</v>
      </c>
      <c r="D126" t="s">
        <v>955</v>
      </c>
    </row>
    <row r="127" spans="1:4">
      <c r="A127">
        <v>126</v>
      </c>
      <c r="B127" t="s">
        <v>948</v>
      </c>
      <c r="C127" t="s">
        <v>956</v>
      </c>
      <c r="D127" t="s">
        <v>957</v>
      </c>
    </row>
    <row r="128" spans="1:4">
      <c r="A128">
        <v>127</v>
      </c>
      <c r="B128" t="s">
        <v>948</v>
      </c>
      <c r="C128" t="s">
        <v>958</v>
      </c>
      <c r="D128" t="s">
        <v>959</v>
      </c>
    </row>
    <row r="129" spans="1:4">
      <c r="A129">
        <v>128</v>
      </c>
      <c r="B129" t="s">
        <v>948</v>
      </c>
      <c r="C129" t="s">
        <v>960</v>
      </c>
      <c r="D129" t="s">
        <v>961</v>
      </c>
    </row>
    <row r="130" spans="1:4">
      <c r="A130">
        <v>129</v>
      </c>
      <c r="B130" t="s">
        <v>948</v>
      </c>
      <c r="C130" t="s">
        <v>948</v>
      </c>
      <c r="D130" t="s">
        <v>949</v>
      </c>
    </row>
    <row r="131" spans="1:4">
      <c r="A131">
        <v>130</v>
      </c>
      <c r="B131" t="s">
        <v>948</v>
      </c>
      <c r="C131" t="s">
        <v>962</v>
      </c>
      <c r="D131" t="s">
        <v>963</v>
      </c>
    </row>
    <row r="132" spans="1:4">
      <c r="A132">
        <v>131</v>
      </c>
      <c r="B132" t="s">
        <v>948</v>
      </c>
      <c r="C132" t="s">
        <v>964</v>
      </c>
      <c r="D132" t="s">
        <v>965</v>
      </c>
    </row>
    <row r="133" spans="1:4">
      <c r="A133">
        <v>132</v>
      </c>
      <c r="B133" t="s">
        <v>948</v>
      </c>
      <c r="C133" t="s">
        <v>966</v>
      </c>
      <c r="D133" t="s">
        <v>967</v>
      </c>
    </row>
    <row r="134" spans="1:4">
      <c r="A134">
        <v>133</v>
      </c>
      <c r="B134" t="s">
        <v>948</v>
      </c>
      <c r="C134" t="s">
        <v>968</v>
      </c>
      <c r="D134" t="s">
        <v>969</v>
      </c>
    </row>
    <row r="135" spans="1:4">
      <c r="A135">
        <v>134</v>
      </c>
      <c r="B135" t="s">
        <v>948</v>
      </c>
      <c r="C135" t="s">
        <v>970</v>
      </c>
      <c r="D135" t="s">
        <v>971</v>
      </c>
    </row>
    <row r="136" spans="1:4">
      <c r="A136">
        <v>135</v>
      </c>
      <c r="B136" t="s">
        <v>972</v>
      </c>
      <c r="C136" t="s">
        <v>974</v>
      </c>
      <c r="D136" t="s">
        <v>975</v>
      </c>
    </row>
    <row r="137" spans="1:4">
      <c r="A137">
        <v>136</v>
      </c>
      <c r="B137" t="s">
        <v>972</v>
      </c>
      <c r="C137" t="s">
        <v>976</v>
      </c>
      <c r="D137" t="s">
        <v>977</v>
      </c>
    </row>
    <row r="138" spans="1:4">
      <c r="A138">
        <v>137</v>
      </c>
      <c r="B138" t="s">
        <v>972</v>
      </c>
      <c r="C138" t="s">
        <v>978</v>
      </c>
      <c r="D138" t="s">
        <v>979</v>
      </c>
    </row>
    <row r="139" spans="1:4">
      <c r="A139">
        <v>138</v>
      </c>
      <c r="B139" t="s">
        <v>972</v>
      </c>
      <c r="C139" t="s">
        <v>980</v>
      </c>
      <c r="D139" t="s">
        <v>981</v>
      </c>
    </row>
    <row r="140" spans="1:4">
      <c r="A140">
        <v>139</v>
      </c>
      <c r="B140" t="s">
        <v>972</v>
      </c>
      <c r="C140" t="s">
        <v>972</v>
      </c>
      <c r="D140" t="s">
        <v>973</v>
      </c>
    </row>
    <row r="141" spans="1:4">
      <c r="A141">
        <v>140</v>
      </c>
      <c r="B141" t="s">
        <v>972</v>
      </c>
      <c r="C141" t="s">
        <v>982</v>
      </c>
      <c r="D141" t="s">
        <v>983</v>
      </c>
    </row>
    <row r="142" spans="1:4">
      <c r="A142">
        <v>141</v>
      </c>
      <c r="B142" t="s">
        <v>972</v>
      </c>
      <c r="C142" t="s">
        <v>984</v>
      </c>
      <c r="D142" t="s">
        <v>985</v>
      </c>
    </row>
    <row r="143" spans="1:4">
      <c r="A143">
        <v>142</v>
      </c>
      <c r="B143" t="s">
        <v>972</v>
      </c>
      <c r="C143" t="s">
        <v>986</v>
      </c>
      <c r="D143" t="s">
        <v>987</v>
      </c>
    </row>
    <row r="144" spans="1:4">
      <c r="A144">
        <v>143</v>
      </c>
      <c r="B144" t="s">
        <v>972</v>
      </c>
      <c r="C144" t="s">
        <v>988</v>
      </c>
      <c r="D144" t="s">
        <v>989</v>
      </c>
    </row>
    <row r="145" spans="1:4">
      <c r="A145">
        <v>144</v>
      </c>
      <c r="B145" t="s">
        <v>972</v>
      </c>
      <c r="C145" t="s">
        <v>990</v>
      </c>
      <c r="D145" t="s">
        <v>991</v>
      </c>
    </row>
    <row r="146" spans="1:4">
      <c r="A146">
        <v>145</v>
      </c>
      <c r="B146" t="s">
        <v>992</v>
      </c>
      <c r="C146" t="s">
        <v>994</v>
      </c>
      <c r="D146" t="s">
        <v>995</v>
      </c>
    </row>
    <row r="147" spans="1:4">
      <c r="A147">
        <v>146</v>
      </c>
      <c r="B147" t="s">
        <v>992</v>
      </c>
      <c r="C147" t="s">
        <v>996</v>
      </c>
      <c r="D147" t="s">
        <v>997</v>
      </c>
    </row>
    <row r="148" spans="1:4">
      <c r="A148">
        <v>147</v>
      </c>
      <c r="B148" t="s">
        <v>992</v>
      </c>
      <c r="C148" t="s">
        <v>998</v>
      </c>
      <c r="D148" t="s">
        <v>999</v>
      </c>
    </row>
    <row r="149" spans="1:4">
      <c r="A149">
        <v>148</v>
      </c>
      <c r="B149" t="s">
        <v>992</v>
      </c>
      <c r="C149" t="s">
        <v>1000</v>
      </c>
      <c r="D149" t="s">
        <v>1001</v>
      </c>
    </row>
    <row r="150" spans="1:4">
      <c r="A150">
        <v>149</v>
      </c>
      <c r="B150" t="s">
        <v>992</v>
      </c>
      <c r="C150" t="s">
        <v>1002</v>
      </c>
      <c r="D150" t="s">
        <v>1003</v>
      </c>
    </row>
    <row r="151" spans="1:4">
      <c r="A151">
        <v>150</v>
      </c>
      <c r="B151" t="s">
        <v>992</v>
      </c>
      <c r="C151" t="s">
        <v>1004</v>
      </c>
      <c r="D151" t="s">
        <v>1005</v>
      </c>
    </row>
    <row r="152" spans="1:4">
      <c r="A152">
        <v>151</v>
      </c>
      <c r="B152" t="s">
        <v>992</v>
      </c>
      <c r="C152" t="s">
        <v>992</v>
      </c>
      <c r="D152" t="s">
        <v>993</v>
      </c>
    </row>
    <row r="153" spans="1:4">
      <c r="A153">
        <v>152</v>
      </c>
      <c r="B153" t="s">
        <v>992</v>
      </c>
      <c r="C153" t="s">
        <v>1006</v>
      </c>
      <c r="D153" t="s">
        <v>1007</v>
      </c>
    </row>
    <row r="154" spans="1:4">
      <c r="A154">
        <v>153</v>
      </c>
      <c r="B154" t="s">
        <v>992</v>
      </c>
      <c r="C154" t="s">
        <v>1008</v>
      </c>
      <c r="D154" t="s">
        <v>1009</v>
      </c>
    </row>
    <row r="155" spans="1:4">
      <c r="A155">
        <v>154</v>
      </c>
      <c r="B155" t="s">
        <v>992</v>
      </c>
      <c r="C155" t="s">
        <v>1010</v>
      </c>
      <c r="D155" t="s">
        <v>1011</v>
      </c>
    </row>
    <row r="156" spans="1:4">
      <c r="A156">
        <v>155</v>
      </c>
      <c r="B156" t="s">
        <v>992</v>
      </c>
      <c r="C156" t="s">
        <v>1012</v>
      </c>
      <c r="D156" t="s">
        <v>1013</v>
      </c>
    </row>
    <row r="157" spans="1:4">
      <c r="A157">
        <v>156</v>
      </c>
      <c r="B157" t="s">
        <v>992</v>
      </c>
      <c r="C157" t="s">
        <v>1014</v>
      </c>
      <c r="D157" t="s">
        <v>1015</v>
      </c>
    </row>
    <row r="158" spans="1:4">
      <c r="A158">
        <v>157</v>
      </c>
      <c r="B158" t="s">
        <v>992</v>
      </c>
      <c r="C158" t="s">
        <v>1016</v>
      </c>
      <c r="D158" t="s">
        <v>1017</v>
      </c>
    </row>
    <row r="159" spans="1:4">
      <c r="A159">
        <v>158</v>
      </c>
      <c r="B159" t="s">
        <v>992</v>
      </c>
      <c r="C159" t="s">
        <v>1018</v>
      </c>
      <c r="D159" t="s">
        <v>1019</v>
      </c>
    </row>
    <row r="160" spans="1:4">
      <c r="A160">
        <v>159</v>
      </c>
      <c r="B160" t="s">
        <v>992</v>
      </c>
      <c r="C160" t="s">
        <v>1020</v>
      </c>
      <c r="D160" t="s">
        <v>1021</v>
      </c>
    </row>
    <row r="161" spans="1:4">
      <c r="A161">
        <v>160</v>
      </c>
      <c r="B161" t="s">
        <v>1022</v>
      </c>
      <c r="C161" t="s">
        <v>1024</v>
      </c>
      <c r="D161" t="s">
        <v>1025</v>
      </c>
    </row>
    <row r="162" spans="1:4">
      <c r="A162">
        <v>161</v>
      </c>
      <c r="B162" t="s">
        <v>1022</v>
      </c>
      <c r="C162" t="s">
        <v>1022</v>
      </c>
      <c r="D162" t="s">
        <v>1023</v>
      </c>
    </row>
    <row r="163" spans="1:4">
      <c r="A163">
        <v>162</v>
      </c>
      <c r="B163" t="s">
        <v>1022</v>
      </c>
      <c r="C163" t="s">
        <v>1026</v>
      </c>
      <c r="D163" t="s">
        <v>1027</v>
      </c>
    </row>
    <row r="164" spans="1:4">
      <c r="A164">
        <v>163</v>
      </c>
      <c r="B164" t="s">
        <v>1022</v>
      </c>
      <c r="C164" t="s">
        <v>1028</v>
      </c>
      <c r="D164" t="s">
        <v>1029</v>
      </c>
    </row>
    <row r="165" spans="1:4">
      <c r="A165">
        <v>164</v>
      </c>
      <c r="B165" t="s">
        <v>1030</v>
      </c>
      <c r="C165" t="s">
        <v>1032</v>
      </c>
      <c r="D165" t="s">
        <v>1033</v>
      </c>
    </row>
    <row r="166" spans="1:4">
      <c r="A166">
        <v>165</v>
      </c>
      <c r="B166" t="s">
        <v>1030</v>
      </c>
      <c r="C166" t="s">
        <v>1034</v>
      </c>
      <c r="D166" t="s">
        <v>1035</v>
      </c>
    </row>
    <row r="167" spans="1:4">
      <c r="A167">
        <v>166</v>
      </c>
      <c r="B167" t="s">
        <v>1030</v>
      </c>
      <c r="C167" t="s">
        <v>1036</v>
      </c>
      <c r="D167" t="s">
        <v>1037</v>
      </c>
    </row>
    <row r="168" spans="1:4">
      <c r="A168">
        <v>167</v>
      </c>
      <c r="B168" t="s">
        <v>1030</v>
      </c>
      <c r="C168" t="s">
        <v>1038</v>
      </c>
      <c r="D168" t="s">
        <v>1039</v>
      </c>
    </row>
    <row r="169" spans="1:4">
      <c r="A169">
        <v>168</v>
      </c>
      <c r="B169" t="s">
        <v>1030</v>
      </c>
      <c r="C169" t="s">
        <v>1040</v>
      </c>
      <c r="D169" t="s">
        <v>1041</v>
      </c>
    </row>
    <row r="170" spans="1:4">
      <c r="A170">
        <v>169</v>
      </c>
      <c r="B170" t="s">
        <v>1030</v>
      </c>
      <c r="C170" t="s">
        <v>1042</v>
      </c>
      <c r="D170" t="s">
        <v>1043</v>
      </c>
    </row>
    <row r="171" spans="1:4">
      <c r="A171">
        <v>170</v>
      </c>
      <c r="B171" t="s">
        <v>1030</v>
      </c>
      <c r="C171" t="s">
        <v>1044</v>
      </c>
      <c r="D171" t="s">
        <v>1045</v>
      </c>
    </row>
    <row r="172" spans="1:4">
      <c r="A172">
        <v>171</v>
      </c>
      <c r="B172" t="s">
        <v>1030</v>
      </c>
      <c r="C172" t="s">
        <v>1030</v>
      </c>
      <c r="D172" t="s">
        <v>1031</v>
      </c>
    </row>
    <row r="173" spans="1:4">
      <c r="A173">
        <v>172</v>
      </c>
      <c r="B173" t="s">
        <v>1030</v>
      </c>
      <c r="C173" t="s">
        <v>1046</v>
      </c>
      <c r="D173" t="s">
        <v>1047</v>
      </c>
    </row>
    <row r="174" spans="1:4">
      <c r="A174">
        <v>173</v>
      </c>
      <c r="B174" t="s">
        <v>1030</v>
      </c>
      <c r="C174" t="s">
        <v>1048</v>
      </c>
      <c r="D174" t="s">
        <v>1049</v>
      </c>
    </row>
    <row r="175" spans="1:4">
      <c r="A175">
        <v>174</v>
      </c>
      <c r="B175" t="s">
        <v>1030</v>
      </c>
      <c r="C175" t="s">
        <v>1050</v>
      </c>
      <c r="D175" t="s">
        <v>1051</v>
      </c>
    </row>
    <row r="176" spans="1:4">
      <c r="A176">
        <v>175</v>
      </c>
      <c r="B176" t="s">
        <v>1030</v>
      </c>
      <c r="C176" t="s">
        <v>1052</v>
      </c>
      <c r="D176" t="s">
        <v>1053</v>
      </c>
    </row>
    <row r="177" spans="1:4">
      <c r="A177">
        <v>176</v>
      </c>
      <c r="B177" t="s">
        <v>1030</v>
      </c>
      <c r="C177" t="s">
        <v>1054</v>
      </c>
      <c r="D177" t="s">
        <v>1055</v>
      </c>
    </row>
    <row r="178" spans="1:4">
      <c r="A178">
        <v>177</v>
      </c>
      <c r="B178" t="s">
        <v>1030</v>
      </c>
      <c r="C178" t="s">
        <v>1056</v>
      </c>
      <c r="D178" t="s">
        <v>1057</v>
      </c>
    </row>
    <row r="179" spans="1:4">
      <c r="A179">
        <v>178</v>
      </c>
      <c r="B179" t="s">
        <v>1030</v>
      </c>
      <c r="C179" t="s">
        <v>1058</v>
      </c>
      <c r="D179" t="s">
        <v>1059</v>
      </c>
    </row>
    <row r="180" spans="1:4">
      <c r="A180">
        <v>179</v>
      </c>
      <c r="B180" t="s">
        <v>1030</v>
      </c>
      <c r="C180" t="s">
        <v>1060</v>
      </c>
      <c r="D180" t="s">
        <v>1061</v>
      </c>
    </row>
    <row r="181" spans="1:4">
      <c r="A181">
        <v>180</v>
      </c>
      <c r="B181" t="s">
        <v>1062</v>
      </c>
      <c r="C181" t="s">
        <v>1064</v>
      </c>
      <c r="D181" t="s">
        <v>1065</v>
      </c>
    </row>
    <row r="182" spans="1:4">
      <c r="A182">
        <v>181</v>
      </c>
      <c r="B182" t="s">
        <v>1062</v>
      </c>
      <c r="C182" t="s">
        <v>1066</v>
      </c>
      <c r="D182" t="s">
        <v>1067</v>
      </c>
    </row>
    <row r="183" spans="1:4">
      <c r="A183">
        <v>182</v>
      </c>
      <c r="B183" t="s">
        <v>1062</v>
      </c>
      <c r="C183" t="s">
        <v>1062</v>
      </c>
      <c r="D183" t="s">
        <v>1063</v>
      </c>
    </row>
    <row r="184" spans="1:4">
      <c r="A184">
        <v>183</v>
      </c>
      <c r="B184" t="s">
        <v>1062</v>
      </c>
      <c r="C184" t="s">
        <v>1068</v>
      </c>
      <c r="D184" t="s">
        <v>1069</v>
      </c>
    </row>
    <row r="185" spans="1:4">
      <c r="A185">
        <v>184</v>
      </c>
      <c r="B185" t="s">
        <v>1062</v>
      </c>
      <c r="C185" t="s">
        <v>1070</v>
      </c>
      <c r="D185" t="s">
        <v>1071</v>
      </c>
    </row>
    <row r="186" spans="1:4">
      <c r="A186">
        <v>185</v>
      </c>
      <c r="B186" t="s">
        <v>1062</v>
      </c>
      <c r="C186" t="s">
        <v>1072</v>
      </c>
      <c r="D186" t="s">
        <v>1073</v>
      </c>
    </row>
    <row r="187" spans="1:4">
      <c r="A187">
        <v>186</v>
      </c>
      <c r="B187" t="s">
        <v>1062</v>
      </c>
      <c r="C187" t="s">
        <v>1074</v>
      </c>
      <c r="D187" t="s">
        <v>1075</v>
      </c>
    </row>
    <row r="188" spans="1:4">
      <c r="A188">
        <v>187</v>
      </c>
      <c r="B188" t="s">
        <v>1062</v>
      </c>
      <c r="C188" t="s">
        <v>1076</v>
      </c>
      <c r="D188" t="s">
        <v>1077</v>
      </c>
    </row>
    <row r="189" spans="1:4">
      <c r="A189">
        <v>188</v>
      </c>
      <c r="B189" t="s">
        <v>1062</v>
      </c>
      <c r="C189" t="s">
        <v>1078</v>
      </c>
      <c r="D189" t="s">
        <v>1079</v>
      </c>
    </row>
    <row r="190" spans="1:4">
      <c r="A190">
        <v>189</v>
      </c>
      <c r="B190" t="s">
        <v>1062</v>
      </c>
      <c r="C190" t="s">
        <v>1080</v>
      </c>
      <c r="D190" t="s">
        <v>1081</v>
      </c>
    </row>
    <row r="191" spans="1:4">
      <c r="A191">
        <v>190</v>
      </c>
      <c r="B191" t="s">
        <v>1082</v>
      </c>
      <c r="C191" t="s">
        <v>1084</v>
      </c>
      <c r="D191" t="s">
        <v>1085</v>
      </c>
    </row>
    <row r="192" spans="1:4">
      <c r="A192">
        <v>191</v>
      </c>
      <c r="B192" t="s">
        <v>1082</v>
      </c>
      <c r="C192" t="s">
        <v>1086</v>
      </c>
      <c r="D192" t="s">
        <v>1087</v>
      </c>
    </row>
    <row r="193" spans="1:4">
      <c r="A193">
        <v>192</v>
      </c>
      <c r="B193" t="s">
        <v>1082</v>
      </c>
      <c r="C193" t="s">
        <v>1082</v>
      </c>
      <c r="D193" t="s">
        <v>1083</v>
      </c>
    </row>
    <row r="194" spans="1:4">
      <c r="A194">
        <v>193</v>
      </c>
      <c r="B194" t="s">
        <v>1082</v>
      </c>
      <c r="C194" t="s">
        <v>1088</v>
      </c>
      <c r="D194" t="s">
        <v>1089</v>
      </c>
    </row>
    <row r="195" spans="1:4">
      <c r="A195">
        <v>194</v>
      </c>
      <c r="B195" t="s">
        <v>1082</v>
      </c>
      <c r="C195" t="s">
        <v>834</v>
      </c>
      <c r="D195" t="s">
        <v>1090</v>
      </c>
    </row>
    <row r="196" spans="1:4">
      <c r="A196">
        <v>195</v>
      </c>
      <c r="B196" t="s">
        <v>1082</v>
      </c>
      <c r="C196" t="s">
        <v>1091</v>
      </c>
      <c r="D196" t="s">
        <v>1092</v>
      </c>
    </row>
    <row r="197" spans="1:4">
      <c r="A197">
        <v>196</v>
      </c>
      <c r="B197" t="s">
        <v>1093</v>
      </c>
      <c r="C197" t="s">
        <v>1095</v>
      </c>
      <c r="D197" t="s">
        <v>1096</v>
      </c>
    </row>
    <row r="198" spans="1:4">
      <c r="A198">
        <v>197</v>
      </c>
      <c r="B198" t="s">
        <v>1093</v>
      </c>
      <c r="C198" t="s">
        <v>1097</v>
      </c>
      <c r="D198" t="s">
        <v>1098</v>
      </c>
    </row>
    <row r="199" spans="1:4">
      <c r="A199">
        <v>198</v>
      </c>
      <c r="B199" t="s">
        <v>1093</v>
      </c>
      <c r="C199" t="s">
        <v>1099</v>
      </c>
      <c r="D199" t="s">
        <v>1100</v>
      </c>
    </row>
    <row r="200" spans="1:4">
      <c r="A200">
        <v>199</v>
      </c>
      <c r="B200" t="s">
        <v>1093</v>
      </c>
      <c r="C200" t="s">
        <v>1101</v>
      </c>
      <c r="D200" t="s">
        <v>1102</v>
      </c>
    </row>
    <row r="201" spans="1:4">
      <c r="A201">
        <v>200</v>
      </c>
      <c r="B201" t="s">
        <v>1093</v>
      </c>
      <c r="C201" t="s">
        <v>1093</v>
      </c>
      <c r="D201" t="s">
        <v>1094</v>
      </c>
    </row>
    <row r="202" spans="1:4">
      <c r="A202">
        <v>201</v>
      </c>
      <c r="B202" t="s">
        <v>1093</v>
      </c>
      <c r="C202" t="s">
        <v>1103</v>
      </c>
      <c r="D202" t="s">
        <v>1104</v>
      </c>
    </row>
    <row r="203" spans="1:4">
      <c r="A203">
        <v>202</v>
      </c>
      <c r="B203" t="s">
        <v>1093</v>
      </c>
      <c r="C203" t="s">
        <v>1105</v>
      </c>
      <c r="D203" t="s">
        <v>1106</v>
      </c>
    </row>
    <row r="204" spans="1:4">
      <c r="A204">
        <v>203</v>
      </c>
      <c r="B204" t="s">
        <v>1093</v>
      </c>
      <c r="C204" t="s">
        <v>1107</v>
      </c>
      <c r="D204" t="s">
        <v>1108</v>
      </c>
    </row>
    <row r="205" spans="1:4">
      <c r="A205">
        <v>204</v>
      </c>
      <c r="B205" t="s">
        <v>1093</v>
      </c>
      <c r="C205" t="s">
        <v>1109</v>
      </c>
      <c r="D205" t="s">
        <v>1110</v>
      </c>
    </row>
    <row r="206" spans="1:4">
      <c r="A206">
        <v>205</v>
      </c>
      <c r="B206" t="s">
        <v>1093</v>
      </c>
      <c r="C206" t="s">
        <v>1111</v>
      </c>
      <c r="D206" t="s">
        <v>1112</v>
      </c>
    </row>
    <row r="207" spans="1:4">
      <c r="A207">
        <v>206</v>
      </c>
      <c r="B207" t="s">
        <v>1093</v>
      </c>
      <c r="C207" t="s">
        <v>1113</v>
      </c>
      <c r="D207" t="s">
        <v>1114</v>
      </c>
    </row>
    <row r="208" spans="1:4">
      <c r="A208">
        <v>207</v>
      </c>
      <c r="B208" t="s">
        <v>1115</v>
      </c>
      <c r="C208" t="s">
        <v>1117</v>
      </c>
      <c r="D208" t="s">
        <v>1118</v>
      </c>
    </row>
    <row r="209" spans="1:4">
      <c r="A209">
        <v>208</v>
      </c>
      <c r="B209" t="s">
        <v>1115</v>
      </c>
      <c r="C209" t="s">
        <v>1119</v>
      </c>
      <c r="D209" t="s">
        <v>1120</v>
      </c>
    </row>
    <row r="210" spans="1:4">
      <c r="A210">
        <v>209</v>
      </c>
      <c r="B210" t="s">
        <v>1115</v>
      </c>
      <c r="C210" t="s">
        <v>1121</v>
      </c>
      <c r="D210" t="s">
        <v>1122</v>
      </c>
    </row>
    <row r="211" spans="1:4">
      <c r="A211">
        <v>210</v>
      </c>
      <c r="B211" t="s">
        <v>1115</v>
      </c>
      <c r="C211" t="s">
        <v>1115</v>
      </c>
      <c r="D211" t="s">
        <v>1116</v>
      </c>
    </row>
    <row r="212" spans="1:4">
      <c r="A212">
        <v>211</v>
      </c>
      <c r="B212" t="s">
        <v>1115</v>
      </c>
      <c r="C212" t="s">
        <v>1123</v>
      </c>
      <c r="D212" t="s">
        <v>1124</v>
      </c>
    </row>
    <row r="213" spans="1:4">
      <c r="A213">
        <v>212</v>
      </c>
      <c r="B213" t="s">
        <v>1115</v>
      </c>
      <c r="C213" t="s">
        <v>1125</v>
      </c>
      <c r="D213" t="s">
        <v>1126</v>
      </c>
    </row>
    <row r="214" spans="1:4">
      <c r="A214">
        <v>213</v>
      </c>
      <c r="B214" t="s">
        <v>1127</v>
      </c>
      <c r="C214" t="s">
        <v>1129</v>
      </c>
      <c r="D214" t="s">
        <v>1130</v>
      </c>
    </row>
    <row r="215" spans="1:4">
      <c r="A215">
        <v>214</v>
      </c>
      <c r="B215" t="s">
        <v>1127</v>
      </c>
      <c r="C215" t="s">
        <v>1131</v>
      </c>
      <c r="D215" t="s">
        <v>1132</v>
      </c>
    </row>
    <row r="216" spans="1:4">
      <c r="A216">
        <v>215</v>
      </c>
      <c r="B216" t="s">
        <v>1127</v>
      </c>
      <c r="C216" t="s">
        <v>1133</v>
      </c>
      <c r="D216" t="s">
        <v>1134</v>
      </c>
    </row>
    <row r="217" spans="1:4">
      <c r="A217">
        <v>216</v>
      </c>
      <c r="B217" t="s">
        <v>1127</v>
      </c>
      <c r="C217" t="s">
        <v>1135</v>
      </c>
      <c r="D217" t="s">
        <v>1136</v>
      </c>
    </row>
    <row r="218" spans="1:4">
      <c r="A218">
        <v>217</v>
      </c>
      <c r="B218" t="s">
        <v>1127</v>
      </c>
      <c r="C218" t="s">
        <v>1137</v>
      </c>
      <c r="D218" t="s">
        <v>1138</v>
      </c>
    </row>
    <row r="219" spans="1:4">
      <c r="A219">
        <v>218</v>
      </c>
      <c r="B219" t="s">
        <v>1127</v>
      </c>
      <c r="C219" t="s">
        <v>1139</v>
      </c>
      <c r="D219" t="s">
        <v>1140</v>
      </c>
    </row>
    <row r="220" spans="1:4">
      <c r="A220">
        <v>219</v>
      </c>
      <c r="B220" t="s">
        <v>1127</v>
      </c>
      <c r="C220" t="s">
        <v>1141</v>
      </c>
      <c r="D220" t="s">
        <v>1142</v>
      </c>
    </row>
    <row r="221" spans="1:4">
      <c r="A221">
        <v>220</v>
      </c>
      <c r="B221" t="s">
        <v>1127</v>
      </c>
      <c r="C221" t="s">
        <v>1143</v>
      </c>
      <c r="D221" t="s">
        <v>1144</v>
      </c>
    </row>
    <row r="222" spans="1:4">
      <c r="A222">
        <v>221</v>
      </c>
      <c r="B222" t="s">
        <v>1127</v>
      </c>
      <c r="C222" t="s">
        <v>1127</v>
      </c>
      <c r="D222" t="s">
        <v>1128</v>
      </c>
    </row>
    <row r="223" spans="1:4">
      <c r="A223">
        <v>222</v>
      </c>
      <c r="B223" t="s">
        <v>1127</v>
      </c>
      <c r="C223" t="s">
        <v>1145</v>
      </c>
      <c r="D223" t="s">
        <v>1146</v>
      </c>
    </row>
    <row r="224" spans="1:4">
      <c r="A224">
        <v>223</v>
      </c>
      <c r="B224" t="s">
        <v>1127</v>
      </c>
      <c r="C224" t="s">
        <v>1147</v>
      </c>
      <c r="D224" t="s">
        <v>1148</v>
      </c>
    </row>
    <row r="225" spans="1:4">
      <c r="A225">
        <v>224</v>
      </c>
      <c r="B225" t="s">
        <v>1127</v>
      </c>
      <c r="C225" t="s">
        <v>1149</v>
      </c>
      <c r="D225" t="s">
        <v>1150</v>
      </c>
    </row>
    <row r="226" spans="1:4">
      <c r="A226">
        <v>225</v>
      </c>
      <c r="B226" t="s">
        <v>1127</v>
      </c>
      <c r="C226" t="s">
        <v>1151</v>
      </c>
      <c r="D226" t="s">
        <v>1152</v>
      </c>
    </row>
    <row r="227" spans="1:4">
      <c r="A227">
        <v>226</v>
      </c>
      <c r="B227" t="s">
        <v>1127</v>
      </c>
      <c r="C227" t="s">
        <v>1153</v>
      </c>
      <c r="D227" t="s">
        <v>1154</v>
      </c>
    </row>
    <row r="228" spans="1:4">
      <c r="A228">
        <v>227</v>
      </c>
      <c r="B228" t="s">
        <v>1155</v>
      </c>
      <c r="C228" t="s">
        <v>1157</v>
      </c>
      <c r="D228" t="s">
        <v>1158</v>
      </c>
    </row>
    <row r="229" spans="1:4">
      <c r="A229">
        <v>228</v>
      </c>
      <c r="B229" t="s">
        <v>1155</v>
      </c>
      <c r="C229" t="s">
        <v>1159</v>
      </c>
      <c r="D229" t="s">
        <v>1160</v>
      </c>
    </row>
    <row r="230" spans="1:4">
      <c r="A230">
        <v>229</v>
      </c>
      <c r="B230" t="s">
        <v>1155</v>
      </c>
      <c r="C230" t="s">
        <v>1161</v>
      </c>
      <c r="D230" t="s">
        <v>1162</v>
      </c>
    </row>
    <row r="231" spans="1:4">
      <c r="A231">
        <v>230</v>
      </c>
      <c r="B231" t="s">
        <v>1155</v>
      </c>
      <c r="C231" t="s">
        <v>1163</v>
      </c>
      <c r="D231" t="s">
        <v>1164</v>
      </c>
    </row>
    <row r="232" spans="1:4">
      <c r="A232">
        <v>231</v>
      </c>
      <c r="B232" t="s">
        <v>1155</v>
      </c>
      <c r="C232" t="s">
        <v>1155</v>
      </c>
      <c r="D232" t="s">
        <v>1156</v>
      </c>
    </row>
    <row r="233" spans="1:4">
      <c r="A233">
        <v>232</v>
      </c>
      <c r="B233" t="s">
        <v>1155</v>
      </c>
      <c r="C233" t="s">
        <v>1165</v>
      </c>
      <c r="D233" t="s">
        <v>1166</v>
      </c>
    </row>
    <row r="234" spans="1:4">
      <c r="A234">
        <v>233</v>
      </c>
      <c r="B234" t="s">
        <v>1167</v>
      </c>
      <c r="C234" t="s">
        <v>1167</v>
      </c>
      <c r="D234" t="s">
        <v>1168</v>
      </c>
    </row>
    <row r="235" spans="1:4">
      <c r="A235">
        <v>234</v>
      </c>
      <c r="B235" t="s">
        <v>1169</v>
      </c>
      <c r="C235" t="s">
        <v>1171</v>
      </c>
      <c r="D235" t="s">
        <v>1172</v>
      </c>
    </row>
    <row r="236" spans="1:4">
      <c r="A236">
        <v>235</v>
      </c>
      <c r="B236" t="s">
        <v>1169</v>
      </c>
      <c r="C236" t="s">
        <v>1173</v>
      </c>
      <c r="D236" t="s">
        <v>1174</v>
      </c>
    </row>
    <row r="237" spans="1:4">
      <c r="A237">
        <v>236</v>
      </c>
      <c r="B237" t="s">
        <v>1169</v>
      </c>
      <c r="C237" t="s">
        <v>1175</v>
      </c>
      <c r="D237" t="s">
        <v>1176</v>
      </c>
    </row>
    <row r="238" spans="1:4">
      <c r="A238">
        <v>237</v>
      </c>
      <c r="B238" t="s">
        <v>1169</v>
      </c>
      <c r="C238" t="s">
        <v>1177</v>
      </c>
      <c r="D238" t="s">
        <v>1178</v>
      </c>
    </row>
    <row r="239" spans="1:4">
      <c r="A239">
        <v>238</v>
      </c>
      <c r="B239" t="s">
        <v>1169</v>
      </c>
      <c r="C239" t="s">
        <v>1179</v>
      </c>
      <c r="D239" t="s">
        <v>1180</v>
      </c>
    </row>
    <row r="240" spans="1:4">
      <c r="A240">
        <v>239</v>
      </c>
      <c r="B240" t="s">
        <v>1169</v>
      </c>
      <c r="C240" t="s">
        <v>1181</v>
      </c>
      <c r="D240" t="s">
        <v>1182</v>
      </c>
    </row>
    <row r="241" spans="1:4">
      <c r="A241">
        <v>240</v>
      </c>
      <c r="B241" t="s">
        <v>1169</v>
      </c>
      <c r="C241" t="s">
        <v>1183</v>
      </c>
      <c r="D241" t="s">
        <v>1184</v>
      </c>
    </row>
    <row r="242" spans="1:4">
      <c r="A242">
        <v>241</v>
      </c>
      <c r="B242" t="s">
        <v>1169</v>
      </c>
      <c r="C242" t="s">
        <v>1169</v>
      </c>
      <c r="D242" t="s">
        <v>1170</v>
      </c>
    </row>
    <row r="243" spans="1:4">
      <c r="A243">
        <v>242</v>
      </c>
      <c r="B243" t="s">
        <v>1185</v>
      </c>
      <c r="C243" t="s">
        <v>1187</v>
      </c>
      <c r="D243" t="s">
        <v>1188</v>
      </c>
    </row>
    <row r="244" spans="1:4">
      <c r="A244">
        <v>243</v>
      </c>
      <c r="B244" t="s">
        <v>1185</v>
      </c>
      <c r="C244" t="s">
        <v>1189</v>
      </c>
      <c r="D244" t="s">
        <v>1190</v>
      </c>
    </row>
    <row r="245" spans="1:4">
      <c r="A245">
        <v>244</v>
      </c>
      <c r="B245" t="s">
        <v>1185</v>
      </c>
      <c r="C245" t="s">
        <v>1191</v>
      </c>
      <c r="D245" t="s">
        <v>1192</v>
      </c>
    </row>
    <row r="246" spans="1:4">
      <c r="A246">
        <v>245</v>
      </c>
      <c r="B246" t="s">
        <v>1185</v>
      </c>
      <c r="C246" t="s">
        <v>1193</v>
      </c>
      <c r="D246" t="s">
        <v>1194</v>
      </c>
    </row>
    <row r="247" spans="1:4">
      <c r="A247">
        <v>246</v>
      </c>
      <c r="B247" t="s">
        <v>1185</v>
      </c>
      <c r="C247" t="s">
        <v>1195</v>
      </c>
      <c r="D247" t="s">
        <v>1196</v>
      </c>
    </row>
    <row r="248" spans="1:4">
      <c r="A248">
        <v>247</v>
      </c>
      <c r="B248" t="s">
        <v>1185</v>
      </c>
      <c r="C248" t="s">
        <v>1197</v>
      </c>
      <c r="D248" t="s">
        <v>1198</v>
      </c>
    </row>
    <row r="249" spans="1:4">
      <c r="A249">
        <v>248</v>
      </c>
      <c r="B249" t="s">
        <v>1185</v>
      </c>
      <c r="C249" t="s">
        <v>1199</v>
      </c>
      <c r="D249" t="s">
        <v>1200</v>
      </c>
    </row>
    <row r="250" spans="1:4">
      <c r="A250">
        <v>249</v>
      </c>
      <c r="B250" t="s">
        <v>1185</v>
      </c>
      <c r="C250" t="s">
        <v>1201</v>
      </c>
      <c r="D250" t="s">
        <v>1202</v>
      </c>
    </row>
    <row r="251" spans="1:4">
      <c r="A251">
        <v>250</v>
      </c>
      <c r="B251" t="s">
        <v>1185</v>
      </c>
      <c r="C251" t="s">
        <v>1203</v>
      </c>
      <c r="D251" t="s">
        <v>1204</v>
      </c>
    </row>
    <row r="252" spans="1:4">
      <c r="A252">
        <v>251</v>
      </c>
      <c r="B252" t="s">
        <v>1185</v>
      </c>
      <c r="C252" t="s">
        <v>1205</v>
      </c>
      <c r="D252" t="s">
        <v>1206</v>
      </c>
    </row>
    <row r="253" spans="1:4">
      <c r="A253">
        <v>252</v>
      </c>
      <c r="B253" t="s">
        <v>1185</v>
      </c>
      <c r="C253" t="s">
        <v>1207</v>
      </c>
      <c r="D253" t="s">
        <v>1208</v>
      </c>
    </row>
    <row r="254" spans="1:4">
      <c r="A254">
        <v>253</v>
      </c>
      <c r="B254" t="s">
        <v>1185</v>
      </c>
      <c r="C254" t="s">
        <v>1209</v>
      </c>
      <c r="D254" t="s">
        <v>1210</v>
      </c>
    </row>
    <row r="255" spans="1:4">
      <c r="A255">
        <v>254</v>
      </c>
      <c r="B255" t="s">
        <v>1185</v>
      </c>
      <c r="C255" t="s">
        <v>1211</v>
      </c>
      <c r="D255" t="s">
        <v>1212</v>
      </c>
    </row>
    <row r="256" spans="1:4">
      <c r="A256">
        <v>255</v>
      </c>
      <c r="B256" t="s">
        <v>1185</v>
      </c>
      <c r="C256" t="s">
        <v>1213</v>
      </c>
      <c r="D256" t="s">
        <v>1214</v>
      </c>
    </row>
    <row r="257" spans="1:4">
      <c r="A257">
        <v>256</v>
      </c>
      <c r="B257" t="s">
        <v>1185</v>
      </c>
      <c r="C257" t="s">
        <v>1185</v>
      </c>
      <c r="D257" t="s">
        <v>1186</v>
      </c>
    </row>
    <row r="258" spans="1:4">
      <c r="A258">
        <v>257</v>
      </c>
      <c r="B258" t="s">
        <v>1185</v>
      </c>
      <c r="C258" t="s">
        <v>1215</v>
      </c>
      <c r="D258" t="s">
        <v>1216</v>
      </c>
    </row>
    <row r="259" spans="1:4">
      <c r="A259">
        <v>258</v>
      </c>
      <c r="B259" t="s">
        <v>1185</v>
      </c>
      <c r="C259" t="s">
        <v>1217</v>
      </c>
      <c r="D259" t="s">
        <v>1218</v>
      </c>
    </row>
    <row r="260" spans="1:4">
      <c r="A260">
        <v>259</v>
      </c>
      <c r="B260" t="s">
        <v>1219</v>
      </c>
      <c r="C260" t="s">
        <v>1221</v>
      </c>
      <c r="D260" t="s">
        <v>1222</v>
      </c>
    </row>
    <row r="261" spans="1:4">
      <c r="A261">
        <v>260</v>
      </c>
      <c r="B261" t="s">
        <v>1219</v>
      </c>
      <c r="C261" t="s">
        <v>1223</v>
      </c>
      <c r="D261" t="s">
        <v>1224</v>
      </c>
    </row>
    <row r="262" spans="1:4">
      <c r="A262">
        <v>261</v>
      </c>
      <c r="B262" t="s">
        <v>1219</v>
      </c>
      <c r="C262" t="s">
        <v>1225</v>
      </c>
      <c r="D262" t="s">
        <v>1226</v>
      </c>
    </row>
    <row r="263" spans="1:4">
      <c r="A263">
        <v>262</v>
      </c>
      <c r="B263" t="s">
        <v>1219</v>
      </c>
      <c r="C263" t="s">
        <v>1227</v>
      </c>
      <c r="D263" t="s">
        <v>1228</v>
      </c>
    </row>
    <row r="264" spans="1:4">
      <c r="A264">
        <v>263</v>
      </c>
      <c r="B264" t="s">
        <v>1219</v>
      </c>
      <c r="C264" t="s">
        <v>1229</v>
      </c>
      <c r="D264" t="s">
        <v>1230</v>
      </c>
    </row>
    <row r="265" spans="1:4">
      <c r="A265">
        <v>264</v>
      </c>
      <c r="B265" t="s">
        <v>1219</v>
      </c>
      <c r="C265" t="s">
        <v>1231</v>
      </c>
      <c r="D265" t="s">
        <v>1232</v>
      </c>
    </row>
    <row r="266" spans="1:4">
      <c r="A266">
        <v>265</v>
      </c>
      <c r="B266" t="s">
        <v>1219</v>
      </c>
      <c r="C266" t="s">
        <v>1233</v>
      </c>
      <c r="D266" t="s">
        <v>1234</v>
      </c>
    </row>
    <row r="267" spans="1:4">
      <c r="A267">
        <v>266</v>
      </c>
      <c r="B267" t="s">
        <v>1219</v>
      </c>
      <c r="C267" t="s">
        <v>1235</v>
      </c>
      <c r="D267" t="s">
        <v>1236</v>
      </c>
    </row>
    <row r="268" spans="1:4">
      <c r="A268">
        <v>267</v>
      </c>
      <c r="B268" t="s">
        <v>1219</v>
      </c>
      <c r="C268" t="s">
        <v>1237</v>
      </c>
      <c r="D268" t="s">
        <v>1238</v>
      </c>
    </row>
    <row r="269" spans="1:4">
      <c r="A269">
        <v>268</v>
      </c>
      <c r="B269" t="s">
        <v>1219</v>
      </c>
      <c r="C269" t="s">
        <v>1239</v>
      </c>
      <c r="D269" t="s">
        <v>1240</v>
      </c>
    </row>
    <row r="270" spans="1:4">
      <c r="A270">
        <v>269</v>
      </c>
      <c r="B270" t="s">
        <v>1219</v>
      </c>
      <c r="C270" t="s">
        <v>1241</v>
      </c>
      <c r="D270" t="s">
        <v>1242</v>
      </c>
    </row>
    <row r="271" spans="1:4">
      <c r="A271">
        <v>270</v>
      </c>
      <c r="B271" t="s">
        <v>1219</v>
      </c>
      <c r="C271" t="s">
        <v>1219</v>
      </c>
      <c r="D271" t="s">
        <v>1220</v>
      </c>
    </row>
    <row r="272" spans="1:4">
      <c r="A272">
        <v>271</v>
      </c>
      <c r="B272" t="s">
        <v>1219</v>
      </c>
      <c r="C272" t="s">
        <v>1243</v>
      </c>
      <c r="D272" t="s">
        <v>1244</v>
      </c>
    </row>
    <row r="273" spans="1:4">
      <c r="A273">
        <v>272</v>
      </c>
      <c r="B273" t="s">
        <v>1219</v>
      </c>
      <c r="C273" t="s">
        <v>1245</v>
      </c>
      <c r="D273" t="s">
        <v>1246</v>
      </c>
    </row>
    <row r="274" spans="1:4">
      <c r="A274">
        <v>273</v>
      </c>
      <c r="B274" t="s">
        <v>1219</v>
      </c>
      <c r="C274" t="s">
        <v>1247</v>
      </c>
      <c r="D274" t="s">
        <v>1248</v>
      </c>
    </row>
    <row r="275" spans="1:4">
      <c r="A275">
        <v>274</v>
      </c>
      <c r="B275" t="s">
        <v>1249</v>
      </c>
      <c r="C275" t="s">
        <v>1251</v>
      </c>
      <c r="D275" t="s">
        <v>1252</v>
      </c>
    </row>
    <row r="276" spans="1:4">
      <c r="A276">
        <v>275</v>
      </c>
      <c r="B276" t="s">
        <v>1249</v>
      </c>
      <c r="C276" t="s">
        <v>1253</v>
      </c>
      <c r="D276" t="s">
        <v>1254</v>
      </c>
    </row>
    <row r="277" spans="1:4">
      <c r="A277">
        <v>276</v>
      </c>
      <c r="B277" t="s">
        <v>1249</v>
      </c>
      <c r="C277" t="s">
        <v>1255</v>
      </c>
      <c r="D277" t="s">
        <v>1256</v>
      </c>
    </row>
    <row r="278" spans="1:4">
      <c r="A278">
        <v>277</v>
      </c>
      <c r="B278" t="s">
        <v>1249</v>
      </c>
      <c r="C278" t="s">
        <v>1257</v>
      </c>
      <c r="D278" t="s">
        <v>1258</v>
      </c>
    </row>
    <row r="279" spans="1:4">
      <c r="A279">
        <v>278</v>
      </c>
      <c r="B279" t="s">
        <v>1249</v>
      </c>
      <c r="C279" t="s">
        <v>1259</v>
      </c>
      <c r="D279" t="s">
        <v>1260</v>
      </c>
    </row>
    <row r="280" spans="1:4">
      <c r="A280">
        <v>279</v>
      </c>
      <c r="B280" t="s">
        <v>1249</v>
      </c>
      <c r="C280" t="s">
        <v>1261</v>
      </c>
      <c r="D280" t="s">
        <v>1262</v>
      </c>
    </row>
    <row r="281" spans="1:4">
      <c r="A281">
        <v>280</v>
      </c>
      <c r="B281" t="s">
        <v>1249</v>
      </c>
      <c r="C281" t="s">
        <v>1263</v>
      </c>
      <c r="D281" t="s">
        <v>1264</v>
      </c>
    </row>
    <row r="282" spans="1:4">
      <c r="A282">
        <v>281</v>
      </c>
      <c r="B282" t="s">
        <v>1249</v>
      </c>
      <c r="C282" t="s">
        <v>1249</v>
      </c>
      <c r="D282" t="s">
        <v>1250</v>
      </c>
    </row>
    <row r="283" spans="1:4">
      <c r="A283">
        <v>282</v>
      </c>
      <c r="B283" t="s">
        <v>1249</v>
      </c>
      <c r="C283" t="s">
        <v>1265</v>
      </c>
      <c r="D283" t="s">
        <v>1266</v>
      </c>
    </row>
    <row r="284" spans="1:4">
      <c r="A284">
        <v>283</v>
      </c>
      <c r="B284" t="s">
        <v>1249</v>
      </c>
      <c r="C284" t="s">
        <v>1267</v>
      </c>
      <c r="D284" t="s">
        <v>1268</v>
      </c>
    </row>
    <row r="285" spans="1:4">
      <c r="A285">
        <v>284</v>
      </c>
      <c r="B285" t="s">
        <v>1249</v>
      </c>
      <c r="C285" t="s">
        <v>1269</v>
      </c>
      <c r="D285" t="s">
        <v>1270</v>
      </c>
    </row>
    <row r="286" spans="1:4">
      <c r="A286">
        <v>285</v>
      </c>
      <c r="B286" t="s">
        <v>1271</v>
      </c>
      <c r="C286" t="s">
        <v>1273</v>
      </c>
      <c r="D286" t="s">
        <v>1274</v>
      </c>
    </row>
    <row r="287" spans="1:4">
      <c r="A287">
        <v>286</v>
      </c>
      <c r="B287" t="s">
        <v>1271</v>
      </c>
      <c r="C287" t="s">
        <v>1275</v>
      </c>
      <c r="D287" t="s">
        <v>1276</v>
      </c>
    </row>
    <row r="288" spans="1:4">
      <c r="A288">
        <v>287</v>
      </c>
      <c r="B288" t="s">
        <v>1271</v>
      </c>
      <c r="C288" t="s">
        <v>1277</v>
      </c>
      <c r="D288" t="s">
        <v>1278</v>
      </c>
    </row>
    <row r="289" spans="1:4">
      <c r="A289">
        <v>288</v>
      </c>
      <c r="B289" t="s">
        <v>1271</v>
      </c>
      <c r="C289" t="s">
        <v>1279</v>
      </c>
      <c r="D289" t="s">
        <v>1280</v>
      </c>
    </row>
    <row r="290" spans="1:4">
      <c r="A290">
        <v>289</v>
      </c>
      <c r="B290" t="s">
        <v>1271</v>
      </c>
      <c r="C290" t="s">
        <v>1281</v>
      </c>
      <c r="D290" t="s">
        <v>1282</v>
      </c>
    </row>
    <row r="291" spans="1:4">
      <c r="A291">
        <v>290</v>
      </c>
      <c r="B291" t="s">
        <v>1271</v>
      </c>
      <c r="C291" t="s">
        <v>1283</v>
      </c>
      <c r="D291" t="s">
        <v>1284</v>
      </c>
    </row>
    <row r="292" spans="1:4">
      <c r="A292">
        <v>291</v>
      </c>
      <c r="B292" t="s">
        <v>1271</v>
      </c>
      <c r="C292" t="s">
        <v>1285</v>
      </c>
      <c r="D292" t="s">
        <v>1286</v>
      </c>
    </row>
    <row r="293" spans="1:4">
      <c r="A293">
        <v>292</v>
      </c>
      <c r="B293" t="s">
        <v>1271</v>
      </c>
      <c r="C293" t="s">
        <v>1287</v>
      </c>
      <c r="D293" t="s">
        <v>1288</v>
      </c>
    </row>
    <row r="294" spans="1:4">
      <c r="A294">
        <v>293</v>
      </c>
      <c r="B294" t="s">
        <v>1271</v>
      </c>
      <c r="C294" t="s">
        <v>834</v>
      </c>
      <c r="D294" t="s">
        <v>1289</v>
      </c>
    </row>
    <row r="295" spans="1:4">
      <c r="A295">
        <v>294</v>
      </c>
      <c r="B295" t="s">
        <v>1271</v>
      </c>
      <c r="C295" t="s">
        <v>1290</v>
      </c>
      <c r="D295" t="s">
        <v>1291</v>
      </c>
    </row>
    <row r="296" spans="1:4">
      <c r="A296">
        <v>295</v>
      </c>
      <c r="B296" t="s">
        <v>1271</v>
      </c>
      <c r="C296" t="s">
        <v>1271</v>
      </c>
      <c r="D296" t="s">
        <v>1272</v>
      </c>
    </row>
    <row r="297" spans="1:4">
      <c r="A297">
        <v>296</v>
      </c>
      <c r="B297" t="s">
        <v>1271</v>
      </c>
      <c r="C297" t="s">
        <v>1292</v>
      </c>
      <c r="D297" t="s">
        <v>1293</v>
      </c>
    </row>
    <row r="298" spans="1:4">
      <c r="A298">
        <v>297</v>
      </c>
      <c r="B298" t="s">
        <v>1294</v>
      </c>
      <c r="C298" t="s">
        <v>1296</v>
      </c>
      <c r="D298" t="s">
        <v>1297</v>
      </c>
    </row>
    <row r="299" spans="1:4">
      <c r="A299">
        <v>298</v>
      </c>
      <c r="B299" t="s">
        <v>1294</v>
      </c>
      <c r="C299" t="s">
        <v>1298</v>
      </c>
      <c r="D299" t="s">
        <v>1299</v>
      </c>
    </row>
    <row r="300" spans="1:4">
      <c r="A300">
        <v>299</v>
      </c>
      <c r="B300" t="s">
        <v>1294</v>
      </c>
      <c r="C300" t="s">
        <v>1300</v>
      </c>
      <c r="D300" t="s">
        <v>1301</v>
      </c>
    </row>
    <row r="301" spans="1:4">
      <c r="A301">
        <v>300</v>
      </c>
      <c r="B301" t="s">
        <v>1294</v>
      </c>
      <c r="C301" t="s">
        <v>1302</v>
      </c>
      <c r="D301" t="s">
        <v>1303</v>
      </c>
    </row>
    <row r="302" spans="1:4">
      <c r="A302">
        <v>301</v>
      </c>
      <c r="B302" t="s">
        <v>1294</v>
      </c>
      <c r="C302" t="s">
        <v>1304</v>
      </c>
      <c r="D302" t="s">
        <v>1305</v>
      </c>
    </row>
    <row r="303" spans="1:4">
      <c r="A303">
        <v>302</v>
      </c>
      <c r="B303" t="s">
        <v>1294</v>
      </c>
      <c r="C303" t="s">
        <v>1306</v>
      </c>
      <c r="D303" t="s">
        <v>1307</v>
      </c>
    </row>
    <row r="304" spans="1:4">
      <c r="A304">
        <v>303</v>
      </c>
      <c r="B304" t="s">
        <v>1294</v>
      </c>
      <c r="C304" t="s">
        <v>1308</v>
      </c>
      <c r="D304" t="s">
        <v>1309</v>
      </c>
    </row>
    <row r="305" spans="1:4">
      <c r="A305">
        <v>304</v>
      </c>
      <c r="B305" t="s">
        <v>1294</v>
      </c>
      <c r="C305" t="s">
        <v>1310</v>
      </c>
      <c r="D305" t="s">
        <v>1311</v>
      </c>
    </row>
    <row r="306" spans="1:4">
      <c r="A306">
        <v>305</v>
      </c>
      <c r="B306" t="s">
        <v>1294</v>
      </c>
      <c r="C306" t="s">
        <v>1294</v>
      </c>
      <c r="D306" t="s">
        <v>1295</v>
      </c>
    </row>
    <row r="307" spans="1:4">
      <c r="A307">
        <v>306</v>
      </c>
      <c r="B307" t="s">
        <v>1294</v>
      </c>
      <c r="C307" t="s">
        <v>1312</v>
      </c>
      <c r="D307" t="s">
        <v>1313</v>
      </c>
    </row>
    <row r="308" spans="1:4">
      <c r="A308">
        <v>307</v>
      </c>
      <c r="B308" t="s">
        <v>1314</v>
      </c>
      <c r="C308" t="s">
        <v>1316</v>
      </c>
      <c r="D308" t="s">
        <v>1317</v>
      </c>
    </row>
    <row r="309" spans="1:4">
      <c r="A309">
        <v>308</v>
      </c>
      <c r="B309" t="s">
        <v>1314</v>
      </c>
      <c r="C309" t="s">
        <v>1318</v>
      </c>
      <c r="D309" t="s">
        <v>1319</v>
      </c>
    </row>
    <row r="310" spans="1:4">
      <c r="A310">
        <v>309</v>
      </c>
      <c r="B310" t="s">
        <v>1314</v>
      </c>
      <c r="C310" t="s">
        <v>1237</v>
      </c>
      <c r="D310" t="s">
        <v>1320</v>
      </c>
    </row>
    <row r="311" spans="1:4">
      <c r="A311">
        <v>310</v>
      </c>
      <c r="B311" t="s">
        <v>1314</v>
      </c>
      <c r="C311" t="s">
        <v>1321</v>
      </c>
      <c r="D311" t="s">
        <v>1322</v>
      </c>
    </row>
    <row r="312" spans="1:4">
      <c r="A312">
        <v>311</v>
      </c>
      <c r="B312" t="s">
        <v>1314</v>
      </c>
      <c r="C312" t="s">
        <v>1323</v>
      </c>
      <c r="D312" t="s">
        <v>1324</v>
      </c>
    </row>
    <row r="313" spans="1:4">
      <c r="A313">
        <v>312</v>
      </c>
      <c r="B313" t="s">
        <v>1314</v>
      </c>
      <c r="C313" t="s">
        <v>1325</v>
      </c>
      <c r="D313" t="s">
        <v>1326</v>
      </c>
    </row>
    <row r="314" spans="1:4">
      <c r="A314">
        <v>313</v>
      </c>
      <c r="B314" t="s">
        <v>1314</v>
      </c>
      <c r="C314" t="s">
        <v>1327</v>
      </c>
      <c r="D314" t="s">
        <v>1328</v>
      </c>
    </row>
    <row r="315" spans="1:4">
      <c r="A315">
        <v>314</v>
      </c>
      <c r="B315" t="s">
        <v>1314</v>
      </c>
      <c r="C315" t="s">
        <v>1329</v>
      </c>
      <c r="D315" t="s">
        <v>1330</v>
      </c>
    </row>
    <row r="316" spans="1:4">
      <c r="A316">
        <v>315</v>
      </c>
      <c r="B316" t="s">
        <v>1314</v>
      </c>
      <c r="C316" t="s">
        <v>1331</v>
      </c>
      <c r="D316" t="s">
        <v>1332</v>
      </c>
    </row>
    <row r="317" spans="1:4">
      <c r="A317">
        <v>316</v>
      </c>
      <c r="B317" t="s">
        <v>1314</v>
      </c>
      <c r="C317" t="s">
        <v>1333</v>
      </c>
      <c r="D317" t="s">
        <v>1334</v>
      </c>
    </row>
    <row r="318" spans="1:4">
      <c r="A318">
        <v>317</v>
      </c>
      <c r="B318" t="s">
        <v>1314</v>
      </c>
      <c r="C318" t="s">
        <v>1335</v>
      </c>
      <c r="D318" t="s">
        <v>1336</v>
      </c>
    </row>
    <row r="319" spans="1:4">
      <c r="A319">
        <v>318</v>
      </c>
      <c r="B319" t="s">
        <v>1314</v>
      </c>
      <c r="C319" t="s">
        <v>1314</v>
      </c>
      <c r="D319" t="s">
        <v>1315</v>
      </c>
    </row>
    <row r="320" spans="1:4">
      <c r="A320">
        <v>319</v>
      </c>
      <c r="B320" t="s">
        <v>1314</v>
      </c>
      <c r="C320" t="s">
        <v>1337</v>
      </c>
      <c r="D320" t="s">
        <v>1338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585</v>
      </c>
      <c r="AX1" s="552" t="s">
        <v>586</v>
      </c>
      <c r="AZ1" s="880" t="s">
        <v>618</v>
      </c>
      <c r="BA1" s="880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640</v>
      </c>
      <c r="Y2" s="43" t="s">
        <v>642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80" t="s">
        <v>638</v>
      </c>
      <c r="AQ2" s="189" t="s">
        <v>638</v>
      </c>
      <c r="AS2" s="43" t="s">
        <v>383</v>
      </c>
      <c r="AU2" s="44" t="s">
        <v>396</v>
      </c>
      <c r="AW2" s="553" t="s">
        <v>587</v>
      </c>
      <c r="AX2" s="554" t="s">
        <v>587</v>
      </c>
      <c r="AZ2" s="612" t="s">
        <v>619</v>
      </c>
      <c r="BA2" s="613" t="s">
        <v>620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639</v>
      </c>
      <c r="Y3" s="43" t="s">
        <v>643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80" t="s">
        <v>645</v>
      </c>
      <c r="AQ3" s="189" t="s">
        <v>645</v>
      </c>
      <c r="AS3" s="43" t="s">
        <v>384</v>
      </c>
      <c r="AU3" s="44" t="s">
        <v>397</v>
      </c>
      <c r="AW3" s="553" t="s">
        <v>588</v>
      </c>
      <c r="AX3" s="554" t="s">
        <v>588</v>
      </c>
      <c r="AZ3" s="151" t="s">
        <v>647</v>
      </c>
      <c r="BA3" s="236" t="s">
        <v>648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503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6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80" t="s">
        <v>639</v>
      </c>
      <c r="AQ4" s="189" t="s">
        <v>639</v>
      </c>
      <c r="AS4" s="43" t="s">
        <v>350</v>
      </c>
      <c r="AU4" s="44" t="s">
        <v>398</v>
      </c>
      <c r="AW4" s="553" t="s">
        <v>589</v>
      </c>
      <c r="AX4" s="554" t="s">
        <v>589</v>
      </c>
      <c r="AZ4" s="151" t="s">
        <v>649</v>
      </c>
      <c r="BA4" s="236" t="s">
        <v>650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6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80" t="s">
        <v>640</v>
      </c>
      <c r="AQ5" s="189"/>
      <c r="AU5" s="44" t="s">
        <v>399</v>
      </c>
      <c r="AW5" s="553" t="s">
        <v>590</v>
      </c>
      <c r="AX5" s="554" t="s">
        <v>590</v>
      </c>
      <c r="AZ5" s="151" t="s">
        <v>651</v>
      </c>
      <c r="BA5" s="236" t="s">
        <v>621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6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591</v>
      </c>
      <c r="AX6" s="554" t="s">
        <v>591</v>
      </c>
      <c r="AZ6" s="151" t="s">
        <v>652</v>
      </c>
      <c r="BA6" s="236" t="s">
        <v>653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592</v>
      </c>
      <c r="AX7" s="554" t="s">
        <v>592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593</v>
      </c>
      <c r="AX8" s="554" t="s">
        <v>593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594</v>
      </c>
      <c r="AX9" s="554" t="s">
        <v>594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638</v>
      </c>
      <c r="Y10" s="43" t="s">
        <v>644</v>
      </c>
      <c r="Z10" s="311"/>
      <c r="AP10" s="247"/>
      <c r="AW10" s="553" t="s">
        <v>595</v>
      </c>
      <c r="AX10" s="554" t="s">
        <v>595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645</v>
      </c>
      <c r="Y11" s="43" t="s">
        <v>646</v>
      </c>
      <c r="Z11" s="311"/>
      <c r="AP11" s="247"/>
      <c r="AW11" s="553" t="s">
        <v>596</v>
      </c>
      <c r="AX11" s="554" t="s">
        <v>596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597</v>
      </c>
      <c r="AX23" s="554" t="s">
        <v>597</v>
      </c>
    </row>
    <row r="24" spans="1:50" ht="21" customHeight="1">
      <c r="A24" s="5" t="s">
        <v>123</v>
      </c>
      <c r="B24" s="43">
        <v>2022</v>
      </c>
      <c r="AW24" s="553" t="s">
        <v>598</v>
      </c>
      <c r="AX24" s="554" t="s">
        <v>598</v>
      </c>
    </row>
    <row r="25" spans="1:50">
      <c r="A25" s="5" t="s">
        <v>124</v>
      </c>
      <c r="B25" s="43">
        <v>2023</v>
      </c>
      <c r="AW25" s="553" t="s">
        <v>599</v>
      </c>
      <c r="AX25" s="554" t="s">
        <v>599</v>
      </c>
    </row>
    <row r="26" spans="1:50">
      <c r="A26" s="5" t="s">
        <v>125</v>
      </c>
      <c r="B26" s="43">
        <v>2024</v>
      </c>
      <c r="AX26" s="554" t="s">
        <v>600</v>
      </c>
    </row>
    <row r="27" spans="1:50">
      <c r="A27" s="5" t="s">
        <v>126</v>
      </c>
      <c r="B27" s="43">
        <v>2025</v>
      </c>
      <c r="AX27" s="554" t="s">
        <v>601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602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01.01.2019</v>
      </c>
      <c r="F29" s="399" t="str">
        <f>IF(periodEnd = "","", periodEnd)</f>
        <v>31.12.2019</v>
      </c>
      <c r="H29" s="400" t="s">
        <v>2177</v>
      </c>
      <c r="AX29" s="554" t="s">
        <v>603</v>
      </c>
    </row>
    <row r="30" spans="1:50">
      <c r="A30" s="5" t="s">
        <v>129</v>
      </c>
      <c r="D30" s="401"/>
      <c r="E30" s="402"/>
      <c r="F30" s="402"/>
      <c r="AX30" s="554" t="s">
        <v>604</v>
      </c>
    </row>
    <row r="31" spans="1:50" ht="12.75">
      <c r="A31" s="5" t="s">
        <v>130</v>
      </c>
      <c r="D31" s="395"/>
      <c r="E31" s="396"/>
      <c r="F31" s="396"/>
      <c r="H31" s="403"/>
      <c r="AX31" s="554" t="s">
        <v>605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606</v>
      </c>
    </row>
    <row r="33" spans="1:50">
      <c r="A33" s="5" t="s">
        <v>132</v>
      </c>
      <c r="AX33" s="554" t="s">
        <v>607</v>
      </c>
    </row>
    <row r="34" spans="1:50">
      <c r="A34" s="5" t="s">
        <v>133</v>
      </c>
      <c r="AX34" s="554" t="s">
        <v>608</v>
      </c>
    </row>
    <row r="35" spans="1:50">
      <c r="A35" s="5" t="s">
        <v>134</v>
      </c>
      <c r="AX35" s="554" t="s">
        <v>609</v>
      </c>
    </row>
    <row r="36" spans="1:50">
      <c r="A36" s="5" t="s">
        <v>98</v>
      </c>
      <c r="AX36" s="554" t="s">
        <v>610</v>
      </c>
    </row>
    <row r="37" spans="1:50">
      <c r="A37" s="5" t="s">
        <v>99</v>
      </c>
      <c r="AX37" s="554" t="s">
        <v>611</v>
      </c>
    </row>
    <row r="38" spans="1:50">
      <c r="A38" s="5" t="s">
        <v>100</v>
      </c>
      <c r="AX38" s="554" t="s">
        <v>612</v>
      </c>
    </row>
    <row r="39" spans="1:50">
      <c r="A39" s="5" t="s">
        <v>101</v>
      </c>
      <c r="AX39" s="554" t="s">
        <v>560</v>
      </c>
    </row>
    <row r="40" spans="1:50">
      <c r="A40" s="5" t="s">
        <v>102</v>
      </c>
      <c r="AX40" s="554" t="s">
        <v>561</v>
      </c>
    </row>
    <row r="41" spans="1:50">
      <c r="A41" s="5" t="s">
        <v>103</v>
      </c>
      <c r="AX41" s="554" t="s">
        <v>562</v>
      </c>
    </row>
    <row r="42" spans="1:50">
      <c r="A42" s="5" t="s">
        <v>135</v>
      </c>
      <c r="AX42" s="554" t="s">
        <v>563</v>
      </c>
    </row>
    <row r="43" spans="1:50">
      <c r="A43" s="5" t="s">
        <v>136</v>
      </c>
      <c r="AX43" s="554" t="s">
        <v>564</v>
      </c>
    </row>
    <row r="44" spans="1:50">
      <c r="A44" s="5" t="s">
        <v>137</v>
      </c>
      <c r="AX44" s="554" t="s">
        <v>565</v>
      </c>
    </row>
    <row r="45" spans="1:50">
      <c r="A45" s="5" t="s">
        <v>138</v>
      </c>
      <c r="AX45" s="554" t="s">
        <v>566</v>
      </c>
    </row>
    <row r="46" spans="1:50">
      <c r="A46" s="5" t="s">
        <v>139</v>
      </c>
      <c r="AX46" s="554" t="s">
        <v>567</v>
      </c>
    </row>
    <row r="47" spans="1:50">
      <c r="A47" s="5" t="s">
        <v>160</v>
      </c>
      <c r="AX47" s="554" t="s">
        <v>568</v>
      </c>
    </row>
    <row r="48" spans="1:50">
      <c r="A48" s="5" t="s">
        <v>161</v>
      </c>
      <c r="AX48" s="554" t="s">
        <v>569</v>
      </c>
    </row>
    <row r="49" spans="1:50">
      <c r="A49" s="5" t="s">
        <v>162</v>
      </c>
      <c r="AX49" s="554" t="s">
        <v>570</v>
      </c>
    </row>
    <row r="50" spans="1:50">
      <c r="A50" s="5" t="s">
        <v>140</v>
      </c>
      <c r="AX50" s="554" t="s">
        <v>571</v>
      </c>
    </row>
    <row r="51" spans="1:50">
      <c r="A51" s="5" t="s">
        <v>141</v>
      </c>
      <c r="AX51" s="554" t="s">
        <v>572</v>
      </c>
    </row>
    <row r="52" spans="1:50">
      <c r="A52" s="5" t="s">
        <v>142</v>
      </c>
      <c r="AX52" s="554" t="s">
        <v>573</v>
      </c>
    </row>
    <row r="53" spans="1:50">
      <c r="A53" s="5" t="s">
        <v>143</v>
      </c>
      <c r="AX53" s="554" t="s">
        <v>574</v>
      </c>
    </row>
    <row r="54" spans="1:50">
      <c r="A54" s="5" t="s">
        <v>144</v>
      </c>
      <c r="AX54" s="554" t="s">
        <v>575</v>
      </c>
    </row>
    <row r="55" spans="1:50">
      <c r="A55" s="5" t="s">
        <v>145</v>
      </c>
      <c r="AX55" s="554" t="s">
        <v>576</v>
      </c>
    </row>
    <row r="56" spans="1:50">
      <c r="A56" s="5" t="s">
        <v>146</v>
      </c>
      <c r="AX56" s="554" t="s">
        <v>577</v>
      </c>
    </row>
    <row r="57" spans="1:50">
      <c r="A57" s="5" t="s">
        <v>407</v>
      </c>
      <c r="AX57" s="554" t="s">
        <v>578</v>
      </c>
    </row>
    <row r="58" spans="1:50">
      <c r="A58" s="5" t="s">
        <v>147</v>
      </c>
      <c r="AX58" s="554" t="s">
        <v>579</v>
      </c>
    </row>
    <row r="59" spans="1:50">
      <c r="A59" s="5" t="s">
        <v>148</v>
      </c>
      <c r="AX59" s="554" t="s">
        <v>580</v>
      </c>
    </row>
    <row r="60" spans="1:50">
      <c r="A60" s="5" t="s">
        <v>149</v>
      </c>
      <c r="AX60" s="554" t="s">
        <v>581</v>
      </c>
    </row>
    <row r="61" spans="1:50">
      <c r="A61" s="5" t="s">
        <v>150</v>
      </c>
      <c r="AX61" s="55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539</v>
      </c>
    </row>
    <row r="3" spans="2:4" ht="67.5">
      <c r="B3" s="52" t="s">
        <v>414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540</v>
      </c>
    </row>
    <row r="10" spans="2:4" ht="56.25">
      <c r="B10" s="52" t="s">
        <v>690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508</v>
      </c>
    </row>
    <row r="28" spans="1:2" ht="56.25">
      <c r="B28" s="335" t="s">
        <v>507</v>
      </c>
    </row>
    <row r="29" spans="1:2">
      <c r="B29" s="443" t="s">
        <v>413</v>
      </c>
    </row>
    <row r="30" spans="1:2" ht="22.5">
      <c r="B30" s="335" t="s">
        <v>684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3"/>
  <sheetViews>
    <sheetView showGridLines="0" topLeftCell="C4" zoomScale="85" zoomScaleNormal="85" workbookViewId="0">
      <selection activeCell="F21" sqref="F21:F27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10" t="s">
        <v>682</v>
      </c>
      <c r="E5" s="711"/>
      <c r="F5" s="711"/>
      <c r="G5" s="711"/>
      <c r="H5" s="711"/>
      <c r="I5" s="711"/>
      <c r="J5" s="712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39"/>
      <c r="E6" s="740"/>
      <c r="F6" s="740"/>
      <c r="G6" s="740"/>
      <c r="H6" s="740"/>
      <c r="I6" s="740"/>
      <c r="J6" s="741"/>
    </row>
    <row r="7" spans="1:20" s="184" customFormat="1" hidden="1">
      <c r="A7" s="448"/>
      <c r="B7" s="448"/>
      <c r="E7" s="737"/>
      <c r="F7" s="737"/>
      <c r="G7" s="736"/>
      <c r="H7" s="736"/>
      <c r="I7" s="736"/>
      <c r="J7" s="736"/>
    </row>
    <row r="8" spans="1:20" s="184" customFormat="1" hidden="1">
      <c r="A8" s="448"/>
      <c r="B8" s="448"/>
      <c r="E8" s="737"/>
      <c r="F8" s="737"/>
      <c r="G8" s="736"/>
      <c r="H8" s="736"/>
      <c r="I8" s="736"/>
      <c r="J8" s="736"/>
    </row>
    <row r="9" spans="1:20" s="184" customFormat="1" hidden="1">
      <c r="A9" s="448"/>
      <c r="B9" s="448"/>
      <c r="E9" s="737"/>
      <c r="F9" s="737"/>
      <c r="G9" s="736"/>
      <c r="H9" s="736"/>
      <c r="I9" s="736"/>
      <c r="J9" s="736"/>
    </row>
    <row r="10" spans="1:20" s="184" customFormat="1" hidden="1">
      <c r="A10" s="448"/>
      <c r="B10" s="448"/>
      <c r="E10" s="737"/>
      <c r="F10" s="737"/>
      <c r="G10" s="736"/>
      <c r="H10" s="736"/>
      <c r="I10" s="736"/>
      <c r="J10" s="736"/>
    </row>
    <row r="11" spans="1:20" s="184" customFormat="1" hidden="1">
      <c r="A11" s="448"/>
      <c r="B11" s="448"/>
      <c r="D11" s="166"/>
      <c r="E11" s="737"/>
      <c r="F11" s="737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37"/>
      <c r="F12" s="737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38"/>
      <c r="F13" s="738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27" customHeight="1">
      <c r="D17" s="734" t="s">
        <v>95</v>
      </c>
      <c r="E17" s="734" t="s">
        <v>300</v>
      </c>
      <c r="F17" s="734" t="s">
        <v>83</v>
      </c>
      <c r="G17" s="734" t="s">
        <v>465</v>
      </c>
      <c r="H17" s="734" t="s">
        <v>95</v>
      </c>
      <c r="I17" s="734"/>
      <c r="J17" s="734" t="s">
        <v>23</v>
      </c>
      <c r="K17" s="735" t="s">
        <v>514</v>
      </c>
      <c r="L17" s="735"/>
      <c r="M17" s="735"/>
      <c r="N17" s="735"/>
      <c r="O17" s="735" t="s">
        <v>683</v>
      </c>
      <c r="P17" s="735"/>
      <c r="Q17" s="735"/>
      <c r="R17" s="735"/>
      <c r="S17" s="734" t="s">
        <v>247</v>
      </c>
    </row>
    <row r="18" spans="1:20" ht="30.75" customHeight="1">
      <c r="D18" s="734"/>
      <c r="E18" s="734"/>
      <c r="F18" s="734"/>
      <c r="G18" s="734"/>
      <c r="H18" s="734"/>
      <c r="I18" s="734"/>
      <c r="J18" s="734"/>
      <c r="K18" s="118" t="s">
        <v>303</v>
      </c>
      <c r="L18" s="734" t="s">
        <v>95</v>
      </c>
      <c r="M18" s="734"/>
      <c r="N18" s="118" t="s">
        <v>233</v>
      </c>
      <c r="O18" s="118" t="s">
        <v>303</v>
      </c>
      <c r="P18" s="734" t="s">
        <v>95</v>
      </c>
      <c r="Q18" s="734"/>
      <c r="R18" s="118" t="s">
        <v>233</v>
      </c>
      <c r="S18" s="734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33" t="s">
        <v>71</v>
      </c>
      <c r="I19" s="733"/>
      <c r="J19" s="41" t="s">
        <v>72</v>
      </c>
      <c r="K19" s="41" t="s">
        <v>186</v>
      </c>
      <c r="L19" s="733" t="s">
        <v>187</v>
      </c>
      <c r="M19" s="733"/>
      <c r="N19" s="41" t="s">
        <v>211</v>
      </c>
      <c r="O19" s="41" t="s">
        <v>212</v>
      </c>
      <c r="P19" s="733" t="s">
        <v>213</v>
      </c>
      <c r="Q19" s="733"/>
      <c r="R19" s="41" t="s">
        <v>214</v>
      </c>
      <c r="S19" s="41" t="s">
        <v>215</v>
      </c>
    </row>
    <row r="20" spans="1:20" ht="14.25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4" customFormat="1" ht="17.100000000000001" customHeight="1">
      <c r="A21" s="308">
        <v>1</v>
      </c>
      <c r="C21" s="442"/>
      <c r="D21" s="727">
        <v>1</v>
      </c>
      <c r="E21" s="742" t="s">
        <v>640</v>
      </c>
      <c r="F21" s="744" t="s">
        <v>1341</v>
      </c>
      <c r="G21" s="747" t="s">
        <v>88</v>
      </c>
      <c r="H21" s="727"/>
      <c r="I21" s="727">
        <v>1</v>
      </c>
      <c r="J21" s="729" t="s">
        <v>2146</v>
      </c>
      <c r="K21" s="725" t="s">
        <v>88</v>
      </c>
      <c r="L21" s="732"/>
      <c r="M21" s="732" t="s">
        <v>96</v>
      </c>
      <c r="N21" s="723"/>
      <c r="O21" s="725" t="s">
        <v>88</v>
      </c>
      <c r="P21" s="647"/>
      <c r="Q21" s="647" t="s">
        <v>96</v>
      </c>
      <c r="R21" s="679"/>
      <c r="S21" s="646"/>
    </row>
    <row r="22" spans="1:20" s="644" customFormat="1" ht="17.100000000000001" customHeight="1">
      <c r="A22" s="308"/>
      <c r="C22" s="184"/>
      <c r="D22" s="728"/>
      <c r="E22" s="743"/>
      <c r="F22" s="745"/>
      <c r="G22" s="726"/>
      <c r="H22" s="728"/>
      <c r="I22" s="728"/>
      <c r="J22" s="730"/>
      <c r="K22" s="726"/>
      <c r="L22" s="728"/>
      <c r="M22" s="728"/>
      <c r="N22" s="724"/>
      <c r="O22" s="726"/>
      <c r="P22" s="332"/>
      <c r="Q22" s="122"/>
      <c r="R22" s="122"/>
      <c r="S22" s="123"/>
    </row>
    <row r="23" spans="1:20" s="644" customFormat="1" ht="17.100000000000001" customHeight="1">
      <c r="A23" s="308"/>
      <c r="C23" s="184"/>
      <c r="D23" s="728"/>
      <c r="E23" s="743"/>
      <c r="F23" s="745"/>
      <c r="G23" s="726"/>
      <c r="H23" s="728"/>
      <c r="I23" s="728"/>
      <c r="J23" s="731"/>
      <c r="K23" s="726"/>
      <c r="L23" s="121"/>
      <c r="M23" s="122"/>
      <c r="N23" s="122"/>
      <c r="O23" s="122"/>
      <c r="P23" s="122"/>
      <c r="Q23" s="122"/>
      <c r="R23" s="122"/>
      <c r="S23" s="123"/>
    </row>
    <row r="24" spans="1:20" s="655" customFormat="1" ht="17.100000000000001" customHeight="1">
      <c r="A24" s="308" t="s">
        <v>332</v>
      </c>
      <c r="C24" s="184"/>
      <c r="D24" s="728"/>
      <c r="E24" s="743"/>
      <c r="F24" s="745"/>
      <c r="G24" s="726"/>
      <c r="H24" s="748"/>
      <c r="I24" s="727">
        <v>2</v>
      </c>
      <c r="J24" s="729" t="s">
        <v>2147</v>
      </c>
      <c r="K24" s="725" t="s">
        <v>88</v>
      </c>
      <c r="L24" s="732"/>
      <c r="M24" s="732" t="s">
        <v>96</v>
      </c>
      <c r="N24" s="723"/>
      <c r="O24" s="725" t="s">
        <v>88</v>
      </c>
      <c r="P24" s="656"/>
      <c r="Q24" s="656" t="s">
        <v>96</v>
      </c>
      <c r="R24" s="679"/>
      <c r="S24" s="657"/>
    </row>
    <row r="25" spans="1:20" s="655" customFormat="1" ht="17.100000000000001" customHeight="1">
      <c r="A25" s="308"/>
      <c r="C25" s="184"/>
      <c r="D25" s="728"/>
      <c r="E25" s="743"/>
      <c r="F25" s="745"/>
      <c r="G25" s="726"/>
      <c r="H25" s="749"/>
      <c r="I25" s="728"/>
      <c r="J25" s="730"/>
      <c r="K25" s="726"/>
      <c r="L25" s="728"/>
      <c r="M25" s="728"/>
      <c r="N25" s="724"/>
      <c r="O25" s="726"/>
      <c r="P25" s="332"/>
      <c r="Q25" s="122"/>
      <c r="R25" s="122"/>
      <c r="S25" s="123"/>
    </row>
    <row r="26" spans="1:20" s="655" customFormat="1" ht="17.100000000000001" customHeight="1">
      <c r="A26" s="308"/>
      <c r="C26" s="184"/>
      <c r="D26" s="728"/>
      <c r="E26" s="743"/>
      <c r="F26" s="745"/>
      <c r="G26" s="726"/>
      <c r="H26" s="750"/>
      <c r="I26" s="728"/>
      <c r="J26" s="731"/>
      <c r="K26" s="726"/>
      <c r="L26" s="121"/>
      <c r="M26" s="122"/>
      <c r="N26" s="122"/>
      <c r="O26" s="122"/>
      <c r="P26" s="122"/>
      <c r="Q26" s="122"/>
      <c r="R26" s="122"/>
      <c r="S26" s="123"/>
    </row>
    <row r="27" spans="1:20" s="644" customFormat="1" ht="15" customHeight="1">
      <c r="A27" s="308"/>
      <c r="C27" s="184"/>
      <c r="D27" s="728"/>
      <c r="E27" s="743"/>
      <c r="F27" s="746"/>
      <c r="G27" s="726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</row>
    <row r="28" spans="1:20" ht="17.100000000000001" customHeight="1"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</row>
    <row r="29" spans="1:20" ht="3" customHeight="1"/>
    <row r="30" spans="1:20" hidden="1"/>
    <row r="31" spans="1:20" ht="0.95" customHeight="1"/>
    <row r="32" spans="1:20" ht="23.25" customHeight="1"/>
    <row r="33" ht="3" customHeight="1"/>
  </sheetData>
  <sheetProtection algorithmName="SHA-512" hashValue="eOqLIcklKsZVEWRLObHxDxcBjofGET3DTPZ0GL8AQ/pJwB0t+0IUV6nnMpZYQuBdENUdn4BRrefWCzEXWxybiA==" saltValue="x6Sj3Kwnl4jMJWQl5HI9iw==" spinCount="100000" sheet="1" objects="1" scenarios="1" formatColumns="0" formatRows="0"/>
  <dataConsolidate link="1"/>
  <mergeCells count="47">
    <mergeCell ref="N21:N22"/>
    <mergeCell ref="O21:O22"/>
    <mergeCell ref="I21:I23"/>
    <mergeCell ref="J21:J23"/>
    <mergeCell ref="K21:K23"/>
    <mergeCell ref="L21:L22"/>
    <mergeCell ref="M21:M22"/>
    <mergeCell ref="D21:D27"/>
    <mergeCell ref="E21:E27"/>
    <mergeCell ref="F21:F27"/>
    <mergeCell ref="G21:G27"/>
    <mergeCell ref="H21:H23"/>
    <mergeCell ref="H24:H26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N24:N25"/>
    <mergeCell ref="O24:O25"/>
    <mergeCell ref="I24:I26"/>
    <mergeCell ref="J24:J26"/>
    <mergeCell ref="K24:K26"/>
    <mergeCell ref="L24:L25"/>
    <mergeCell ref="M24:M25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4:N25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 G24 K24 O24"/>
    <dataValidation type="textLength" operator="lessThanOrEqual" allowBlank="1" showInputMessage="1" showErrorMessage="1" errorTitle="Ошибка" error="Допускается ввод не более 900 символов!" sqref="R21:S21 J21 R24:S24 J2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4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52" t="s">
        <v>527</v>
      </c>
      <c r="G2" s="753"/>
      <c r="H2" s="754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15" t="s">
        <v>480</v>
      </c>
      <c r="G4" s="715"/>
      <c r="H4" s="715"/>
      <c r="I4" s="755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55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25.12.2018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6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6"/>
      <c r="B9" s="319"/>
      <c r="C9" s="319"/>
      <c r="D9" s="319"/>
      <c r="F9" s="473" t="str">
        <f>"3." &amp;mergeValue(A9)</f>
        <v>3.1</v>
      </c>
      <c r="G9" s="560" t="s">
        <v>531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6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6"/>
      <c r="B11" s="756">
        <v>1</v>
      </c>
      <c r="C11" s="482"/>
      <c r="D11" s="482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Челябинская область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6"/>
      <c r="B12" s="756"/>
      <c r="C12" s="756">
        <v>1</v>
      </c>
      <c r="D12" s="482"/>
      <c r="F12" s="473" t="str">
        <f>"4."&amp;mergeValue(A12) &amp;"."&amp;mergeValue(B12)&amp;"."&amp;mergeValue(C12)</f>
        <v>4.1.1.1</v>
      </c>
      <c r="G12" s="481" t="s">
        <v>533</v>
      </c>
      <c r="H12" s="456" t="str">
        <f>IF(Территории!H13="","","" &amp; Территории!H13 &amp; "")</f>
        <v>Город Трехгорный (ЗАТО)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56"/>
      <c r="B13" s="756"/>
      <c r="C13" s="756"/>
      <c r="D13" s="482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 t="str">
        <f>IF(Территории!R14="","","" &amp; Территории!R14 &amp; "")</f>
        <v>Город Трехгорный (ЗАТО) (75707000)</v>
      </c>
      <c r="I13" s="666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45">
      <c r="A14" s="756">
        <v>2</v>
      </c>
      <c r="B14" s="319"/>
      <c r="C14" s="319"/>
      <c r="D14" s="319"/>
      <c r="F14" s="670" t="str">
        <f>"2." &amp;mergeValue(A14)</f>
        <v>2.2</v>
      </c>
      <c r="G14" s="560" t="s">
        <v>530</v>
      </c>
      <c r="H14" s="667" t="str">
        <f>IF('Перечень тарифов'!R24="","наименование отсутствует","" &amp; 'Перечень тарифов'!R24 &amp; "")</f>
        <v>наименование отсутствует</v>
      </c>
      <c r="I14" s="286" t="s">
        <v>628</v>
      </c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22.5">
      <c r="A15" s="756"/>
      <c r="B15" s="319"/>
      <c r="C15" s="319"/>
      <c r="D15" s="319"/>
      <c r="F15" s="670" t="str">
        <f>"3." &amp;mergeValue(A15)</f>
        <v>3.2</v>
      </c>
      <c r="G15" s="560" t="s">
        <v>531</v>
      </c>
      <c r="H15" s="667" t="str">
        <f>IF('Перечень тарифов'!F21="","наименование отсутствует","" &amp; 'Перечень тарифов'!F21 &amp; "")</f>
        <v>Водоотведение</v>
      </c>
      <c r="I15" s="286" t="s">
        <v>626</v>
      </c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22.5">
      <c r="A16" s="756"/>
      <c r="B16" s="319"/>
      <c r="C16" s="319"/>
      <c r="D16" s="319"/>
      <c r="F16" s="670" t="str">
        <f>"4."&amp;mergeValue(A16)</f>
        <v>4.2</v>
      </c>
      <c r="G16" s="560" t="s">
        <v>532</v>
      </c>
      <c r="H16" s="671" t="s">
        <v>484</v>
      </c>
      <c r="I16" s="286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756"/>
      <c r="B17" s="756">
        <v>1</v>
      </c>
      <c r="C17" s="665"/>
      <c r="D17" s="665"/>
      <c r="F17" s="670" t="str">
        <f>"4."&amp;mergeValue(A17) &amp;"."&amp;mergeValue(B17)</f>
        <v>4.2.1</v>
      </c>
      <c r="G17" s="463" t="s">
        <v>630</v>
      </c>
      <c r="H17" s="667" t="str">
        <f>IF(region_name="","",region_name)</f>
        <v>Челябинская область</v>
      </c>
      <c r="I17" s="286" t="s">
        <v>535</v>
      </c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255" customFormat="1" ht="22.5">
      <c r="A18" s="756"/>
      <c r="B18" s="756"/>
      <c r="C18" s="756">
        <v>1</v>
      </c>
      <c r="D18" s="665"/>
      <c r="F18" s="670" t="str">
        <f>"4."&amp;mergeValue(A18) &amp;"."&amp;mergeValue(B18)&amp;"."&amp;mergeValue(C18)</f>
        <v>4.2.1.1</v>
      </c>
      <c r="G18" s="481" t="s">
        <v>533</v>
      </c>
      <c r="H18" s="667" t="str">
        <f>IF(Территории!H13="","","" &amp; Территории!H13 &amp; "")</f>
        <v>Город Трехгорный (ЗАТО)</v>
      </c>
      <c r="I18" s="286" t="s">
        <v>536</v>
      </c>
      <c r="J18" s="472"/>
      <c r="K18" s="319"/>
      <c r="L18" s="319"/>
      <c r="M18" s="319"/>
      <c r="N18" s="319"/>
      <c r="O18" s="319"/>
      <c r="P18" s="319"/>
      <c r="Q18" s="319"/>
      <c r="R18" s="319"/>
      <c r="S18" s="319"/>
      <c r="T18" s="319"/>
    </row>
    <row r="19" spans="1:20" s="255" customFormat="1" ht="56.25">
      <c r="A19" s="756"/>
      <c r="B19" s="756"/>
      <c r="C19" s="756"/>
      <c r="D19" s="665">
        <v>1</v>
      </c>
      <c r="F19" s="670" t="str">
        <f>"4."&amp;mergeValue(A19) &amp;"."&amp;mergeValue(B19)&amp;"."&amp;mergeValue(C19)&amp;"."&amp;mergeValue(D19)</f>
        <v>4.2.1.1.1</v>
      </c>
      <c r="G19" s="563" t="s">
        <v>534</v>
      </c>
      <c r="H19" s="667" t="str">
        <f>IF(Территории!R14="","","" &amp; Территории!R14 &amp; "")</f>
        <v>Город Трехгорный (ЗАТО) (75707000)</v>
      </c>
      <c r="I19" s="666" t="s">
        <v>629</v>
      </c>
      <c r="J19" s="472"/>
      <c r="K19" s="319"/>
      <c r="L19" s="319"/>
      <c r="M19" s="319"/>
      <c r="N19" s="319"/>
      <c r="O19" s="319"/>
      <c r="P19" s="319"/>
      <c r="Q19" s="319"/>
      <c r="R19" s="319"/>
      <c r="S19" s="319"/>
      <c r="T19" s="319"/>
    </row>
    <row r="20" spans="1:20" s="465" customFormat="1" ht="3" customHeight="1">
      <c r="A20" s="467"/>
      <c r="B20" s="467"/>
      <c r="C20" s="467"/>
      <c r="D20" s="467"/>
      <c r="F20" s="485"/>
      <c r="G20" s="486"/>
      <c r="H20" s="487"/>
      <c r="I20" s="488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</row>
    <row r="21" spans="1:20" s="465" customFormat="1" ht="15" customHeight="1">
      <c r="A21" s="467"/>
      <c r="B21" s="467"/>
      <c r="C21" s="467"/>
      <c r="D21" s="467"/>
      <c r="F21" s="464"/>
      <c r="G21" s="751" t="s">
        <v>631</v>
      </c>
      <c r="H21" s="751"/>
      <c r="I21" s="343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</row>
  </sheetData>
  <sheetProtection algorithmName="SHA-512" hashValue="clSEVCf7PzCu45ZS3F987pLpsrRq6vTOUDFEt43N8UQU0N+f7+tnZEE0mXR/FIFxZl4k/9kLTp6cNRCAJR8MMg==" saltValue="t3InQKiJMvpoZ9HSq4X9uw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C12:C13"/>
    <mergeCell ref="B11:B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P39"/>
  <sheetViews>
    <sheetView showGridLines="0" topLeftCell="I12" zoomScaleNormal="100" workbookViewId="0">
      <selection activeCell="AA35" sqref="AA35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hidden="1" customWidth="1"/>
    <col min="29" max="29" width="4.7109375" style="35" customWidth="1"/>
    <col min="30" max="30" width="115.7109375" style="35" customWidth="1"/>
    <col min="31" max="32" width="10.5703125" style="298"/>
    <col min="33" max="33" width="11.140625" style="298" customWidth="1"/>
    <col min="34" max="41" width="10.5703125" style="298"/>
    <col min="42" max="16384" width="10.5703125" style="35"/>
  </cols>
  <sheetData>
    <row r="1" spans="7:41" hidden="1"/>
    <row r="2" spans="7:41" hidden="1"/>
    <row r="3" spans="7:41" hidden="1"/>
    <row r="4" spans="7:41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1" ht="24.95" customHeight="1">
      <c r="J5" s="86"/>
      <c r="K5" s="86"/>
      <c r="L5" s="752" t="s">
        <v>654</v>
      </c>
      <c r="M5" s="753"/>
      <c r="N5" s="753"/>
      <c r="O5" s="753"/>
      <c r="P5" s="753"/>
      <c r="Q5" s="753"/>
      <c r="R5" s="753"/>
      <c r="S5" s="753"/>
      <c r="T5" s="753"/>
      <c r="U5" s="754"/>
      <c r="V5" s="681"/>
      <c r="W5" s="681"/>
      <c r="X5" s="681"/>
      <c r="Y5" s="681"/>
      <c r="Z5" s="681"/>
      <c r="AA5" s="681"/>
      <c r="AB5" s="681"/>
      <c r="AC5" s="599"/>
    </row>
    <row r="6" spans="7:41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674"/>
      <c r="W6" s="674"/>
      <c r="X6" s="674"/>
      <c r="Y6" s="674"/>
      <c r="Z6" s="674"/>
      <c r="AA6" s="674"/>
      <c r="AB6" s="674"/>
      <c r="AC6" s="455"/>
      <c r="AD6" s="343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</row>
    <row r="7" spans="7:41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68" t="str">
        <f>IF(NameOrPr_ch="",IF(NameOrPr="","",NameOrPr),NameOrPr_ch)</f>
        <v>Министерство тарифного регулирования и энергетики Челябинской области</v>
      </c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  <c r="AC7" s="768"/>
      <c r="AD7" s="640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</row>
    <row r="8" spans="7:41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68" t="str">
        <f>IF(datePr_ch="",IF(datePr="","",datePr),datePr_ch)</f>
        <v>29.11.2018</v>
      </c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8"/>
      <c r="AD8" s="640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</row>
    <row r="9" spans="7:41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68" t="str">
        <f>IF(numberPr_ch="",IF(numberPr="","",numberPr),numberPr_ch)</f>
        <v>77/54</v>
      </c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640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</row>
    <row r="10" spans="7:41" s="465" customFormat="1" ht="18.75">
      <c r="G10" s="466"/>
      <c r="H10" s="466"/>
      <c r="L10" s="464"/>
      <c r="M10" s="475" t="s">
        <v>537</v>
      </c>
      <c r="N10" s="476"/>
      <c r="O10" s="768" t="str">
        <f>IF(IstPub_ch="",IF(IstPub="","",IstPub),IstPub_ch)</f>
        <v>Сайт Министерства тарифного регулирования и энергетики Челябинской области, tarif74/ru</v>
      </c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640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</row>
    <row r="11" spans="7:41" s="255" customFormat="1" ht="3" hidden="1" customHeight="1">
      <c r="G11" s="254"/>
      <c r="H11" s="254"/>
      <c r="L11" s="737"/>
      <c r="M11" s="737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</row>
    <row r="12" spans="7:41" s="255" customFormat="1">
      <c r="G12" s="254"/>
      <c r="H12" s="254"/>
      <c r="L12" s="211"/>
      <c r="M12" s="211"/>
      <c r="N12" s="211"/>
      <c r="O12" s="760"/>
      <c r="P12" s="760"/>
      <c r="Q12" s="760"/>
      <c r="R12" s="760"/>
      <c r="S12" s="760"/>
      <c r="T12" s="760"/>
      <c r="U12" s="760"/>
      <c r="V12" s="760" t="s">
        <v>2136</v>
      </c>
      <c r="W12" s="760"/>
      <c r="X12" s="760"/>
      <c r="Y12" s="760"/>
      <c r="Z12" s="760"/>
      <c r="AA12" s="760"/>
      <c r="AB12" s="760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</row>
    <row r="13" spans="7:41" ht="15" customHeight="1">
      <c r="J13" s="86"/>
      <c r="K13" s="86"/>
      <c r="L13" s="715" t="s">
        <v>480</v>
      </c>
      <c r="M13" s="715"/>
      <c r="N13" s="715"/>
      <c r="O13" s="715"/>
      <c r="P13" s="715"/>
      <c r="Q13" s="715"/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 t="s">
        <v>481</v>
      </c>
    </row>
    <row r="14" spans="7:41" ht="15" customHeight="1">
      <c r="J14" s="86"/>
      <c r="K14" s="86"/>
      <c r="L14" s="715" t="s">
        <v>95</v>
      </c>
      <c r="M14" s="715" t="s">
        <v>408</v>
      </c>
      <c r="N14" s="715"/>
      <c r="O14" s="767" t="s">
        <v>499</v>
      </c>
      <c r="P14" s="767"/>
      <c r="Q14" s="767"/>
      <c r="R14" s="767"/>
      <c r="S14" s="767"/>
      <c r="T14" s="767"/>
      <c r="U14" s="715" t="s">
        <v>344</v>
      </c>
      <c r="V14" s="767" t="s">
        <v>499</v>
      </c>
      <c r="W14" s="767"/>
      <c r="X14" s="767"/>
      <c r="Y14" s="767"/>
      <c r="Z14" s="767"/>
      <c r="AA14" s="767"/>
      <c r="AB14" s="715" t="s">
        <v>344</v>
      </c>
      <c r="AC14" s="772" t="s">
        <v>278</v>
      </c>
      <c r="AD14" s="715"/>
    </row>
    <row r="15" spans="7:41" ht="14.25" customHeight="1">
      <c r="J15" s="86"/>
      <c r="K15" s="86"/>
      <c r="L15" s="715"/>
      <c r="M15" s="715"/>
      <c r="N15" s="715"/>
      <c r="O15" s="251" t="s">
        <v>500</v>
      </c>
      <c r="P15" s="761" t="s">
        <v>274</v>
      </c>
      <c r="Q15" s="761"/>
      <c r="R15" s="734" t="s">
        <v>501</v>
      </c>
      <c r="S15" s="734"/>
      <c r="T15" s="734"/>
      <c r="U15" s="715"/>
      <c r="V15" s="673" t="s">
        <v>500</v>
      </c>
      <c r="W15" s="761" t="s">
        <v>274</v>
      </c>
      <c r="X15" s="761"/>
      <c r="Y15" s="734" t="s">
        <v>501</v>
      </c>
      <c r="Z15" s="734"/>
      <c r="AA15" s="734"/>
      <c r="AB15" s="715"/>
      <c r="AC15" s="772"/>
      <c r="AD15" s="715"/>
    </row>
    <row r="16" spans="7:41" ht="33.75" customHeight="1">
      <c r="J16" s="86"/>
      <c r="K16" s="86"/>
      <c r="L16" s="715"/>
      <c r="M16" s="715"/>
      <c r="N16" s="715"/>
      <c r="O16" s="437" t="s">
        <v>502</v>
      </c>
      <c r="P16" s="438" t="s">
        <v>691</v>
      </c>
      <c r="Q16" s="438" t="s">
        <v>390</v>
      </c>
      <c r="R16" s="439" t="s">
        <v>277</v>
      </c>
      <c r="S16" s="764" t="s">
        <v>276</v>
      </c>
      <c r="T16" s="764"/>
      <c r="U16" s="715"/>
      <c r="V16" s="675" t="s">
        <v>502</v>
      </c>
      <c r="W16" s="438" t="s">
        <v>691</v>
      </c>
      <c r="X16" s="438" t="s">
        <v>390</v>
      </c>
      <c r="Y16" s="676" t="s">
        <v>277</v>
      </c>
      <c r="Z16" s="764" t="s">
        <v>276</v>
      </c>
      <c r="AA16" s="764"/>
      <c r="AB16" s="715"/>
      <c r="AC16" s="772"/>
      <c r="AD16" s="715"/>
    </row>
    <row r="17" spans="1:42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65">
        <f ca="1">OFFSET(S17,0,-1)+1</f>
        <v>7</v>
      </c>
      <c r="T17" s="765"/>
      <c r="U17" s="587">
        <f ca="1">OFFSET(U17,0,-2)+1</f>
        <v>8</v>
      </c>
      <c r="V17" s="677">
        <f ca="1">OFFSET(V17,0,-1)+1</f>
        <v>9</v>
      </c>
      <c r="W17" s="677">
        <f ca="1">OFFSET(W17,0,-1)+1</f>
        <v>10</v>
      </c>
      <c r="X17" s="677">
        <f ca="1">OFFSET(X17,0,-1)+1</f>
        <v>11</v>
      </c>
      <c r="Y17" s="677">
        <f ca="1">OFFSET(Y17,0,-1)+1</f>
        <v>12</v>
      </c>
      <c r="Z17" s="765">
        <f ca="1">OFFSET(Z17,0,-1)+1</f>
        <v>13</v>
      </c>
      <c r="AA17" s="765"/>
      <c r="AB17" s="677">
        <f ca="1">OFFSET(AB17,0,-2)+1</f>
        <v>14</v>
      </c>
      <c r="AC17" s="592">
        <f ca="1">OFFSET(AC17,0,-1)</f>
        <v>14</v>
      </c>
      <c r="AD17" s="587">
        <f ca="1">OFFSET(AD17,0,-1)+1</f>
        <v>15</v>
      </c>
    </row>
    <row r="18" spans="1:42" ht="22.5">
      <c r="A18" s="766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>
        <f>mergeValue(A18)</f>
        <v>1</v>
      </c>
      <c r="M18" s="585" t="s">
        <v>23</v>
      </c>
      <c r="N18" s="591"/>
      <c r="O18" s="746" t="str">
        <f>IF('Перечень тарифов'!J21="","","" &amp; 'Перечень тарифов'!J21 &amp; "")</f>
        <v xml:space="preserve">Водотведение </v>
      </c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606" t="s">
        <v>508</v>
      </c>
    </row>
    <row r="19" spans="1:42" hidden="1">
      <c r="A19" s="766"/>
      <c r="B19" s="766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62"/>
      <c r="P19" s="762"/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286"/>
    </row>
    <row r="20" spans="1:42" hidden="1">
      <c r="A20" s="766"/>
      <c r="B20" s="766"/>
      <c r="C20" s="766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286"/>
      <c r="AH20" s="317"/>
    </row>
    <row r="21" spans="1:42" ht="33.75">
      <c r="A21" s="766"/>
      <c r="B21" s="766"/>
      <c r="C21" s="766"/>
      <c r="D21" s="766">
        <v>1</v>
      </c>
      <c r="E21" s="342"/>
      <c r="F21" s="342"/>
      <c r="G21" s="342"/>
      <c r="H21" s="342"/>
      <c r="I21" s="76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74" t="s">
        <v>3</v>
      </c>
      <c r="P21" s="774"/>
      <c r="Q21" s="774"/>
      <c r="R21" s="774"/>
      <c r="S21" s="774"/>
      <c r="T21" s="774"/>
      <c r="U21" s="774"/>
      <c r="V21" s="774"/>
      <c r="W21" s="774"/>
      <c r="X21" s="774"/>
      <c r="Y21" s="774"/>
      <c r="Z21" s="774"/>
      <c r="AA21" s="774"/>
      <c r="AB21" s="774"/>
      <c r="AC21" s="774"/>
      <c r="AD21" s="286" t="s">
        <v>633</v>
      </c>
      <c r="AH21" s="317"/>
    </row>
    <row r="22" spans="1:42" ht="33.75">
      <c r="A22" s="766"/>
      <c r="B22" s="766"/>
      <c r="C22" s="766"/>
      <c r="D22" s="766"/>
      <c r="E22" s="766">
        <v>1</v>
      </c>
      <c r="F22" s="342"/>
      <c r="G22" s="342"/>
      <c r="H22" s="342"/>
      <c r="I22" s="760"/>
      <c r="J22" s="76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73" t="s">
        <v>3</v>
      </c>
      <c r="P22" s="773"/>
      <c r="Q22" s="773"/>
      <c r="R22" s="773"/>
      <c r="S22" s="773"/>
      <c r="T22" s="773"/>
      <c r="U22" s="773"/>
      <c r="V22" s="773"/>
      <c r="W22" s="773"/>
      <c r="X22" s="773"/>
      <c r="Y22" s="773"/>
      <c r="Z22" s="773"/>
      <c r="AA22" s="773"/>
      <c r="AB22" s="773"/>
      <c r="AC22" s="773"/>
      <c r="AD22" s="286" t="s">
        <v>510</v>
      </c>
      <c r="AF22" s="317" t="str">
        <f>strCheckUnique(AG22:AG25)</f>
        <v/>
      </c>
      <c r="AH22" s="317"/>
    </row>
    <row r="23" spans="1:42" ht="66" customHeight="1">
      <c r="A23" s="766"/>
      <c r="B23" s="766"/>
      <c r="C23" s="766"/>
      <c r="D23" s="766"/>
      <c r="E23" s="766"/>
      <c r="F23" s="340">
        <v>1</v>
      </c>
      <c r="G23" s="340"/>
      <c r="H23" s="340"/>
      <c r="I23" s="760"/>
      <c r="J23" s="76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 t="s">
        <v>3</v>
      </c>
      <c r="N23" s="763"/>
      <c r="O23" s="678">
        <v>12.95</v>
      </c>
      <c r="P23" s="192"/>
      <c r="Q23" s="192"/>
      <c r="R23" s="758" t="s">
        <v>1347</v>
      </c>
      <c r="S23" s="757" t="s">
        <v>87</v>
      </c>
      <c r="T23" s="758" t="s">
        <v>2172</v>
      </c>
      <c r="U23" s="757" t="s">
        <v>87</v>
      </c>
      <c r="V23" s="678">
        <v>13.47</v>
      </c>
      <c r="W23" s="192"/>
      <c r="X23" s="192"/>
      <c r="Y23" s="758" t="s">
        <v>2173</v>
      </c>
      <c r="Z23" s="757" t="s">
        <v>87</v>
      </c>
      <c r="AA23" s="758" t="s">
        <v>1346</v>
      </c>
      <c r="AB23" s="757" t="s">
        <v>88</v>
      </c>
      <c r="AC23" s="282"/>
      <c r="AD23" s="769" t="s">
        <v>511</v>
      </c>
      <c r="AE23" s="605" t="str">
        <f>strCheckDate(O24:AC24)</f>
        <v/>
      </c>
      <c r="AG23" s="317" t="str">
        <f>IF(M23="","",M23 )</f>
        <v>без дифференциации</v>
      </c>
      <c r="AH23" s="317"/>
      <c r="AI23" s="317"/>
      <c r="AJ23" s="317"/>
    </row>
    <row r="24" spans="1:42" hidden="1">
      <c r="A24" s="766"/>
      <c r="B24" s="766"/>
      <c r="C24" s="766"/>
      <c r="D24" s="766"/>
      <c r="E24" s="766"/>
      <c r="F24" s="340"/>
      <c r="G24" s="340"/>
      <c r="H24" s="340"/>
      <c r="I24" s="760"/>
      <c r="J24" s="760"/>
      <c r="K24" s="344"/>
      <c r="L24" s="171"/>
      <c r="M24" s="205"/>
      <c r="N24" s="763"/>
      <c r="O24" s="299"/>
      <c r="P24" s="296"/>
      <c r="Q24" s="297" t="str">
        <f>R23 &amp; "-" &amp; T23</f>
        <v>01.01.2019-30.06.2019</v>
      </c>
      <c r="R24" s="758"/>
      <c r="S24" s="757"/>
      <c r="T24" s="759"/>
      <c r="U24" s="757"/>
      <c r="V24" s="299"/>
      <c r="W24" s="296"/>
      <c r="X24" s="297" t="str">
        <f>Y23 &amp; "-" &amp; AA23</f>
        <v>01.07.2019-31.12.2019</v>
      </c>
      <c r="Y24" s="758"/>
      <c r="Z24" s="757"/>
      <c r="AA24" s="759"/>
      <c r="AB24" s="757"/>
      <c r="AC24" s="282"/>
      <c r="AD24" s="770"/>
      <c r="AH24" s="317"/>
    </row>
    <row r="25" spans="1:42" customFormat="1" ht="15" customHeight="1">
      <c r="A25" s="766"/>
      <c r="B25" s="766"/>
      <c r="C25" s="766"/>
      <c r="D25" s="766"/>
      <c r="E25" s="766"/>
      <c r="F25" s="340"/>
      <c r="G25" s="340"/>
      <c r="H25" s="340"/>
      <c r="I25" s="760"/>
      <c r="J25" s="760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86"/>
      <c r="AD25" s="771"/>
      <c r="AE25" s="307"/>
      <c r="AF25" s="307"/>
      <c r="AG25" s="307"/>
      <c r="AH25" s="317"/>
      <c r="AI25" s="307"/>
      <c r="AJ25" s="298"/>
      <c r="AK25" s="298"/>
      <c r="AL25" s="298"/>
      <c r="AM25" s="298"/>
      <c r="AN25" s="298"/>
      <c r="AO25" s="298"/>
      <c r="AP25" s="35"/>
    </row>
    <row r="26" spans="1:42" customFormat="1" ht="15" customHeight="1">
      <c r="A26" s="766"/>
      <c r="B26" s="766"/>
      <c r="C26" s="766"/>
      <c r="D26" s="766"/>
      <c r="E26" s="340"/>
      <c r="F26" s="342"/>
      <c r="G26" s="342"/>
      <c r="H26" s="342"/>
      <c r="I26" s="76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57"/>
      <c r="W26" s="157"/>
      <c r="X26" s="157"/>
      <c r="Y26" s="262"/>
      <c r="Z26" s="198"/>
      <c r="AA26" s="198"/>
      <c r="AB26" s="197"/>
      <c r="AC26" s="198"/>
      <c r="AD26" s="186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</row>
    <row r="27" spans="1:42" customFormat="1" ht="15" customHeight="1">
      <c r="A27" s="766"/>
      <c r="B27" s="766"/>
      <c r="C27" s="766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57"/>
      <c r="W27" s="157"/>
      <c r="X27" s="157"/>
      <c r="Y27" s="262"/>
      <c r="Z27" s="198"/>
      <c r="AA27" s="198"/>
      <c r="AB27" s="197"/>
      <c r="AC27" s="198"/>
      <c r="AD27" s="186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</row>
    <row r="28" spans="1:42" ht="22.5">
      <c r="A28" s="766">
        <v>2</v>
      </c>
      <c r="B28" s="340"/>
      <c r="C28" s="340"/>
      <c r="D28" s="340"/>
      <c r="E28" s="341" t="s">
        <v>256</v>
      </c>
      <c r="F28" s="668"/>
      <c r="G28" s="668"/>
      <c r="H28" s="668"/>
      <c r="I28" s="343"/>
      <c r="J28" s="180"/>
      <c r="K28" s="180"/>
      <c r="L28" s="669">
        <f>mergeValue(A28)</f>
        <v>2</v>
      </c>
      <c r="M28" s="593" t="s">
        <v>23</v>
      </c>
      <c r="N28" s="577"/>
      <c r="O28" s="775" t="str">
        <f>IF('Перечень тарифов'!J24="","","" &amp; 'Перечень тарифов'!J24 &amp; "")</f>
        <v>Очистка сточных вод</v>
      </c>
      <c r="P28" s="776"/>
      <c r="Q28" s="776"/>
      <c r="R28" s="776"/>
      <c r="S28" s="776"/>
      <c r="T28" s="776"/>
      <c r="U28" s="776"/>
      <c r="V28" s="776"/>
      <c r="W28" s="776"/>
      <c r="X28" s="776"/>
      <c r="Y28" s="776"/>
      <c r="Z28" s="776"/>
      <c r="AA28" s="776"/>
      <c r="AB28" s="776"/>
      <c r="AC28" s="777"/>
      <c r="AD28" s="606" t="s">
        <v>508</v>
      </c>
    </row>
    <row r="29" spans="1:42" hidden="1">
      <c r="A29" s="766"/>
      <c r="B29" s="766">
        <v>1</v>
      </c>
      <c r="C29" s="340"/>
      <c r="D29" s="340"/>
      <c r="E29" s="668"/>
      <c r="F29" s="668"/>
      <c r="G29" s="668"/>
      <c r="H29" s="668"/>
      <c r="I29" s="663"/>
      <c r="J29" s="181"/>
      <c r="K29" s="35"/>
      <c r="L29" s="669" t="str">
        <f>mergeValue(A29) &amp;"."&amp; mergeValue(B29)</f>
        <v>2.1</v>
      </c>
      <c r="M29" s="159"/>
      <c r="N29" s="285"/>
      <c r="O29" s="775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7"/>
      <c r="AD29" s="286"/>
    </row>
    <row r="30" spans="1:42" hidden="1">
      <c r="A30" s="766"/>
      <c r="B30" s="766"/>
      <c r="C30" s="766">
        <v>1</v>
      </c>
      <c r="D30" s="340"/>
      <c r="E30" s="668"/>
      <c r="F30" s="668"/>
      <c r="G30" s="668"/>
      <c r="H30" s="668"/>
      <c r="I30" s="344"/>
      <c r="J30" s="181"/>
      <c r="K30" s="101"/>
      <c r="L30" s="669" t="str">
        <f>mergeValue(A30) &amp;"."&amp; mergeValue(B30)&amp;"."&amp; mergeValue(C30)</f>
        <v>2.1.1</v>
      </c>
      <c r="M30" s="160"/>
      <c r="N30" s="285"/>
      <c r="O30" s="775"/>
      <c r="P30" s="776"/>
      <c r="Q30" s="776"/>
      <c r="R30" s="776"/>
      <c r="S30" s="776"/>
      <c r="T30" s="776"/>
      <c r="U30" s="776"/>
      <c r="V30" s="776"/>
      <c r="W30" s="776"/>
      <c r="X30" s="776"/>
      <c r="Y30" s="776"/>
      <c r="Z30" s="776"/>
      <c r="AA30" s="776"/>
      <c r="AB30" s="776"/>
      <c r="AC30" s="777"/>
      <c r="AD30" s="286"/>
      <c r="AH30" s="317"/>
    </row>
    <row r="31" spans="1:42" ht="33.75">
      <c r="A31" s="766"/>
      <c r="B31" s="766"/>
      <c r="C31" s="766"/>
      <c r="D31" s="766">
        <v>1</v>
      </c>
      <c r="E31" s="668"/>
      <c r="F31" s="668"/>
      <c r="G31" s="668"/>
      <c r="H31" s="668"/>
      <c r="I31" s="760"/>
      <c r="J31" s="181"/>
      <c r="K31" s="101"/>
      <c r="L31" s="669" t="str">
        <f>mergeValue(A31) &amp;"."&amp; mergeValue(B31)&amp;"."&amp; mergeValue(C31)&amp;"."&amp; mergeValue(D31)</f>
        <v>2.1.1.1</v>
      </c>
      <c r="M31" s="161" t="s">
        <v>409</v>
      </c>
      <c r="N31" s="285"/>
      <c r="O31" s="778" t="s">
        <v>3</v>
      </c>
      <c r="P31" s="779"/>
      <c r="Q31" s="779"/>
      <c r="R31" s="779"/>
      <c r="S31" s="779"/>
      <c r="T31" s="779"/>
      <c r="U31" s="779"/>
      <c r="V31" s="779"/>
      <c r="W31" s="779"/>
      <c r="X31" s="779"/>
      <c r="Y31" s="779"/>
      <c r="Z31" s="779"/>
      <c r="AA31" s="779"/>
      <c r="AB31" s="779"/>
      <c r="AC31" s="780"/>
      <c r="AD31" s="286" t="s">
        <v>633</v>
      </c>
      <c r="AH31" s="317"/>
    </row>
    <row r="32" spans="1:42" ht="33.75" customHeight="1">
      <c r="A32" s="766"/>
      <c r="B32" s="766"/>
      <c r="C32" s="766"/>
      <c r="D32" s="766"/>
      <c r="E32" s="766">
        <v>1</v>
      </c>
      <c r="F32" s="668"/>
      <c r="G32" s="668"/>
      <c r="H32" s="668"/>
      <c r="I32" s="760"/>
      <c r="J32" s="760"/>
      <c r="K32" s="101"/>
      <c r="L32" s="669" t="str">
        <f>mergeValue(A32) &amp;"."&amp; mergeValue(B32)&amp;"."&amp; mergeValue(C32)&amp;"."&amp; mergeValue(D32)&amp;"."&amp; mergeValue(E32)</f>
        <v>2.1.1.1.1</v>
      </c>
      <c r="M32" s="172" t="s">
        <v>10</v>
      </c>
      <c r="N32" s="286"/>
      <c r="O32" s="781" t="s">
        <v>3</v>
      </c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3"/>
      <c r="AD32" s="286" t="s">
        <v>510</v>
      </c>
      <c r="AF32" s="317" t="str">
        <f>strCheckUnique(AG32:AG35)</f>
        <v/>
      </c>
      <c r="AH32" s="317"/>
    </row>
    <row r="33" spans="1:42" ht="66" customHeight="1">
      <c r="A33" s="766"/>
      <c r="B33" s="766"/>
      <c r="C33" s="766"/>
      <c r="D33" s="766"/>
      <c r="E33" s="766"/>
      <c r="F33" s="340">
        <v>1</v>
      </c>
      <c r="G33" s="340"/>
      <c r="H33" s="340"/>
      <c r="I33" s="760"/>
      <c r="J33" s="760"/>
      <c r="K33" s="344"/>
      <c r="L33" s="669" t="str">
        <f>mergeValue(A33) &amp;"."&amp; mergeValue(B33)&amp;"."&amp; mergeValue(C33)&amp;"."&amp; mergeValue(D33)&amp;"."&amp; mergeValue(E33)&amp;"."&amp; mergeValue(F33)</f>
        <v>2.1.1.1.1.1</v>
      </c>
      <c r="M33" s="333" t="s">
        <v>3</v>
      </c>
      <c r="N33" s="763"/>
      <c r="O33" s="678">
        <v>8.17</v>
      </c>
      <c r="P33" s="192"/>
      <c r="Q33" s="192"/>
      <c r="R33" s="758" t="s">
        <v>1347</v>
      </c>
      <c r="S33" s="757" t="s">
        <v>87</v>
      </c>
      <c r="T33" s="758" t="s">
        <v>2172</v>
      </c>
      <c r="U33" s="757" t="s">
        <v>87</v>
      </c>
      <c r="V33" s="678">
        <v>8.33</v>
      </c>
      <c r="W33" s="192"/>
      <c r="X33" s="192"/>
      <c r="Y33" s="758" t="s">
        <v>2173</v>
      </c>
      <c r="Z33" s="757" t="s">
        <v>87</v>
      </c>
      <c r="AA33" s="758" t="s">
        <v>1346</v>
      </c>
      <c r="AB33" s="757" t="s">
        <v>88</v>
      </c>
      <c r="AC33" s="282"/>
      <c r="AD33" s="769" t="s">
        <v>511</v>
      </c>
      <c r="AE33" s="298" t="str">
        <f>strCheckDate(O34:AC34)</f>
        <v/>
      </c>
      <c r="AG33" s="317" t="str">
        <f>IF(M33="","",M33 )</f>
        <v>без дифференциации</v>
      </c>
      <c r="AH33" s="317"/>
      <c r="AI33" s="317"/>
      <c r="AJ33" s="317"/>
    </row>
    <row r="34" spans="1:42" ht="14.25" hidden="1" customHeight="1">
      <c r="A34" s="766"/>
      <c r="B34" s="766"/>
      <c r="C34" s="766"/>
      <c r="D34" s="766"/>
      <c r="E34" s="766"/>
      <c r="F34" s="340"/>
      <c r="G34" s="340"/>
      <c r="H34" s="340"/>
      <c r="I34" s="760"/>
      <c r="J34" s="760"/>
      <c r="K34" s="344"/>
      <c r="L34" s="171"/>
      <c r="M34" s="205"/>
      <c r="N34" s="763"/>
      <c r="O34" s="299"/>
      <c r="P34" s="296"/>
      <c r="Q34" s="297" t="str">
        <f>R33 &amp; "-" &amp; T33</f>
        <v>01.01.2019-30.06.2019</v>
      </c>
      <c r="R34" s="758"/>
      <c r="S34" s="757"/>
      <c r="T34" s="759"/>
      <c r="U34" s="757"/>
      <c r="V34" s="299"/>
      <c r="W34" s="296"/>
      <c r="X34" s="297" t="str">
        <f>Y33 &amp; "-" &amp; AA33</f>
        <v>01.07.2019-31.12.2019</v>
      </c>
      <c r="Y34" s="758"/>
      <c r="Z34" s="757"/>
      <c r="AA34" s="759"/>
      <c r="AB34" s="757"/>
      <c r="AC34" s="282"/>
      <c r="AD34" s="770"/>
      <c r="AH34" s="317"/>
    </row>
    <row r="35" spans="1:42" customFormat="1" ht="15" customHeight="1">
      <c r="A35" s="766"/>
      <c r="B35" s="766"/>
      <c r="C35" s="766"/>
      <c r="D35" s="766"/>
      <c r="E35" s="766"/>
      <c r="F35" s="340"/>
      <c r="G35" s="340"/>
      <c r="H35" s="340"/>
      <c r="I35" s="760"/>
      <c r="J35" s="760"/>
      <c r="K35" s="201"/>
      <c r="L35" s="112"/>
      <c r="M35" s="175" t="s">
        <v>410</v>
      </c>
      <c r="N35" s="197"/>
      <c r="O35" s="157"/>
      <c r="P35" s="157"/>
      <c r="Q35" s="157"/>
      <c r="R35" s="262"/>
      <c r="S35" s="198"/>
      <c r="T35" s="198"/>
      <c r="U35" s="198"/>
      <c r="V35" s="157"/>
      <c r="W35" s="157"/>
      <c r="X35" s="157"/>
      <c r="Y35" s="262"/>
      <c r="Z35" s="198"/>
      <c r="AA35" s="198"/>
      <c r="AB35" s="198"/>
      <c r="AC35" s="186"/>
      <c r="AD35" s="771"/>
      <c r="AE35" s="307"/>
      <c r="AF35" s="307"/>
      <c r="AG35" s="307"/>
      <c r="AH35" s="317"/>
      <c r="AI35" s="307"/>
      <c r="AJ35" s="298"/>
      <c r="AK35" s="298"/>
      <c r="AL35" s="298"/>
      <c r="AM35" s="298"/>
      <c r="AN35" s="298"/>
      <c r="AO35" s="298"/>
      <c r="AP35" s="35"/>
    </row>
    <row r="36" spans="1:42" customFormat="1" ht="15" customHeight="1">
      <c r="A36" s="766"/>
      <c r="B36" s="766"/>
      <c r="C36" s="766"/>
      <c r="D36" s="766"/>
      <c r="E36" s="340"/>
      <c r="F36" s="668"/>
      <c r="G36" s="668"/>
      <c r="H36" s="668"/>
      <c r="I36" s="760"/>
      <c r="J36" s="85"/>
      <c r="K36" s="201"/>
      <c r="L36" s="112"/>
      <c r="M36" s="164" t="s">
        <v>13</v>
      </c>
      <c r="N36" s="197"/>
      <c r="O36" s="157"/>
      <c r="P36" s="157"/>
      <c r="Q36" s="157"/>
      <c r="R36" s="262"/>
      <c r="S36" s="198"/>
      <c r="T36" s="198"/>
      <c r="U36" s="197"/>
      <c r="V36" s="157"/>
      <c r="W36" s="157"/>
      <c r="X36" s="157"/>
      <c r="Y36" s="262"/>
      <c r="Z36" s="198"/>
      <c r="AA36" s="198"/>
      <c r="AB36" s="197"/>
      <c r="AC36" s="198"/>
      <c r="AD36" s="186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</row>
    <row r="37" spans="1:42" customFormat="1" ht="15" customHeight="1">
      <c r="A37" s="766"/>
      <c r="B37" s="766"/>
      <c r="C37" s="766"/>
      <c r="D37" s="340"/>
      <c r="E37" s="345" t="s">
        <v>256</v>
      </c>
      <c r="F37" s="668"/>
      <c r="G37" s="668"/>
      <c r="H37" s="668"/>
      <c r="I37" s="201"/>
      <c r="J37" s="85"/>
      <c r="K37" s="180"/>
      <c r="L37" s="112"/>
      <c r="M37" s="163" t="s">
        <v>411</v>
      </c>
      <c r="N37" s="197"/>
      <c r="O37" s="157"/>
      <c r="P37" s="157"/>
      <c r="Q37" s="157"/>
      <c r="R37" s="262"/>
      <c r="S37" s="198"/>
      <c r="T37" s="198"/>
      <c r="U37" s="197"/>
      <c r="V37" s="157"/>
      <c r="W37" s="157"/>
      <c r="X37" s="157"/>
      <c r="Y37" s="262"/>
      <c r="Z37" s="198"/>
      <c r="AA37" s="198"/>
      <c r="AB37" s="197"/>
      <c r="AC37" s="198"/>
      <c r="AD37" s="186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</row>
    <row r="38" spans="1:42" ht="3" customHeight="1"/>
    <row r="39" spans="1:42" ht="48.95" customHeight="1">
      <c r="M39" s="751" t="s">
        <v>699</v>
      </c>
      <c r="N39" s="751"/>
      <c r="O39" s="751"/>
      <c r="P39" s="751"/>
      <c r="Q39" s="751"/>
      <c r="R39" s="751"/>
      <c r="S39" s="751"/>
      <c r="T39" s="751"/>
      <c r="U39" s="751"/>
      <c r="V39" s="751"/>
      <c r="W39" s="751"/>
      <c r="X39" s="751"/>
      <c r="Y39" s="751"/>
      <c r="Z39" s="751"/>
      <c r="AA39" s="751"/>
      <c r="AB39" s="751"/>
      <c r="AC39" s="751"/>
    </row>
  </sheetData>
  <sheetProtection algorithmName="SHA-512" hashValue="joz4Sdw826pdePyK3DrI8/x3wImwImTrS3shhvsQtRzJ+yqYeat+DhNaaMHg0d0ezcFP6ay/WuHN+FZINzkLIw==" saltValue="kiqFlcW0V9amKUWvIVZcdQ==" spinCount="100000" sheet="1" objects="1" scenarios="1" formatColumns="0" formatRows="0"/>
  <dataConsolidate link="1"/>
  <mergeCells count="71">
    <mergeCell ref="AD33:AD35"/>
    <mergeCell ref="A28:A37"/>
    <mergeCell ref="O28:AC28"/>
    <mergeCell ref="B29:B37"/>
    <mergeCell ref="O29:AC29"/>
    <mergeCell ref="C30:C37"/>
    <mergeCell ref="O30:AC30"/>
    <mergeCell ref="D31:D36"/>
    <mergeCell ref="I31:I36"/>
    <mergeCell ref="O31:AC31"/>
    <mergeCell ref="E32:E35"/>
    <mergeCell ref="J32:J35"/>
    <mergeCell ref="O32:AC32"/>
    <mergeCell ref="N33:N34"/>
    <mergeCell ref="R33:R34"/>
    <mergeCell ref="S33:S34"/>
    <mergeCell ref="AD23:AD25"/>
    <mergeCell ref="AC14:AC16"/>
    <mergeCell ref="L13:AC13"/>
    <mergeCell ref="N14:N16"/>
    <mergeCell ref="R23:R24"/>
    <mergeCell ref="R15:T15"/>
    <mergeCell ref="O14:T14"/>
    <mergeCell ref="AD13:AD16"/>
    <mergeCell ref="O22:AC22"/>
    <mergeCell ref="O21:AC21"/>
    <mergeCell ref="L14:L16"/>
    <mergeCell ref="M14:M16"/>
    <mergeCell ref="AA23:AA24"/>
    <mergeCell ref="AB23:AB24"/>
    <mergeCell ref="O8:AC8"/>
    <mergeCell ref="O9:AC9"/>
    <mergeCell ref="L5:U5"/>
    <mergeCell ref="L11:M11"/>
    <mergeCell ref="O10:AC10"/>
    <mergeCell ref="O7:AC7"/>
    <mergeCell ref="O12:U12"/>
    <mergeCell ref="S16:T16"/>
    <mergeCell ref="O19:AC19"/>
    <mergeCell ref="O18:AC18"/>
    <mergeCell ref="S17:T17"/>
    <mergeCell ref="U14:U16"/>
    <mergeCell ref="V12:AB12"/>
    <mergeCell ref="V14:AA14"/>
    <mergeCell ref="A18:A27"/>
    <mergeCell ref="B19:B27"/>
    <mergeCell ref="C20:C27"/>
    <mergeCell ref="D21:D26"/>
    <mergeCell ref="I21:I26"/>
    <mergeCell ref="E22:E25"/>
    <mergeCell ref="M39:AC39"/>
    <mergeCell ref="S23:S24"/>
    <mergeCell ref="U23:U24"/>
    <mergeCell ref="N23:N24"/>
    <mergeCell ref="T23:T24"/>
    <mergeCell ref="U33:U34"/>
    <mergeCell ref="Y23:Y24"/>
    <mergeCell ref="Z23:Z24"/>
    <mergeCell ref="T33:T34"/>
    <mergeCell ref="Y33:Y34"/>
    <mergeCell ref="Z33:Z34"/>
    <mergeCell ref="AA33:AA34"/>
    <mergeCell ref="AB33:AB34"/>
    <mergeCell ref="J22:J25"/>
    <mergeCell ref="P15:Q15"/>
    <mergeCell ref="O20:AC20"/>
    <mergeCell ref="AB14:AB16"/>
    <mergeCell ref="W15:X15"/>
    <mergeCell ref="Y15:AA15"/>
    <mergeCell ref="Z16:AA16"/>
    <mergeCell ref="Z17:AA17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6:AD10 O31 O21:AC21 V31">
      <formula1>900</formula1>
    </dataValidation>
    <dataValidation allowBlank="1" promptTitle="checkPeriodRange" sqref="Q24 Q34 X34 X24"/>
    <dataValidation type="list" allowBlank="1" showInputMessage="1" showErrorMessage="1" errorTitle="Ошибка" error="Выберите значение из списка" sqref="O22 O32 V22 V32">
      <formula1>kind_of_cons</formula1>
    </dataValidation>
    <dataValidation allowBlank="1" sqref="S25:S27 S35:S37 Z25:Z27 Z35:Z37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3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33 T33:T34 Y33 AA33:AA34 Y23 AA23:AA24"/>
    <dataValidation allowBlank="1" showInputMessage="1" showErrorMessage="1" prompt="Для выбора выполните двойной щелчок левой клавиши мыши по соответствующей ячейке." sqref="S23:S24 U33:U34 S33:S34 U23:U24 AB33:AB34 Z33:Z34 Z23:Z24 AB23:AB24"/>
    <dataValidation type="decimal" allowBlank="1" showErrorMessage="1" errorTitle="Ошибка" error="Допускается ввод только действительных чисел!" sqref="O23 O33 V33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52" t="s">
        <v>527</v>
      </c>
      <c r="G2" s="753"/>
      <c r="H2" s="754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15" t="s">
        <v>480</v>
      </c>
      <c r="G4" s="715"/>
      <c r="H4" s="715"/>
      <c r="I4" s="755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55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25.12.2018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56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56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56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56"/>
      <c r="B11" s="756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Челябинская область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56"/>
      <c r="B12" s="756"/>
      <c r="C12" s="756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56"/>
      <c r="B13" s="756"/>
      <c r="C13" s="756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84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56"/>
      <c r="B14" s="756"/>
      <c r="C14" s="756"/>
      <c r="D14" s="484"/>
      <c r="F14" s="478"/>
      <c r="G14" s="163" t="s">
        <v>4</v>
      </c>
      <c r="H14" s="483"/>
      <c r="I14" s="784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56"/>
      <c r="B15" s="756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56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51" t="s">
        <v>631</v>
      </c>
      <c r="H19" s="751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5" baseType="lpstr">
      <vt:lpstr>Инструкция</vt:lpstr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Е С. Украинец</cp:lastModifiedBy>
  <cp:lastPrinted>2013-08-29T08:11:20Z</cp:lastPrinted>
  <dcterms:created xsi:type="dcterms:W3CDTF">2004-05-21T07:18:45Z</dcterms:created>
  <dcterms:modified xsi:type="dcterms:W3CDTF">2019-01-04T05:06:33Z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