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D:\Документы со старого ПК\Мои документы D\сайт\ЕИАС\тепло\"/>
    </mc:Choice>
  </mc:AlternateContent>
  <bookViews>
    <workbookView xWindow="930" yWindow="300" windowWidth="13665" windowHeight="7950" tabRatio="887"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state="veryHidden" r:id="rId11"/>
    <sheet name="Форма 4.2.1 | Т-ТЭ | потр" sheetId="642" state="veryHidden"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r:id="rId23"/>
    <sheet name="Форма 4.2.2 | Т-передача ТН" sheetId="630"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r:id="rId31"/>
    <sheet name="Форма 4.7" sheetId="608" r:id="rId32"/>
    <sheet name="Форма 1.0.1 | Форма 4.8" sheetId="644" r:id="rId33"/>
    <sheet name="Форма 4.8" sheetId="610"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TempFilter" sheetId="620" state="veryHidden" r:id="rId41"/>
    <sheet name="modCheckCyan" sheetId="612" state="veryHidden" r:id="rId42"/>
    <sheet name="REESTR_LINK" sheetId="602" state="veryHidden" r:id="rId43"/>
    <sheet name="REESTR_DS" sheetId="603" state="veryHidden" r:id="rId44"/>
    <sheet name="modHTTP" sheetId="604" state="veryHidden" r:id="rId45"/>
    <sheet name="modfrmRezimChoose" sheetId="609" state="veryHidden" r:id="rId46"/>
    <sheet name="modSheetMain" sheetId="599" state="veryHidden" r:id="rId47"/>
    <sheet name="REESTR_VT" sheetId="577" state="veryHidden" r:id="rId48"/>
    <sheet name="REESTR_VED" sheetId="579" state="veryHidden" r:id="rId49"/>
    <sheet name="modfrmReestrObj" sheetId="570" state="veryHidden" r:id="rId50"/>
    <sheet name="AllSheetsInThisWorkbook" sheetId="389" state="veryHidden" r:id="rId51"/>
    <sheet name="et_union_vert" sheetId="521" state="veryHidden" r:id="rId52"/>
    <sheet name="modInstruction" sheetId="605" state="veryHidden" r:id="rId53"/>
    <sheet name="modRegion" sheetId="528" state="veryHidden" r:id="rId54"/>
    <sheet name="modReestr" sheetId="433" state="veryHidden" r:id="rId55"/>
    <sheet name="modfrmReestr" sheetId="434" state="veryHidden" r:id="rId56"/>
    <sheet name="modUpdTemplMain" sheetId="424" state="veryHidden" r:id="rId57"/>
    <sheet name="REESTR_ORG" sheetId="390" state="veryHidden" r:id="rId58"/>
    <sheet name="modClassifierValidate" sheetId="400" state="veryHidden" r:id="rId59"/>
    <sheet name="modProv" sheetId="520" state="veryHidden" r:id="rId60"/>
    <sheet name="modHyp" sheetId="398" state="veryHidden" r:id="rId61"/>
    <sheet name="modServiceModule" sheetId="594" state="veryHidden" r:id="rId62"/>
    <sheet name="modList01" sheetId="551" state="veryHidden" r:id="rId63"/>
    <sheet name="modList02" sheetId="504"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ТН'!$M$18:$AD$29</definedName>
    <definedName name="checkCell_List06_7_double_date">'Форма 4.2.2 | Т-передача ТН'!$AE$18:$AE$29</definedName>
    <definedName name="checkCell_List06_7_unique_t">'Форма 4.2.2 | Т-передача ТН'!$M$18:$M$29</definedName>
    <definedName name="checkCell_List06_7_unique_t1">'Форма 4.2.2 | Т-передача ТН'!$AF$18:$AF$29</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ТН'!$F$7:$I$13</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et_union_hor!$O$143:$AC$148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et_union_hor!$AC$143:$AC$156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ТН'!$O$18:$O$29</definedName>
    <definedName name="List06_7_MC2">'Форма 4.2.2 | Т-передача ТН'!$AC$18:$AC$29</definedName>
    <definedName name="List06_7_note">'Форма 4.2.2 | Т-передача ТН'!$AD$18:$AD$29</definedName>
    <definedName name="List06_7_Period">'Форма 4.2.2 | Т-передача ТН'!$O$18:$U$29</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4.8'!$H$11:$H$36</definedName>
    <definedName name="List12_note">'Форма 4.8'!$I$10:$I$36</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4.8'!$E$18:$E$23</definedName>
    <definedName name="pCng_List12_6">'Форма 4.8'!$E$35:$E$36</definedName>
    <definedName name="pDbl_List12_5">'Форма 4.8'!$G$32:$G$33</definedName>
    <definedName name="pDbl_List12_5_copy">'Форма 4.8'!$L$32:$L$33</definedName>
    <definedName name="pDbl_List12_5_copy2">'Форма 4.8'!$K$32:$K$33</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ТН'!$K$18:$K$29</definedName>
    <definedName name="pDel_List06_7_2">'Форма 4.2.2 | Т-передача ТН'!$J$18:$J$29</definedName>
    <definedName name="pDel_List06_7_3">'Форма 4.2.2 | Т-передача ТН'!$I$18:$I$29</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4.8'!$C$18:$C$23</definedName>
    <definedName name="pDel_List12_3">'Форма 4.8'!$C$26:$C$27</definedName>
    <definedName name="pDel_List12_4">'Форма 4.8'!$C$29:$C$30</definedName>
    <definedName name="pDel_List12_5">'Форма 4.8'!$C$32:$C$33</definedName>
    <definedName name="pDel_List12_6">'Форма 4.8'!$C$35:$C$36</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ТН'!$AC$14:$AC$29</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4.8'!$E$23</definedName>
    <definedName name="pIns_List12_3">'Форма 4.8'!$E$27</definedName>
    <definedName name="pIns_List12_4">'Форма 4.8'!$E$30</definedName>
    <definedName name="pIns_List12_5">'Форма 4.8'!$E$33</definedName>
    <definedName name="pIns_List12_6">'Форма 4.8'!$E$36</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REESTR_ORG!$A$2:$J$359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O7" i="630" l="1"/>
  <c r="O8" i="630"/>
  <c r="O9" i="630"/>
  <c r="O10" i="630"/>
  <c r="O17" i="630"/>
  <c r="P17" i="630" s="1"/>
  <c r="Q17" i="630" s="1"/>
  <c r="R17" i="630" s="1"/>
  <c r="S17" i="630" s="1"/>
  <c r="U17" i="630" s="1"/>
  <c r="V17" i="630" s="1"/>
  <c r="W17" i="630" s="1"/>
  <c r="X17" i="630" s="1"/>
  <c r="Y17" i="630" s="1"/>
  <c r="Z17" i="630" s="1"/>
  <c r="AB17" i="630" s="1"/>
  <c r="AC17" i="630" s="1"/>
  <c r="AD17" i="630" s="1"/>
  <c r="O18" i="630"/>
  <c r="AG25" i="630"/>
  <c r="AG24" i="630"/>
  <c r="Q26" i="630"/>
  <c r="X26" i="630"/>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X150" i="471"/>
  <c r="L20" i="630"/>
  <c r="L23" i="630"/>
  <c r="L24" i="630"/>
  <c r="L25" i="630"/>
  <c r="L19" i="630"/>
  <c r="AE25" i="630"/>
  <c r="L18" i="630"/>
  <c r="L21" i="630"/>
  <c r="AF23" i="630"/>
  <c r="AE24" i="630"/>
  <c r="H12" i="644" l="1"/>
  <c r="H11" i="644"/>
  <c r="H9" i="644"/>
  <c r="H8" i="644"/>
  <c r="H7" i="644"/>
  <c r="H12" i="622"/>
  <c r="H9" i="622"/>
  <c r="H8" i="622"/>
  <c r="H12" i="639"/>
  <c r="H9" i="639"/>
  <c r="H8" i="639"/>
  <c r="F13" i="644"/>
  <c r="F12" i="644"/>
  <c r="F11" i="644"/>
  <c r="F10" i="644"/>
  <c r="F9" i="644"/>
  <c r="F8" i="644"/>
  <c r="E19" i="610" l="1"/>
  <c r="E20" i="610" s="1"/>
  <c r="E21" i="610" s="1"/>
  <c r="E22" i="610" s="1"/>
  <c r="R14" i="601" l="1"/>
  <c r="R13" i="601"/>
  <c r="R12" i="601"/>
  <c r="P12" i="601"/>
  <c r="M14" i="601"/>
  <c r="M12" i="601"/>
  <c r="M13" i="601"/>
  <c r="H13" i="644" l="1"/>
  <c r="H13" i="622"/>
  <c r="H13" i="639"/>
  <c r="O7" i="627"/>
  <c r="O8" i="627"/>
  <c r="O9" i="627"/>
  <c r="O10" i="627"/>
  <c r="O17" i="627"/>
  <c r="P17" i="627" s="1"/>
  <c r="Q17" i="627" s="1"/>
  <c r="R17" i="627" s="1"/>
  <c r="S17" i="627" s="1"/>
  <c r="U17" i="627" s="1"/>
  <c r="V17" i="627" s="1"/>
  <c r="W17" i="627" s="1"/>
  <c r="Z24" i="627"/>
  <c r="Q25" i="627"/>
  <c r="L19" i="627"/>
  <c r="B2" i="525"/>
  <c r="L21" i="627"/>
  <c r="L18" i="627"/>
  <c r="X24" i="627"/>
  <c r="L24" i="627"/>
  <c r="Y23" i="627"/>
  <c r="L23" i="627"/>
  <c r="L20" i="627"/>
  <c r="B3" i="525"/>
  <c r="E3" i="437"/>
  <c r="O7" i="632" l="1"/>
  <c r="O8" i="632"/>
  <c r="O9" i="632"/>
  <c r="O10" i="632"/>
  <c r="O18" i="632"/>
  <c r="P18" i="632" s="1"/>
  <c r="Q18" i="632" s="1"/>
  <c r="R18" i="632" s="1"/>
  <c r="S18" i="632" s="1"/>
  <c r="T18" i="632" s="1"/>
  <c r="V18" i="632" s="1"/>
  <c r="X18" i="632" s="1"/>
  <c r="R24" i="632"/>
  <c r="L21" i="632"/>
  <c r="L20" i="632"/>
  <c r="L22" i="632"/>
  <c r="L19" i="632"/>
  <c r="L23" i="632"/>
  <c r="Y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1" i="643"/>
  <c r="X24" i="642"/>
  <c r="L241" i="471"/>
  <c r="L24" i="642"/>
  <c r="L22" i="642"/>
  <c r="L20" i="642"/>
  <c r="L21" i="642"/>
  <c r="L239" i="471"/>
  <c r="L238" i="471"/>
  <c r="F9" i="643"/>
  <c r="F13" i="643"/>
  <c r="F8" i="643"/>
  <c r="L19" i="642"/>
  <c r="L243" i="471"/>
  <c r="L244" i="471"/>
  <c r="F10" i="643"/>
  <c r="L23" i="642"/>
  <c r="L18" i="642"/>
  <c r="X244" i="471"/>
  <c r="L240" i="471"/>
  <c r="F12" i="643"/>
  <c r="L242"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6" i="640"/>
  <c r="L20" i="640"/>
  <c r="L26" i="640"/>
  <c r="L22" i="640"/>
  <c r="F13" i="641"/>
  <c r="L220" i="471"/>
  <c r="L23" i="640"/>
  <c r="F8" i="641"/>
  <c r="F12" i="641"/>
  <c r="L25" i="640"/>
  <c r="L223" i="471"/>
  <c r="L224" i="471"/>
  <c r="L24" i="640"/>
  <c r="L21" i="640"/>
  <c r="F10" i="641"/>
  <c r="X226" i="471"/>
  <c r="L226" i="471"/>
  <c r="L225" i="471"/>
  <c r="L221" i="471"/>
  <c r="F11" i="641"/>
  <c r="F9" i="641"/>
  <c r="L222" i="471"/>
  <c r="V19" i="640" l="1"/>
  <c r="W19" i="640" s="1"/>
  <c r="AA198" i="471" l="1"/>
  <c r="AI197" i="471"/>
  <c r="R184" i="471"/>
  <c r="V120" i="471"/>
  <c r="AF111" i="471"/>
  <c r="V110" i="471"/>
  <c r="AE109" i="471"/>
  <c r="V109" i="471"/>
  <c r="Q150" i="471"/>
  <c r="AG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0" i="629"/>
  <c r="O9" i="629"/>
  <c r="O8" i="629"/>
  <c r="O7" i="629"/>
  <c r="F11" i="639"/>
  <c r="F9" i="637"/>
  <c r="F10" i="639"/>
  <c r="F11" i="637"/>
  <c r="F13" i="638"/>
  <c r="F12" i="636"/>
  <c r="F13" i="639"/>
  <c r="F9" i="635"/>
  <c r="F8" i="636"/>
  <c r="L194" i="471"/>
  <c r="L90" i="471"/>
  <c r="L165" i="471"/>
  <c r="L166" i="471"/>
  <c r="X37" i="471"/>
  <c r="L34" i="471"/>
  <c r="AC110" i="471"/>
  <c r="L126" i="471"/>
  <c r="L148" i="471"/>
  <c r="L179" i="471"/>
  <c r="L181" i="471"/>
  <c r="L163" i="471"/>
  <c r="L180" i="471"/>
  <c r="L193" i="471"/>
  <c r="L125" i="471"/>
  <c r="L195" i="471"/>
  <c r="L87" i="471"/>
  <c r="L145" i="471"/>
  <c r="X73" i="471"/>
  <c r="AD108" i="471"/>
  <c r="L149" i="471"/>
  <c r="L49" i="471"/>
  <c r="F8" i="639"/>
  <c r="F13" i="635"/>
  <c r="L182" i="471"/>
  <c r="L120" i="471"/>
  <c r="L50" i="471"/>
  <c r="L86" i="471"/>
  <c r="L31" i="471"/>
  <c r="L105" i="471"/>
  <c r="L143" i="471"/>
  <c r="F11" i="636"/>
  <c r="F13" i="636"/>
  <c r="F11" i="635"/>
  <c r="F11" i="634"/>
  <c r="F8" i="634"/>
  <c r="F12" i="639"/>
  <c r="F9" i="636"/>
  <c r="F8" i="635"/>
  <c r="F10" i="634"/>
  <c r="L197" i="471"/>
  <c r="L130" i="471"/>
  <c r="AC120" i="471"/>
  <c r="L69" i="471"/>
  <c r="L52" i="471"/>
  <c r="L128" i="471"/>
  <c r="L161" i="471"/>
  <c r="X131" i="471"/>
  <c r="L104" i="471"/>
  <c r="L109" i="471"/>
  <c r="L71" i="471"/>
  <c r="AF148" i="471"/>
  <c r="L131" i="471"/>
  <c r="L53" i="471"/>
  <c r="L127" i="471"/>
  <c r="L68" i="471"/>
  <c r="X167" i="471"/>
  <c r="L33" i="471"/>
  <c r="F13" i="637"/>
  <c r="F9" i="634"/>
  <c r="Y90" i="471"/>
  <c r="AC109" i="471"/>
  <c r="L67" i="471"/>
  <c r="L72" i="471"/>
  <c r="Y183" i="471"/>
  <c r="L183" i="471"/>
  <c r="L167" i="471"/>
  <c r="F10" i="637"/>
  <c r="F8" i="638"/>
  <c r="F12" i="635"/>
  <c r="F11" i="638"/>
  <c r="F9" i="638"/>
  <c r="F10" i="635"/>
  <c r="F13" i="634"/>
  <c r="F12" i="637"/>
  <c r="F12" i="638"/>
  <c r="L55" i="471"/>
  <c r="L36" i="471"/>
  <c r="L106" i="471"/>
  <c r="L91" i="471"/>
  <c r="L35" i="471"/>
  <c r="L51" i="471"/>
  <c r="L164" i="471"/>
  <c r="L144" i="471"/>
  <c r="L88" i="471"/>
  <c r="L32" i="471"/>
  <c r="AE149" i="471"/>
  <c r="L73" i="471"/>
  <c r="X55" i="471"/>
  <c r="Y166" i="471"/>
  <c r="L110" i="471"/>
  <c r="Y130" i="471"/>
  <c r="L85" i="471"/>
  <c r="X91" i="471"/>
  <c r="L146" i="471"/>
  <c r="L108" i="471"/>
  <c r="L103" i="471"/>
  <c r="F9" i="639"/>
  <c r="F10" i="636"/>
  <c r="F10" i="638"/>
  <c r="F12" i="634"/>
  <c r="F8" i="637"/>
  <c r="L162" i="471"/>
  <c r="L54" i="471"/>
  <c r="L37" i="471"/>
  <c r="AH197" i="471"/>
  <c r="L70" i="471"/>
  <c r="L19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6" i="626"/>
  <c r="L18" i="625"/>
  <c r="L23" i="624"/>
  <c r="L20" i="625"/>
  <c r="L18" i="624"/>
  <c r="L20" i="624"/>
  <c r="L25" i="626"/>
  <c r="L21" i="626"/>
  <c r="L24" i="626"/>
  <c r="L23" i="625"/>
  <c r="L22" i="626"/>
  <c r="L19" i="625"/>
  <c r="L21" i="624"/>
  <c r="L24" i="624"/>
  <c r="X24" i="624"/>
  <c r="L23" i="626"/>
  <c r="L22" i="624"/>
  <c r="L21" i="625"/>
  <c r="L24" i="625"/>
  <c r="L19" i="624"/>
  <c r="X24" i="625"/>
  <c r="L22" i="625"/>
  <c r="L20" i="626"/>
  <c r="X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L21" i="631"/>
  <c r="L20" i="633"/>
  <c r="L23" i="633"/>
  <c r="L22" i="633"/>
  <c r="L18" i="631"/>
  <c r="AH23" i="633"/>
  <c r="L23" i="631"/>
  <c r="L24" i="631"/>
  <c r="L22" i="631"/>
  <c r="X24" i="631"/>
  <c r="L21" i="633"/>
  <c r="L20" i="631"/>
  <c r="L19" i="631"/>
  <c r="L19" i="633"/>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L21" i="629"/>
  <c r="L18" i="628"/>
  <c r="L24" i="628"/>
  <c r="L18" i="629"/>
  <c r="E2" i="437"/>
  <c r="L24" i="629"/>
  <c r="L20" i="629"/>
  <c r="L20" i="628"/>
  <c r="L21" i="628"/>
  <c r="X24" i="629"/>
  <c r="L25" i="628"/>
  <c r="L19" i="628"/>
  <c r="L23" i="629"/>
  <c r="AC24" i="628"/>
  <c r="AD23" i="628"/>
  <c r="AC25" i="628"/>
  <c r="L23" i="628"/>
  <c r="Y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8"/>
  <c r="F13" i="617"/>
  <c r="F10" i="616"/>
  <c r="F11" i="617"/>
  <c r="F9" i="614"/>
  <c r="F10" i="614"/>
  <c r="F11" i="622"/>
  <c r="F339" i="471"/>
  <c r="M297" i="471"/>
  <c r="F338" i="471"/>
  <c r="F12" i="622"/>
  <c r="F8" i="616"/>
  <c r="F13" i="616"/>
  <c r="F13" i="622"/>
  <c r="F11" i="616"/>
  <c r="F12" i="616"/>
  <c r="F8" i="622"/>
  <c r="F8" i="614"/>
  <c r="F11" i="614"/>
  <c r="F337" i="471"/>
  <c r="M307" i="471"/>
  <c r="F9" i="617"/>
  <c r="F8" i="618"/>
  <c r="F11" i="618"/>
  <c r="F10" i="617"/>
  <c r="F8" i="617"/>
  <c r="F9" i="616"/>
  <c r="F13" i="618"/>
  <c r="F13" i="614"/>
  <c r="F340" i="471"/>
  <c r="M302" i="471"/>
  <c r="F10" i="618"/>
  <c r="F12" i="617"/>
  <c r="F9" i="622"/>
  <c r="F12" i="614"/>
  <c r="F10" i="622"/>
  <c r="F9" i="618"/>
  <c r="F341" i="471"/>
  <c r="F342" i="471"/>
</calcChain>
</file>

<file path=xl/sharedStrings.xml><?xml version="1.0" encoding="utf-8"?>
<sst xmlns="http://schemas.openxmlformats.org/spreadsheetml/2006/main" count="6072" uniqueCount="2849">
  <si>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</si>
  <si>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</si>
  <si>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</si>
  <si>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</si>
  <si>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</si>
  <si>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</si>
  <si>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</si>
  <si>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</si>
  <si>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</si>
  <si>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</si>
  <si>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</si>
  <si>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</si>
  <si>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</si>
  <si>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</si>
  <si>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</si>
  <si>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</si>
  <si>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</si>
  <si>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</si>
  <si>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</si>
  <si>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</si>
  <si>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</si>
  <si>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</si>
  <si>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</si>
  <si>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</si>
  <si>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</si>
  <si>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</si>
  <si>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</si>
  <si>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</si>
  <si>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</si>
  <si>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</si>
  <si>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</si>
  <si>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</si>
  <si>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</si>
  <si>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</si>
  <si>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</si>
  <si>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</si>
  <si>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</si>
  <si>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</si>
  <si>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</si>
  <si>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</si>
  <si>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</si>
  <si>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</si>
  <si>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</si>
  <si>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</si>
  <si>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</si>
  <si>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</si>
  <si>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</si>
  <si>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</si>
  <si>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</si>
  <si>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</si>
  <si>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</si>
  <si>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</si>
  <si>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</si>
  <si>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</si>
  <si>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</si>
  <si>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</si>
  <si>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</si>
  <si>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</si>
  <si>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</si>
  <si>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</si>
  <si>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</si>
  <si>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</si>
  <si>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</si>
  <si>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</si>
  <si>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</si>
  <si>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</si>
  <si>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</si>
  <si>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</si>
  <si>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</si>
  <si>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</si>
  <si>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</si>
  <si>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</si>
  <si>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</si>
  <si>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</si>
  <si>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</si>
  <si>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</si>
  <si>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</si>
  <si>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</si>
  <si>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</si>
  <si>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</si>
  <si>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</si>
  <si>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</si>
  <si>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</si>
  <si>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</si>
  <si>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</si>
  <si>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</si>
  <si>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</si>
  <si>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</si>
  <si>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</si>
  <si>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</si>
  <si>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</si>
  <si>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</si>
  <si>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</si>
  <si>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</si>
  <si>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</si>
  <si>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</si>
  <si>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</si>
  <si>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</si>
  <si>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</si>
  <si>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</si>
  <si>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</si>
  <si>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</si>
  <si>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</si>
  <si>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</si>
  <si>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</si>
  <si>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</si>
  <si>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</si>
  <si>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</si>
  <si>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</si>
  <si>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</si>
  <si>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</si>
  <si>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</si>
  <si>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</si>
  <si>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</si>
  <si>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</si>
  <si>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</si>
  <si>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</si>
  <si>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</si>
  <si>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</si>
  <si>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</si>
  <si>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</si>
  <si>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</si>
  <si>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</si>
  <si>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</si>
  <si>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</si>
  <si>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</si>
  <si>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</si>
  <si>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</si>
  <si>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</si>
  <si>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</si>
  <si>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</si>
  <si>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</si>
  <si>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</si>
  <si>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</si>
  <si>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</si>
  <si>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</si>
  <si>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</si>
  <si>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</si>
  <si>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</si>
  <si>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</si>
  <si>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</si>
  <si>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</si>
  <si>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</si>
  <si>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</si>
  <si>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</si>
  <si>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</si>
  <si>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</si>
  <si>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</si>
  <si>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</si>
  <si>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</si>
  <si>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</si>
  <si>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</si>
  <si>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</si>
  <si>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</si>
  <si>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</si>
  <si>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</si>
  <si>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</si>
  <si>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</si>
  <si>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</si>
  <si>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</si>
  <si>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</si>
  <si>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</si>
  <si>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</si>
  <si>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</si>
  <si>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</si>
  <si>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</si>
  <si>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</si>
  <si>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</si>
  <si>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</si>
  <si>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</si>
  <si>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</si>
  <si>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</si>
  <si>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</si>
  <si>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</si>
  <si>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</si>
  <si>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</si>
  <si>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</si>
  <si>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</si>
  <si>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</si>
  <si>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</si>
  <si>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</si>
  <si>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</si>
  <si>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</si>
  <si>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</si>
  <si>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</si>
  <si>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</si>
  <si>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</si>
  <si>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</si>
  <si>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</si>
  <si>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</si>
  <si>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</si>
  <si>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</si>
  <si>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</si>
  <si>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</si>
  <si>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</si>
  <si>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</si>
  <si>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</si>
  <si>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</si>
  <si>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</si>
  <si>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</si>
  <si>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</si>
  <si>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</si>
  <si>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</si>
  <si>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</si>
  <si>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</si>
  <si>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</si>
  <si>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</si>
  <si>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</si>
  <si>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</si>
  <si>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</si>
  <si>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</si>
  <si>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</si>
  <si>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</si>
  <si>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</si>
  <si>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</si>
  <si>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</si>
  <si>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</si>
  <si>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</si>
  <si>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</si>
  <si>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</si>
  <si>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</si>
  <si>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</si>
  <si>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</si>
  <si>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</si>
  <si>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</si>
  <si>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</si>
  <si>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</si>
  <si>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</si>
  <si>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</si>
  <si>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</si>
  <si>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</si>
  <si>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</si>
  <si>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</si>
  <si>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</si>
  <si>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</si>
  <si>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</si>
  <si>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</si>
  <si>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</si>
  <si>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</si>
  <si>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</si>
  <si>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</si>
  <si>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</si>
  <si>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</si>
  <si>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</si>
  <si>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</si>
  <si>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</si>
  <si>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</si>
  <si>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</si>
  <si>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</si>
  <si>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</si>
  <si>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</si>
  <si>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</si>
  <si>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</si>
  <si>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</si>
  <si>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</si>
  <si>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</si>
  <si>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</si>
  <si>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</si>
  <si>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</si>
  <si>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</si>
  <si>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</si>
  <si>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</si>
  <si>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</si>
  <si>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</si>
  <si>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</si>
  <si>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</si>
  <si>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</si>
  <si>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</si>
  <si>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</si>
  <si>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</si>
  <si>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</si>
  <si>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</si>
  <si>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</si>
  <si>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</si>
  <si>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</si>
  <si>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</si>
  <si>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</si>
  <si>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</si>
  <si>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</si>
  <si>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</si>
  <si>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</si>
  <si>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</si>
  <si>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</si>
  <si>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</si>
  <si>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</si>
  <si>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</si>
  <si>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</si>
  <si>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</si>
  <si>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</si>
  <si>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</si>
  <si>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</si>
  <si>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</si>
  <si>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</si>
  <si>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</si>
  <si>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</si>
  <si>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</si>
  <si>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</si>
  <si>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</si>
  <si>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</si>
  <si>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</si>
  <si>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</si>
  <si>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</si>
  <si>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</si>
  <si>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</si>
  <si>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</si>
  <si>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</si>
  <si>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</si>
  <si>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</si>
  <si>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</si>
  <si>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</si>
  <si>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</si>
  <si>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</si>
  <si>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</si>
  <si>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</si>
  <si>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</si>
  <si>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</si>
  <si>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</si>
  <si>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</si>
  <si>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</si>
  <si>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</si>
  <si>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</si>
  <si>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</si>
  <si>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</si>
  <si>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</si>
  <si>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</si>
  <si>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</si>
  <si>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</si>
  <si>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</si>
  <si>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</si>
  <si>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</si>
  <si>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</si>
  <si>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</si>
  <si>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</si>
  <si>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</si>
  <si>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</si>
  <si>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</si>
  <si>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</si>
  <si>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</si>
  <si>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</si>
  <si>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</si>
  <si>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</si>
  <si>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</si>
  <si>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</si>
  <si>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</si>
  <si>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</si>
  <si>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</si>
  <si>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</si>
  <si>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</si>
  <si>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</si>
  <si>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</si>
  <si>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</si>
  <si>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</si>
  <si>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</si>
  <si>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</si>
  <si>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</si>
  <si>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</si>
  <si>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</si>
  <si>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</si>
  <si>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</si>
  <si>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</si>
  <si>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</si>
  <si>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</si>
  <si>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</si>
  <si>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</si>
  <si>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</si>
  <si>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</si>
  <si>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</si>
  <si>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</si>
  <si>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</si>
  <si>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</si>
  <si>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</si>
  <si>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</si>
  <si>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</si>
  <si>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</si>
  <si>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</si>
  <si>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</si>
  <si>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</si>
  <si>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</si>
  <si>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</si>
  <si>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</si>
  <si>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</si>
  <si>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</si>
  <si>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</si>
  <si>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</si>
  <si>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</si>
  <si>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</si>
  <si>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</si>
  <si>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</si>
  <si>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</si>
  <si>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</si>
  <si>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</si>
  <si>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</si>
  <si>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</si>
  <si>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</si>
  <si>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</si>
  <si>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</si>
  <si>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</si>
  <si>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</si>
  <si>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</si>
  <si>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</si>
  <si>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</si>
  <si>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</si>
  <si>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</si>
  <si>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</si>
  <si>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</si>
  <si>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</si>
  <si>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</si>
  <si>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</si>
  <si>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</si>
  <si>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</si>
  <si>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</si>
  <si>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</si>
  <si>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</si>
  <si>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</si>
  <si>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</si>
  <si>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</si>
  <si>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</si>
  <si>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</si>
  <si>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</si>
  <si>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</si>
  <si>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</si>
  <si>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</si>
  <si>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</si>
  <si>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</si>
  <si>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</si>
  <si>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</si>
  <si>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</si>
  <si>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</si>
  <si>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</si>
  <si>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</si>
  <si>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</si>
  <si>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</si>
  <si>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</si>
  <si>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</si>
  <si>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</si>
  <si>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</si>
  <si>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</si>
  <si>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</si>
  <si>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</si>
  <si>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</si>
  <si>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</si>
  <si>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</si>
  <si>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</si>
  <si>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</si>
  <si>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</si>
  <si>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</si>
  <si>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</si>
  <si>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</si>
  <si>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</si>
  <si>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</si>
  <si>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</si>
  <si>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</si>
  <si>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</si>
  <si>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</si>
  <si>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</si>
  <si>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</si>
  <si>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</si>
  <si>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</si>
  <si>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</si>
  <si>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</si>
  <si>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</si>
  <si>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</si>
  <si>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</si>
  <si>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</si>
  <si>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</si>
  <si>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</si>
  <si>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</si>
  <si>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</si>
  <si>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</si>
  <si>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</si>
  <si>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</si>
  <si>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</si>
  <si>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</si>
  <si>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</si>
  <si>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</si>
  <si>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</si>
  <si>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</si>
  <si>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</si>
  <si>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</si>
  <si>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</si>
  <si>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</si>
  <si>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</si>
  <si>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</si>
  <si>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</si>
  <si>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</si>
  <si>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</si>
  <si>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</si>
  <si>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</si>
  <si>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</si>
  <si>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</si>
  <si>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</si>
  <si>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</si>
  <si>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</si>
  <si>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</si>
  <si>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</si>
  <si>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</si>
  <si>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</si>
  <si>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</si>
  <si>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</si>
  <si>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</si>
  <si>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</si>
  <si>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</si>
  <si>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</si>
  <si>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</si>
  <si>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</si>
  <si>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</si>
  <si>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</si>
  <si>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</si>
  <si>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</si>
  <si>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</si>
  <si>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</si>
  <si>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</si>
  <si>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</si>
  <si>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</si>
  <si>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</si>
  <si>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</si>
  <si>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</si>
  <si>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</si>
  <si>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</si>
  <si>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</si>
  <si>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</si>
  <si>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</si>
  <si>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</si>
  <si>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</si>
  <si>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</si>
  <si>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</si>
  <si>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</si>
  <si>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</si>
  <si>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</si>
  <si>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</si>
  <si>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</si>
  <si>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</si>
  <si>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</si>
  <si>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</si>
  <si>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</si>
  <si>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</si>
  <si>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</si>
  <si>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</si>
  <si>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</si>
  <si>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</si>
  <si>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</si>
  <si>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</si>
  <si>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</si>
  <si>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</si>
  <si>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</si>
  <si>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</si>
  <si>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</si>
  <si>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</si>
  <si>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</si>
  <si>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</si>
  <si>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</si>
  <si>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</si>
  <si>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</si>
  <si>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</si>
  <si>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</si>
  <si>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</si>
  <si>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</si>
  <si>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</si>
  <si>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</si>
  <si>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</si>
  <si>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</si>
  <si>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</si>
  <si>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</si>
  <si>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</si>
  <si>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</si>
  <si>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</si>
  <si>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</si>
  <si>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</si>
  <si>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</si>
  <si>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</si>
  <si>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</si>
  <si>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</si>
  <si>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</si>
  <si>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</si>
  <si>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</si>
  <si>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</si>
  <si>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</si>
  <si>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</si>
  <si>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</si>
  <si>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</si>
  <si>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</si>
  <si>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</si>
  <si>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</si>
  <si>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</si>
  <si>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</si>
  <si>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</si>
  <si>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</si>
  <si>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</si>
  <si>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</si>
  <si>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</si>
  <si>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</si>
  <si>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</si>
  <si>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</si>
  <si>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</si>
  <si>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</si>
  <si>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</si>
  <si>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</si>
  <si>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</si>
  <si>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</si>
  <si>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</si>
  <si>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</si>
  <si>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</si>
  <si>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</si>
  <si>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</si>
  <si>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</si>
  <si>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</si>
  <si>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</si>
  <si>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</si>
  <si>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</si>
  <si>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</si>
  <si>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</si>
  <si>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</si>
  <si>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</si>
  <si>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</si>
  <si>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</si>
  <si>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</si>
  <si>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</si>
  <si>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</si>
  <si>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</si>
  <si>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</si>
  <si>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</si>
  <si>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</si>
  <si>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</si>
  <si>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</si>
  <si>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</si>
  <si>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</si>
  <si>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</si>
  <si>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</si>
  <si>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</si>
  <si>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</si>
  <si>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</si>
  <si>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</si>
  <si>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</si>
  <si>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</si>
  <si>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</si>
  <si>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</si>
  <si>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</si>
  <si>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</si>
  <si>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</si>
  <si>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</si>
  <si>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</si>
  <si>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</si>
  <si>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</si>
  <si>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</si>
  <si>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</si>
  <si>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</si>
  <si>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</si>
  <si>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</si>
  <si>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</si>
  <si>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</si>
  <si>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</si>
  <si>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</si>
  <si>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</si>
  <si>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</si>
  <si>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</si>
  <si>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</si>
  <si>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</si>
  <si>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</si>
  <si>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</si>
  <si>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</si>
  <si>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</si>
  <si>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</si>
  <si>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</si>
  <si>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</si>
  <si>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</si>
  <si>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</si>
  <si>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</si>
  <si>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</si>
  <si>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</si>
  <si>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</si>
  <si>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</si>
  <si>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</si>
  <si>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</si>
  <si>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</si>
  <si>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</si>
  <si>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</si>
  <si>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</si>
  <si>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</si>
  <si>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</si>
  <si>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</si>
  <si>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</si>
  <si>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</si>
  <si>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</si>
  <si>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</si>
  <si>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</si>
  <si>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</si>
  <si>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</si>
  <si>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</si>
  <si>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</si>
  <si>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</si>
  <si>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</si>
  <si>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</si>
  <si>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</si>
  <si>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</si>
  <si>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</si>
  <si>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</si>
  <si>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</si>
  <si>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</si>
  <si>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</si>
  <si>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</si>
  <si>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</si>
  <si>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</si>
  <si>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</si>
  <si>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</si>
  <si>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</si>
  <si>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</si>
  <si>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</si>
  <si>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</si>
  <si>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</si>
  <si>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</si>
  <si>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</si>
  <si>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</si>
  <si>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</si>
  <si>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</si>
  <si>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</si>
  <si>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</si>
  <si>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</si>
  <si>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</si>
  <si>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</si>
  <si>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</si>
  <si>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</si>
  <si>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</si>
  <si>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</si>
  <si>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</si>
  <si>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</si>
  <si>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</si>
  <si>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</si>
  <si>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</si>
  <si>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</si>
  <si>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</si>
  <si>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</si>
  <si>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</si>
  <si>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</si>
  <si>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</si>
  <si>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</si>
  <si>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</si>
  <si>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</si>
  <si>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</si>
  <si>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</si>
  <si>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</si>
  <si>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</si>
  <si>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</si>
  <si>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</si>
  <si>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</si>
  <si>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</si>
  <si>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</si>
  <si>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</si>
  <si>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</si>
  <si>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</si>
  <si>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</si>
  <si>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</si>
  <si>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</si>
  <si>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</si>
  <si>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</si>
  <si>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</si>
  <si>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</si>
  <si>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</si>
  <si>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</si>
  <si>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</si>
  <si>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</si>
  <si>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</si>
  <si>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</si>
  <si>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</si>
  <si>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</si>
  <si>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</si>
  <si>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</si>
  <si>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</si>
  <si>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</si>
  <si>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</si>
  <si>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</si>
  <si>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</si>
  <si>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</si>
  <si>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</si>
  <si>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</si>
  <si>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</si>
  <si>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</si>
  <si>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20.12.2018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</si>
  <si>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</si>
  <si>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</si>
  <si>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</si>
  <si>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</si>
  <si>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</si>
  <si>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</si>
  <si>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</si>
  <si>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</si>
  <si>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</si>
  <si>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</si>
  <si>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</si>
  <si>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</si>
  <si>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</si>
  <si>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</si>
  <si>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</si>
  <si>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</si>
  <si>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</si>
  <si>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</si>
  <si>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</si>
  <si>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</si>
  <si>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</si>
  <si>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</si>
  <si>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</si>
  <si>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</si>
  <si>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</si>
  <si>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</si>
  <si>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</si>
  <si>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</si>
  <si>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</si>
  <si>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</si>
  <si>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</si>
  <si>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</si>
  <si>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</si>
  <si>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</si>
  <si>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</si>
  <si>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</si>
  <si>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</si>
  <si>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</si>
  <si>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</si>
  <si>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</si>
  <si>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</si>
  <si>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</si>
  <si>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</si>
  <si>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</si>
  <si>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</si>
  <si>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</si>
  <si>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</si>
  <si>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</si>
  <si>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</si>
  <si>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</si>
  <si>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</si>
  <si>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</si>
  <si>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</si>
  <si>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</si>
  <si>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</si>
  <si>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</si>
  <si>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</si>
  <si>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</si>
  <si>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</si>
  <si>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</si>
  <si>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</si>
  <si>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</si>
  <si>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</si>
  <si>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</si>
  <si>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</si>
  <si>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</si>
  <si>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</si>
  <si>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</si>
  <si>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</si>
  <si>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</si>
  <si>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</si>
  <si>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</si>
  <si>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</si>
  <si>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</si>
  <si>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</si>
  <si>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</si>
  <si>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</si>
  <si>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</si>
  <si>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</si>
  <si>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</si>
  <si>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</si>
  <si>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</si>
  <si>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</si>
  <si>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</si>
  <si>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</si>
  <si>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</si>
  <si>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</si>
  <si>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</si>
  <si>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</si>
  <si>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</si>
  <si>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</si>
  <si>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</si>
  <si>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</si>
  <si>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</si>
  <si>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</si>
  <si>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</si>
  <si>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</si>
  <si>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</si>
  <si>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</si>
  <si>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</si>
  <si>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</si>
  <si>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</si>
  <si>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</si>
  <si>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</si>
  <si>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</si>
  <si>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</si>
  <si>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</si>
  <si>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</si>
  <si>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</si>
  <si>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</si>
  <si>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</si>
  <si>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</si>
  <si>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</si>
  <si>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</si>
  <si>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</si>
  <si>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</si>
  <si>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</si>
  <si>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</si>
  <si>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</si>
  <si>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</si>
  <si>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</si>
  <si>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</si>
  <si>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</si>
  <si>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</si>
  <si>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</si>
  <si>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</si>
  <si>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</si>
  <si>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</si>
  <si>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</si>
  <si>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</si>
  <si>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</si>
  <si>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</si>
  <si>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</si>
  <si>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</si>
  <si>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</si>
  <si>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</si>
  <si>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</si>
  <si>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</si>
  <si>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</si>
  <si>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</si>
  <si>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</si>
  <si>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</si>
  <si>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</si>
  <si>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</si>
  <si>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</si>
  <si>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</si>
  <si>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</si>
  <si>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</si>
  <si>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</si>
  <si>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</si>
  <si>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</si>
  <si>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</si>
  <si>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</si>
  <si>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</si>
  <si>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</si>
  <si>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</si>
  <si>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</si>
  <si>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</si>
  <si>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</si>
  <si>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</si>
  <si>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</si>
  <si>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</si>
  <si>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</si>
  <si>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</si>
  <si>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</si>
  <si>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</si>
  <si>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</si>
  <si>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</si>
  <si>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</si>
  <si>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</si>
  <si>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</si>
  <si>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</si>
  <si>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</si>
  <si>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</si>
  <si>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</si>
  <si>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</si>
  <si>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</si>
  <si>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</si>
  <si>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</si>
  <si>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</si>
  <si>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</si>
  <si>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</si>
  <si>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</si>
  <si>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</si>
  <si>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</si>
  <si>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</si>
  <si>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</si>
  <si>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</si>
  <si>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</si>
  <si>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</si>
  <si>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</si>
  <si>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</si>
  <si>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</si>
  <si>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</si>
  <si>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</si>
  <si>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</si>
  <si>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</si>
  <si>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</si>
  <si>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</si>
  <si>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</si>
  <si>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</si>
  <si>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</si>
  <si>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</si>
  <si>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</si>
  <si>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</si>
  <si>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</si>
  <si>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</si>
  <si>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</si>
  <si>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</si>
  <si>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</si>
  <si>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</si>
  <si>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</si>
  <si>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</si>
  <si>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</si>
  <si>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</si>
  <si>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</si>
  <si>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</si>
  <si>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</si>
  <si>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</si>
  <si>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</si>
  <si>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</si>
  <si>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</si>
  <si>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</si>
  <si>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</si>
  <si>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</si>
  <si>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</si>
  <si>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</si>
  <si>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</si>
  <si>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</si>
  <si>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</si>
  <si>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</si>
  <si>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</si>
  <si>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</si>
  <si>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</si>
  <si>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</si>
  <si>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</si>
  <si>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</si>
  <si>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</si>
  <si>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</si>
  <si>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</si>
  <si>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</si>
  <si>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</si>
  <si>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</si>
  <si>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</si>
  <si>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</si>
  <si>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</si>
  <si>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</si>
  <si>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</si>
  <si>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</si>
  <si>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</si>
  <si>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</si>
  <si>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</si>
  <si>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</si>
  <si>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</si>
  <si>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</si>
  <si>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</si>
  <si>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</si>
  <si>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</si>
  <si>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</si>
  <si>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</si>
  <si>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</si>
  <si>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</si>
  <si>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</si>
  <si>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</si>
  <si>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</si>
  <si>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</si>
  <si>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</si>
  <si>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</si>
  <si>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</si>
  <si>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</si>
  <si>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</si>
  <si>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</si>
  <si>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</si>
  <si>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</si>
  <si>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</si>
  <si>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</si>
  <si>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</si>
  <si>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</si>
  <si>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</si>
  <si>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</si>
  <si>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</si>
  <si>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</si>
  <si>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</si>
  <si>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</si>
  <si>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</si>
  <si>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</si>
  <si>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</si>
  <si>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</si>
  <si>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</si>
  <si>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</si>
  <si>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</si>
  <si>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</si>
  <si>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</si>
  <si>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</si>
  <si>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</si>
  <si>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</si>
  <si>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</si>
  <si>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</si>
  <si>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</si>
  <si>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</si>
  <si>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</si>
  <si>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</si>
  <si>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</si>
  <si>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</si>
  <si>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</si>
  <si>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</si>
  <si>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</si>
  <si>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</si>
  <si>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</si>
  <si>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</si>
  <si>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</si>
  <si>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</si>
  <si>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</si>
  <si>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</si>
  <si>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</si>
  <si>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</si>
  <si>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</si>
  <si>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</si>
  <si>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</si>
  <si>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</si>
  <si>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</si>
  <si>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</si>
  <si>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</si>
  <si>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</si>
  <si>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</si>
  <si>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</si>
  <si>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</si>
  <si>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</si>
  <si>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</si>
  <si>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</si>
  <si>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</si>
  <si>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</si>
  <si>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</si>
  <si>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</si>
  <si>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</si>
  <si>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</si>
  <si>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</si>
  <si>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</si>
  <si>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</si>
  <si>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</si>
  <si>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</si>
  <si>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</si>
  <si>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</si>
  <si>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</si>
  <si>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</si>
  <si>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</si>
  <si>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</si>
  <si>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</si>
  <si>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</si>
  <si>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</si>
  <si>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</si>
  <si>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</si>
  <si>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</si>
  <si>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</si>
  <si>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</si>
  <si>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</si>
  <si>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</si>
  <si>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</si>
  <si>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</si>
  <si>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</si>
  <si>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</si>
  <si>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</si>
  <si>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</si>
  <si>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</si>
  <si>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</si>
  <si>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</si>
  <si>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</si>
  <si>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</si>
  <si>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</si>
  <si>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</si>
  <si>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</si>
  <si>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</si>
  <si>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</si>
  <si>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</si>
  <si>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</si>
  <si>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</si>
  <si>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</si>
  <si>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</si>
  <si>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</si>
  <si>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</si>
  <si>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</si>
  <si>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</si>
  <si>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</si>
  <si>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</si>
  <si>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</si>
  <si>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</si>
  <si>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</si>
  <si>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</si>
  <si>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</si>
  <si>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</si>
  <si>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</si>
  <si>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</si>
  <si>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</si>
  <si>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</si>
  <si>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</si>
  <si>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</si>
  <si>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</si>
  <si>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</si>
  <si>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</si>
  <si>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</si>
  <si>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</si>
  <si>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</si>
  <si>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</si>
  <si>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</si>
  <si>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</si>
  <si>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</si>
  <si>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</si>
  <si>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</si>
  <si>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</si>
  <si>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</si>
  <si>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</si>
  <si>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</si>
  <si>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</si>
  <si>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</si>
  <si>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</si>
  <si>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</si>
  <si>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</si>
  <si>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</si>
  <si>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</si>
  <si>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</si>
  <si>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</si>
  <si>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</si>
  <si>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</si>
  <si>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</si>
  <si>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</si>
  <si>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</si>
  <si>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</si>
  <si>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</si>
  <si>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</si>
  <si>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</si>
  <si>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</si>
  <si>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</si>
  <si>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</si>
  <si>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</si>
  <si>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</si>
  <si>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</si>
  <si>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</si>
  <si>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</si>
  <si>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</si>
  <si>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</si>
  <si>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</si>
  <si>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</si>
  <si>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</si>
  <si>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</si>
  <si>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</si>
  <si>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</si>
  <si>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</si>
  <si>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</si>
  <si>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</si>
  <si>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</si>
  <si>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</si>
  <si>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</si>
  <si>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</si>
  <si>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</si>
  <si>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</si>
  <si>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</si>
  <si>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</si>
  <si>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</si>
  <si>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</si>
  <si>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</si>
  <si>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</si>
  <si>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</si>
  <si>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</si>
  <si>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Поселок Локомотивный (ЗАТО)</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</si>
  <si>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</si>
  <si>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</si>
  <si>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</si>
  <si>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</si>
  <si>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</si>
  <si>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</si>
  <si>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</si>
  <si>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</si>
  <si>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</si>
  <si>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</si>
  <si>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</si>
  <si>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</si>
  <si>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</si>
  <si>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</si>
  <si>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</si>
  <si>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</si>
  <si>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</si>
  <si>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</si>
  <si>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</si>
  <si>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</si>
  <si>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</si>
  <si>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</si>
  <si>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</si>
  <si>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</si>
  <si>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</si>
  <si>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</si>
  <si>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</si>
  <si>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</si>
  <si>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</si>
  <si>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</si>
  <si>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</si>
  <si>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</si>
  <si>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</si>
  <si>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</si>
  <si>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</si>
  <si>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</si>
  <si>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</si>
  <si>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</si>
  <si>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</si>
  <si>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</si>
  <si>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</si>
  <si>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</si>
  <si>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</si>
  <si>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</si>
  <si>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</si>
  <si>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</si>
  <si>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</si>
  <si>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</si>
  <si>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</si>
  <si>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</si>
  <si>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</si>
  <si>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</si>
  <si>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</si>
  <si>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</si>
  <si>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</si>
  <si>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</si>
  <si>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</si>
  <si>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</si>
  <si>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</si>
  <si>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</si>
  <si>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</si>
  <si>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</si>
  <si>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</si>
  <si>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</si>
  <si>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</si>
  <si>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</si>
  <si>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</si>
  <si>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</si>
  <si>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</si>
  <si>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</si>
  <si>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</si>
  <si>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</si>
  <si>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</si>
  <si>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</si>
  <si>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</si>
  <si>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</si>
  <si>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</si>
  <si>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</si>
  <si>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</si>
  <si>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</si>
  <si>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</si>
  <si>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</si>
  <si>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</si>
  <si>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</si>
  <si>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</si>
  <si>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</si>
  <si>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</si>
  <si>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</si>
  <si>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</si>
  <si>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</si>
  <si>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</si>
  <si>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</si>
  <si>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</si>
  <si>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</si>
  <si>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</si>
  <si>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</si>
  <si>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</si>
  <si>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</si>
  <si>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</si>
  <si>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</si>
  <si>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</si>
  <si>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</si>
  <si>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</si>
  <si>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</si>
  <si>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</si>
  <si>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</si>
  <si>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</si>
  <si>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</si>
  <si>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</si>
  <si>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</si>
  <si>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</si>
  <si>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</si>
  <si>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</si>
  <si>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</si>
  <si>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</si>
  <si>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</si>
  <si>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</si>
  <si>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</si>
  <si>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</si>
  <si>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</si>
  <si>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</si>
  <si>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</si>
  <si>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</si>
  <si>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</si>
  <si>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</si>
  <si>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</si>
  <si>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</si>
  <si>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</si>
  <si>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</si>
  <si>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</si>
  <si>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</si>
  <si>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</si>
  <si>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</si>
  <si>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</si>
  <si>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</si>
  <si>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</si>
  <si>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</si>
  <si>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</si>
  <si>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</si>
  <si>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</si>
  <si>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</si>
  <si>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</si>
  <si>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</si>
  <si>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</si>
  <si>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</si>
  <si>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</si>
  <si>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</si>
  <si>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</si>
  <si>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</si>
  <si>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</si>
  <si>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</si>
  <si>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</si>
  <si>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</si>
  <si>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</si>
  <si>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</si>
  <si>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</si>
  <si>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</si>
  <si>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</si>
  <si>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</si>
  <si>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</si>
  <si>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</si>
  <si>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</si>
  <si>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</si>
  <si>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</si>
  <si>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</si>
  <si>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</si>
  <si>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</si>
  <si>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</si>
  <si>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</si>
  <si>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</si>
  <si>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</si>
  <si>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</si>
  <si>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</si>
  <si>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</si>
  <si>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</si>
  <si>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</si>
  <si>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</si>
  <si>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</si>
  <si>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</si>
  <si>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</si>
  <si>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</si>
  <si>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</si>
  <si>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</si>
  <si>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</si>
  <si>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</si>
  <si>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</si>
  <si>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</si>
  <si>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31.12.2019</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</si>
  <si>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</si>
  <si>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</si>
  <si>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</si>
  <si>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</si>
  <si>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</si>
  <si>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</si>
  <si>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</si>
  <si>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</si>
  <si>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</si>
  <si>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</si>
  <si>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</si>
  <si>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</si>
  <si>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</si>
  <si>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</si>
  <si>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</si>
  <si>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</si>
  <si>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</si>
  <si>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</si>
  <si>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</si>
  <si>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</si>
  <si>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</si>
  <si>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</si>
  <si>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</si>
  <si>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</si>
  <si>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</si>
  <si>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</si>
  <si>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</si>
  <si>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</si>
  <si>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</si>
  <si>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</si>
  <si>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</si>
  <si>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</si>
  <si>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</si>
  <si>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</si>
  <si>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</si>
  <si>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</si>
  <si>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</si>
  <si>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</si>
  <si>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</si>
  <si>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</si>
  <si>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</si>
  <si>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</si>
  <si>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</si>
  <si>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</si>
  <si>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</si>
  <si>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</si>
  <si>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</si>
  <si>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</si>
  <si>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</si>
  <si>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</si>
  <si>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</si>
  <si>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</si>
  <si>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</si>
  <si>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</si>
  <si>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</si>
  <si>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</si>
  <si>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</si>
  <si>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</si>
  <si>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</si>
  <si>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</si>
  <si>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</si>
  <si>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</si>
  <si>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</si>
  <si>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</si>
  <si>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</si>
  <si>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</si>
  <si>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</si>
  <si>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</si>
  <si>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</si>
  <si>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</si>
  <si>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</si>
  <si>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</si>
  <si>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</si>
  <si>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</si>
  <si>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</si>
  <si>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</si>
  <si>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</si>
  <si>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</si>
  <si>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</si>
  <si>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</si>
  <si>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</si>
  <si>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</si>
  <si>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</si>
  <si>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</si>
  <si>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</si>
  <si>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</si>
  <si>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</si>
  <si>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</si>
  <si>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</si>
  <si>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</si>
  <si>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</si>
  <si>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</si>
  <si>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</si>
  <si>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</si>
  <si>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</si>
  <si>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</si>
  <si>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</si>
  <si>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</si>
  <si>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</si>
  <si>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</si>
  <si>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</si>
  <si>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</si>
  <si>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</si>
  <si>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</si>
  <si>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</si>
  <si>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</si>
  <si>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АО "ЭСК ЧТПЗ"</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</si>
  <si>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</si>
  <si>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</si>
  <si>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</si>
  <si>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</si>
  <si>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</si>
  <si>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</si>
  <si>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</si>
  <si>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</si>
  <si>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</si>
  <si>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</si>
  <si>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</si>
  <si>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</si>
  <si>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</si>
  <si>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</si>
  <si>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</si>
  <si>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</si>
  <si>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</si>
  <si>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</si>
  <si>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</si>
  <si>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</si>
  <si>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</si>
  <si>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</si>
  <si>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</si>
  <si>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</si>
  <si>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</si>
  <si>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</si>
  <si>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</si>
  <si>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</si>
  <si>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</si>
  <si>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</si>
  <si>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</si>
  <si>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</si>
  <si>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</si>
  <si>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</si>
  <si>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</si>
  <si>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</si>
  <si>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</si>
  <si>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</si>
  <si>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</si>
  <si>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</si>
  <si>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</si>
  <si>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</si>
  <si>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</si>
  <si>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</si>
  <si>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</si>
  <si>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</si>
  <si>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</si>
  <si>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</si>
  <si>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</si>
  <si>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</si>
  <si>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</si>
  <si>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</si>
  <si>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</si>
  <si>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</si>
  <si>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</si>
  <si>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</si>
  <si>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</si>
  <si>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</si>
  <si>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</si>
  <si>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</si>
  <si>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</si>
  <si>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</si>
  <si>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</si>
  <si>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26360654</t>
  </si>
  <si>
    <t>ГУП Санаторий "Сосновая горка"</t>
  </si>
  <si>
    <t>7420005163</t>
  </si>
  <si>
    <t>742001001</t>
  </si>
  <si>
    <t>29-04-2003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</si>
  <si>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</si>
  <si>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</si>
  <si>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</si>
  <si>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</si>
  <si>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</si>
  <si>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</si>
  <si>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</si>
  <si>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</si>
  <si>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</si>
  <si>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</si>
  <si>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</si>
  <si>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</si>
  <si>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</si>
  <si>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</si>
  <si>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</si>
  <si>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</si>
  <si>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</si>
  <si>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</si>
  <si>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</si>
  <si>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</si>
  <si>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</si>
  <si>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</si>
  <si>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</si>
  <si>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</si>
  <si>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</si>
  <si>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</si>
  <si>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</si>
  <si>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</si>
  <si>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</si>
  <si>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</si>
  <si>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</si>
  <si>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</si>
  <si>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</si>
  <si>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</si>
  <si>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</si>
  <si>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</si>
  <si>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</si>
  <si>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</si>
  <si>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</si>
  <si>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</si>
  <si>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</si>
  <si>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</si>
  <si>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</si>
  <si>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</si>
  <si>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</si>
  <si>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</si>
  <si>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</si>
  <si>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</si>
  <si>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</si>
  <si>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</si>
  <si>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</si>
  <si>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</si>
  <si>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</si>
  <si>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</si>
  <si>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</si>
  <si>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</si>
  <si>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</si>
  <si>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</si>
  <si>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</si>
  <si>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</si>
  <si>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</si>
  <si>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</si>
  <si>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</si>
  <si>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</si>
  <si>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</si>
  <si>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</si>
  <si>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</si>
  <si>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</si>
  <si>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</si>
  <si>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</si>
  <si>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</si>
  <si>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</si>
  <si>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</si>
  <si>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</si>
  <si>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</si>
  <si>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</si>
  <si>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</si>
  <si>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</si>
  <si>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</si>
  <si>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</si>
  <si>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</si>
  <si>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</si>
  <si>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</si>
  <si>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</si>
  <si>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</si>
  <si>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</si>
  <si>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</si>
  <si>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</si>
  <si>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</si>
  <si>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</si>
  <si>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</si>
  <si>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</si>
  <si>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</si>
  <si>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</si>
  <si>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</si>
  <si>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</si>
  <si>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</si>
  <si>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</si>
  <si>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</si>
  <si>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</si>
  <si>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</si>
  <si>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</si>
  <si>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</si>
  <si>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</si>
  <si>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</si>
  <si>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</si>
  <si>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</si>
  <si>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</si>
  <si>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</si>
  <si>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</si>
  <si>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</si>
  <si>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</si>
  <si>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</si>
  <si>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</si>
  <si>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</si>
  <si>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</si>
  <si>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</si>
  <si>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</si>
  <si>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</si>
  <si>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</si>
  <si>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</si>
  <si>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</si>
  <si>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</si>
  <si>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</si>
  <si>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</si>
  <si>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</si>
  <si>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</si>
  <si>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</si>
  <si>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</si>
  <si>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</si>
  <si>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</si>
  <si>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</si>
  <si>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</si>
  <si>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</si>
  <si>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</si>
  <si>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</si>
  <si>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</si>
  <si>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</si>
  <si>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МУП "ЖКХ-Сервис"</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</si>
  <si>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</si>
  <si>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</si>
  <si>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</si>
  <si>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</si>
  <si>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</si>
  <si>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</si>
  <si>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</si>
  <si>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</si>
  <si>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</si>
  <si>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</si>
  <si>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</si>
  <si>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</si>
  <si>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</si>
  <si>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</si>
  <si>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</si>
  <si>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</si>
  <si>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</si>
  <si>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</si>
  <si>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</si>
  <si>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</si>
  <si>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</si>
  <si>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</si>
  <si>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</si>
  <si>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</si>
  <si>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</si>
  <si>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</si>
  <si>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</si>
  <si>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</si>
  <si>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</si>
  <si>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</si>
  <si>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</si>
  <si>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</si>
  <si>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</si>
  <si>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</si>
  <si>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</si>
  <si>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</si>
  <si>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</si>
  <si>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</si>
  <si>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</si>
  <si>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</si>
  <si>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</si>
  <si>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</si>
  <si>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</si>
  <si>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</si>
  <si>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</si>
  <si>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</si>
  <si>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</si>
  <si>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</si>
  <si>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</si>
  <si>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</si>
  <si>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</si>
  <si>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</si>
  <si>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</si>
  <si>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</si>
  <si>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</si>
  <si>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</si>
  <si>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</si>
  <si>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</si>
  <si>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</si>
  <si>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</si>
  <si>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742150001</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</si>
  <si>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</si>
  <si>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</si>
  <si>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</si>
  <si>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</si>
  <si>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</si>
  <si>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</si>
  <si>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</si>
  <si>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</si>
  <si>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</si>
  <si>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</si>
  <si>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</si>
  <si>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</si>
  <si>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</si>
  <si>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</si>
  <si>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</si>
  <si>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</si>
  <si>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</si>
  <si>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</si>
  <si>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</si>
  <si>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</si>
  <si>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</si>
  <si>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</si>
  <si>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</si>
  <si>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</si>
  <si>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</si>
  <si>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</si>
  <si>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</si>
  <si>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</si>
  <si>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</si>
  <si>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</si>
  <si>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</si>
  <si>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</si>
  <si>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</si>
  <si>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</si>
  <si>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</si>
  <si>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</si>
  <si>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</si>
  <si>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</si>
  <si>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</si>
  <si>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</si>
  <si>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</si>
  <si>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</si>
  <si>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</si>
  <si>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</si>
  <si>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</si>
  <si>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</si>
  <si>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</si>
  <si>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</si>
  <si>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</si>
  <si>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</si>
  <si>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</si>
  <si>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</si>
  <si>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</si>
  <si>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</si>
  <si>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</si>
  <si>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</si>
  <si>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</si>
  <si>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</si>
  <si>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</si>
  <si>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</si>
  <si>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</si>
  <si>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</si>
  <si>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</si>
  <si>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</si>
  <si>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</si>
  <si>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</si>
  <si>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</si>
  <si>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</si>
  <si>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</si>
  <si>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</si>
  <si>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</si>
  <si>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</si>
  <si>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</si>
  <si>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</si>
  <si>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</si>
  <si>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</si>
  <si>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</si>
  <si>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</si>
  <si>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</si>
  <si>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</si>
  <si>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</si>
  <si>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</si>
  <si>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</si>
  <si>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</si>
  <si>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</si>
  <si>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</si>
  <si>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</si>
  <si>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</si>
  <si>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</si>
  <si>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</si>
  <si>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</si>
  <si>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</si>
  <si>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</si>
  <si>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</si>
  <si>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</si>
  <si>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</si>
  <si>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</si>
  <si>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</si>
  <si>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</si>
  <si>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</si>
  <si>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</si>
  <si>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</si>
  <si>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</si>
  <si>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</si>
  <si>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</si>
  <si>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</si>
  <si>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</si>
  <si>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</si>
  <si>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</si>
  <si>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</si>
  <si>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</si>
  <si>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</si>
  <si>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</si>
  <si>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</si>
  <si>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</si>
  <si>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</si>
  <si>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</si>
  <si>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</si>
  <si>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</si>
  <si>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</si>
  <si>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</si>
  <si>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26353690</t>
  </si>
  <si>
    <t>ОАО "Учалинский горно-обогатительный комбинат"</t>
  </si>
  <si>
    <t>025250001</t>
  </si>
  <si>
    <t>06-08-2002 00:00:00</t>
  </si>
  <si>
    <t>26360739</t>
  </si>
  <si>
    <t>ОАО "Челябинское" по племенной работе</t>
  </si>
  <si>
    <t>7438018244</t>
  </si>
  <si>
    <t>27-01-2005 00:00:00</t>
  </si>
  <si>
    <t>26322756</t>
  </si>
  <si>
    <t>ОАО "Электромашина"</t>
  </si>
  <si>
    <t>7449016055</t>
  </si>
  <si>
    <t>21-08-2002 00:00:00</t>
  </si>
  <si>
    <t>26322813</t>
  </si>
  <si>
    <t>ОАО "Энергопром-Челябинский Электродный завод"</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</si>
  <si>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</si>
  <si>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</si>
  <si>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</si>
  <si>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</si>
  <si>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</si>
  <si>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</si>
  <si>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</si>
  <si>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</si>
  <si>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</si>
  <si>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</si>
  <si>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27573596</t>
  </si>
  <si>
    <t>ОГУП "Областная казна"</t>
  </si>
  <si>
    <t>7448002282</t>
  </si>
  <si>
    <t>28-04-2003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</si>
  <si>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</si>
  <si>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</si>
  <si>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</si>
  <si>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</si>
  <si>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</si>
  <si>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</si>
  <si>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</si>
  <si>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</si>
  <si>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</si>
  <si>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</si>
  <si>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</si>
  <si>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</si>
  <si>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</si>
  <si>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</si>
  <si>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</si>
  <si>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</si>
  <si>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</si>
  <si>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</si>
  <si>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</si>
  <si>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</si>
  <si>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</si>
  <si>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</si>
  <si>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</si>
  <si>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</si>
  <si>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</si>
  <si>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</si>
  <si>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</si>
  <si>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</si>
  <si>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</si>
  <si>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</si>
  <si>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</si>
  <si>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</si>
  <si>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</si>
  <si>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</si>
  <si>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</si>
  <si>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</si>
  <si>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</si>
  <si>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</si>
  <si>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</si>
  <si>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</si>
  <si>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</si>
  <si>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</si>
  <si>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</si>
  <si>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</si>
  <si>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</si>
  <si>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</si>
  <si>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</si>
  <si>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</si>
  <si>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</si>
  <si>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</si>
  <si>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</si>
  <si>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</si>
  <si>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</si>
  <si>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</si>
  <si>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</si>
  <si>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</si>
  <si>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</si>
  <si>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</si>
  <si>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</si>
  <si>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</si>
  <si>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</si>
  <si>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</si>
  <si>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</si>
  <si>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</si>
  <si>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</si>
  <si>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</si>
  <si>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</si>
  <si>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</si>
  <si>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</si>
  <si>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</si>
  <si>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</si>
  <si>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</si>
  <si>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</si>
  <si>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</si>
  <si>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</si>
  <si>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</si>
  <si>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</si>
  <si>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</si>
  <si>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</si>
  <si>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</si>
  <si>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</si>
  <si>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</si>
  <si>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</si>
  <si>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</si>
  <si>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</si>
  <si>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</si>
  <si>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</si>
  <si>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</si>
  <si>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</si>
  <si>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</si>
  <si>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</si>
  <si>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</si>
  <si>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</si>
  <si>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</si>
  <si>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ООО "Жил-Сервис"</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</si>
  <si>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</si>
  <si>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</si>
  <si>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</si>
  <si>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</si>
  <si>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</si>
  <si>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</si>
  <si>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</si>
  <si>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</si>
  <si>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</si>
  <si>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</si>
  <si>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</si>
  <si>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</si>
  <si>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</si>
  <si>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</si>
  <si>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</si>
  <si>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</si>
  <si>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</si>
  <si>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</si>
  <si>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</si>
  <si>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</si>
  <si>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</si>
  <si>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</si>
  <si>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</si>
  <si>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</si>
  <si>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</si>
  <si>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</si>
  <si>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</si>
  <si>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</si>
  <si>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</si>
  <si>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</si>
  <si>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</si>
  <si>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</si>
  <si>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</si>
  <si>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</si>
  <si>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</si>
  <si>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</si>
  <si>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</si>
  <si>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</si>
  <si>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</si>
  <si>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</si>
  <si>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</si>
  <si>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</si>
  <si>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</si>
  <si>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</si>
  <si>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</si>
  <si>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</si>
  <si>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</si>
  <si>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</si>
  <si>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</si>
  <si>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</si>
  <si>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</si>
  <si>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</si>
  <si>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</si>
  <si>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</si>
  <si>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</si>
  <si>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</si>
  <si>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</si>
  <si>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</si>
  <si>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</si>
  <si>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</si>
  <si>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</si>
  <si>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</si>
  <si>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</si>
  <si>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</si>
  <si>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</si>
  <si>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</si>
  <si>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</si>
  <si>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</si>
  <si>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</si>
  <si>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</si>
  <si>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</si>
  <si>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</si>
  <si>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</si>
  <si>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</si>
  <si>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</si>
  <si>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</si>
  <si>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</si>
  <si>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</si>
  <si>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</si>
  <si>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</si>
  <si>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</si>
  <si>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</si>
  <si>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</si>
  <si>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</si>
  <si>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</si>
  <si>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</si>
  <si>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</si>
  <si>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</si>
  <si>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</si>
  <si>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</si>
  <si>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</si>
  <si>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</si>
  <si>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</si>
  <si>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</si>
  <si>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</si>
  <si>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</si>
  <si>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</si>
  <si>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</si>
  <si>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</si>
  <si>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</si>
  <si>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</si>
  <si>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</si>
  <si>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</si>
  <si>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</si>
  <si>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</si>
  <si>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</si>
  <si>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</si>
  <si>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</si>
  <si>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</si>
  <si>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</si>
  <si>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</si>
  <si>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</si>
  <si>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</si>
  <si>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</si>
  <si>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</si>
  <si>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</si>
  <si>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</si>
  <si>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</si>
  <si>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</si>
  <si>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</si>
  <si>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</si>
  <si>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</si>
  <si>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</si>
  <si>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</si>
  <si>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</si>
  <si>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</si>
  <si>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</si>
  <si>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</si>
  <si>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</si>
  <si>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</si>
  <si>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</si>
  <si>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</si>
  <si>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</si>
  <si>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</si>
  <si>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</si>
  <si>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</si>
  <si>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</si>
  <si>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</si>
  <si>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</si>
  <si>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</si>
  <si>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</si>
  <si>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</si>
  <si>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</si>
  <si>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</si>
  <si>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</si>
  <si>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</si>
  <si>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</si>
  <si>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</si>
  <si>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</si>
  <si>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</si>
  <si>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</si>
  <si>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</si>
  <si>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</si>
  <si>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</si>
  <si>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</si>
  <si>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</si>
  <si>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</si>
  <si>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</si>
  <si>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</si>
  <si>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</si>
  <si>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</si>
  <si>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</si>
  <si>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</si>
  <si>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</si>
  <si>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</si>
  <si>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</si>
  <si>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</si>
  <si>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</si>
  <si>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</si>
  <si>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</si>
  <si>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</si>
  <si>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</si>
  <si>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</si>
  <si>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</si>
  <si>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</si>
  <si>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</si>
  <si>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</si>
  <si>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</si>
  <si>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</si>
  <si>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</si>
  <si>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</si>
  <si>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</si>
  <si>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</si>
  <si>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</si>
  <si>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</si>
  <si>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</si>
  <si>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</si>
  <si>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</si>
  <si>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</si>
  <si>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</si>
  <si>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</si>
  <si>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</si>
  <si>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</si>
  <si>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</si>
  <si>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</si>
  <si>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</si>
  <si>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</si>
  <si>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</si>
  <si>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</si>
  <si>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</si>
  <si>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</si>
  <si>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</si>
  <si>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</si>
  <si>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</si>
  <si>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</si>
  <si>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</si>
  <si>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</si>
  <si>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</si>
  <si>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</si>
  <si>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</si>
  <si>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</si>
  <si>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</si>
  <si>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</si>
  <si>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</si>
  <si>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</si>
  <si>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</si>
  <si>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</si>
  <si>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</si>
  <si>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</si>
  <si>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</si>
  <si>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</si>
  <si>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</si>
  <si>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</si>
  <si>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</si>
  <si>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</si>
  <si>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</si>
  <si>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</si>
  <si>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</si>
  <si>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</si>
  <si>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</si>
  <si>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</si>
  <si>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</si>
  <si>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</si>
  <si>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</si>
  <si>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</si>
  <si>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</si>
  <si>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</si>
  <si>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</si>
  <si>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</si>
  <si>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</si>
  <si>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</si>
  <si>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</si>
  <si>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</si>
  <si>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</si>
  <si>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</si>
  <si>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</si>
  <si>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</si>
  <si>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</si>
  <si>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</si>
  <si>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</si>
  <si>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</si>
  <si>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</si>
  <si>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</si>
  <si>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</si>
  <si>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26489346</t>
  </si>
  <si>
    <t>ООО "Спасск-ЖКО"</t>
  </si>
  <si>
    <t>7455005260</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</si>
  <si>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</si>
  <si>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</si>
  <si>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</si>
  <si>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</si>
  <si>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</si>
  <si>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</si>
  <si>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</si>
  <si>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</si>
  <si>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</si>
  <si>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</si>
  <si>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</si>
  <si>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</si>
  <si>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</si>
  <si>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</si>
  <si>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</si>
  <si>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</si>
  <si>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</si>
  <si>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</si>
  <si>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</si>
  <si>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</si>
  <si>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</si>
  <si>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</si>
  <si>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</si>
  <si>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</si>
  <si>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</si>
  <si>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31222807</t>
  </si>
  <si>
    <t>ООО "ТЭС"</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</si>
  <si>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</si>
  <si>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</si>
  <si>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</si>
  <si>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</si>
  <si>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</si>
  <si>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</si>
  <si>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</si>
  <si>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</si>
  <si>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</si>
  <si>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</si>
  <si>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</si>
  <si>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</si>
  <si>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</si>
  <si>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</si>
  <si>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</si>
  <si>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</si>
  <si>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</si>
  <si>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</si>
  <si>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</si>
  <si>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</si>
  <si>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</si>
  <si>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</si>
  <si>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</si>
  <si>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</si>
  <si>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</si>
  <si>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</si>
  <si>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</si>
  <si>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</si>
  <si>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</si>
  <si>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</si>
  <si>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</si>
  <si>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</si>
  <si>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</si>
  <si>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</si>
  <si>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</si>
  <si>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</si>
  <si>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</si>
  <si>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</si>
  <si>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</si>
  <si>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</si>
  <si>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</si>
  <si>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</si>
  <si>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</si>
  <si>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</si>
  <si>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</si>
  <si>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</si>
  <si>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</si>
  <si>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</si>
  <si>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</si>
  <si>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</si>
  <si>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</si>
  <si>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26771595</t>
  </si>
  <si>
    <t>ООО "Тепловодсервис"</t>
  </si>
  <si>
    <t>7425746359</t>
  </si>
  <si>
    <t>21-08-2006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</si>
  <si>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</si>
  <si>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</si>
  <si>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</si>
  <si>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</si>
  <si>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</si>
  <si>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</si>
  <si>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</si>
  <si>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</si>
  <si>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</si>
  <si>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</si>
  <si>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</si>
  <si>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</si>
  <si>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</si>
  <si>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</si>
  <si>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</si>
  <si>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</si>
  <si>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</si>
  <si>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</si>
  <si>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</si>
  <si>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</si>
  <si>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</si>
  <si>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</si>
  <si>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</si>
  <si>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</si>
  <si>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</si>
  <si>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</si>
  <si>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</si>
  <si>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</si>
  <si>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</si>
  <si>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</si>
  <si>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</si>
  <si>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</si>
  <si>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</si>
  <si>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</si>
  <si>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</si>
  <si>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</si>
  <si>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</si>
  <si>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</si>
  <si>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</si>
  <si>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</si>
  <si>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</si>
  <si>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</si>
  <si>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</si>
  <si>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</si>
  <si>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</si>
  <si>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</si>
  <si>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</si>
  <si>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</si>
  <si>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</si>
  <si>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</si>
  <si>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</si>
  <si>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</si>
  <si>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</si>
  <si>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</si>
  <si>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</si>
  <si>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</si>
  <si>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</si>
  <si>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</si>
  <si>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</si>
  <si>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</si>
  <si>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</si>
  <si>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</si>
  <si>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</si>
  <si>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</si>
  <si>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</si>
  <si>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</si>
  <si>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</si>
  <si>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</si>
  <si>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</si>
  <si>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</si>
  <si>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</si>
  <si>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</si>
  <si>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</si>
  <si>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</si>
  <si>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</si>
  <si>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</si>
  <si>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</si>
  <si>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</si>
  <si>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</si>
  <si>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</si>
  <si>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</si>
  <si>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</si>
  <si>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</si>
  <si>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</si>
  <si>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</si>
  <si>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</si>
  <si>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</si>
  <si>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</si>
  <si>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</si>
  <si>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</si>
  <si>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</si>
  <si>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</si>
  <si>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</si>
  <si>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</si>
  <si>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</si>
  <si>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</si>
  <si>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</si>
  <si>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</si>
  <si>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</si>
  <si>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</si>
  <si>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</si>
  <si>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</si>
  <si>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</si>
  <si>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</si>
  <si>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</si>
  <si>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</si>
  <si>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</si>
  <si>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</si>
  <si>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</si>
  <si>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</si>
  <si>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</si>
  <si>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</si>
  <si>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</si>
  <si>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</si>
  <si>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</si>
  <si>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</si>
  <si>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</si>
  <si>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</si>
  <si>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</si>
  <si>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</si>
  <si>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</si>
  <si>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</si>
  <si>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</si>
  <si>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</si>
  <si>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</si>
  <si>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</si>
  <si>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</si>
  <si>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</si>
  <si>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</si>
  <si>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</si>
  <si>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</si>
  <si>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</si>
  <si>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</si>
  <si>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</si>
  <si>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</si>
  <si>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</si>
  <si>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</si>
  <si>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</si>
  <si>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</si>
  <si>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</si>
  <si>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</si>
  <si>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</si>
  <si>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</si>
  <si>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</si>
  <si>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</si>
  <si>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</si>
  <si>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</si>
  <si>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</si>
  <si>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</si>
  <si>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</si>
  <si>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</si>
  <si>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</si>
  <si>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</si>
  <si>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</si>
  <si>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</si>
  <si>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</si>
  <si>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</si>
  <si>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</si>
  <si>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</si>
  <si>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</si>
  <si>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</si>
  <si>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</si>
  <si>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</si>
  <si>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</si>
  <si>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</si>
  <si>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</si>
  <si>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</si>
  <si>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</si>
  <si>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</si>
  <si>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</si>
  <si>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</si>
  <si>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</si>
  <si>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</si>
  <si>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</si>
  <si>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</si>
  <si>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</si>
  <si>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</si>
  <si>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</si>
  <si>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</si>
  <si>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</si>
  <si>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</si>
  <si>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</si>
  <si>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</si>
  <si>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</si>
  <si>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</si>
  <si>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26360815</t>
  </si>
  <si>
    <t>ООО "Элеваторзернопродукт"</t>
  </si>
  <si>
    <t>7453062777</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</si>
  <si>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</si>
  <si>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</si>
  <si>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</si>
  <si>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</si>
  <si>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</si>
  <si>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</si>
  <si>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</si>
  <si>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</si>
  <si>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</si>
  <si>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</si>
  <si>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</si>
  <si>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</si>
  <si>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</si>
  <si>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</si>
  <si>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</si>
  <si>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</si>
  <si>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</si>
  <si>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</si>
  <si>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</si>
  <si>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</si>
  <si>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</si>
  <si>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</si>
  <si>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</si>
  <si>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</si>
  <si>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</si>
  <si>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</si>
  <si>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</si>
  <si>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</si>
  <si>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</si>
  <si>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</si>
  <si>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</si>
  <si>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</si>
  <si>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</si>
  <si>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</si>
  <si>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</si>
  <si>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</si>
  <si>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</si>
  <si>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</si>
  <si>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</si>
  <si>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</si>
  <si>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</si>
  <si>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</si>
  <si>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</si>
  <si>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</si>
  <si>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</si>
  <si>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</si>
  <si>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</si>
  <si>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</si>
  <si>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</si>
  <si>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</si>
  <si>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</si>
  <si>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</si>
  <si>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</si>
  <si>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</si>
  <si>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</si>
  <si>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</si>
  <si>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</si>
  <si>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</si>
  <si>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</si>
  <si>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</si>
  <si>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</si>
  <si>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</si>
  <si>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</si>
  <si>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</si>
  <si>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</si>
  <si>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</si>
  <si>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</si>
  <si>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</si>
  <si>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</si>
  <si>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</si>
  <si>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</si>
  <si>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</si>
  <si>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</si>
  <si>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</si>
  <si>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</si>
  <si>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</si>
  <si>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</si>
  <si>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</si>
  <si>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</si>
  <si>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</si>
  <si>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</si>
  <si>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</si>
  <si>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</si>
  <si>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</si>
  <si>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</si>
  <si>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</si>
  <si>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</si>
  <si>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</si>
  <si>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</si>
  <si>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</si>
  <si>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</si>
  <si>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</si>
  <si>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</si>
  <si>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</si>
  <si>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</si>
  <si>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</si>
  <si>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</si>
  <si>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</si>
  <si>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</si>
  <si>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</si>
  <si>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</si>
  <si>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</si>
  <si>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</si>
  <si>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</si>
  <si>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</si>
  <si>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</si>
  <si>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</si>
  <si>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</si>
  <si>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</si>
  <si>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</si>
  <si>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</si>
  <si>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</si>
  <si>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745343002</t>
  </si>
  <si>
    <t>09-09-2002 00:00:00</t>
  </si>
  <si>
    <t>26551662</t>
  </si>
  <si>
    <t>ПАО "Фортум"</t>
  </si>
  <si>
    <t>7203162698</t>
  </si>
  <si>
    <t>997150001</t>
  </si>
  <si>
    <t>01-12-2006 00:00:00</t>
  </si>
  <si>
    <t>26863812</t>
  </si>
  <si>
    <t>ПАО "Фортум" (Аргаяшская ТЭЦ)</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</si>
  <si>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</si>
  <si>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</si>
  <si>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</si>
  <si>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</si>
  <si>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</si>
  <si>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</si>
  <si>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</si>
  <si>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</si>
  <si>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</si>
  <si>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</si>
  <si>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</si>
  <si>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</si>
  <si>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</si>
  <si>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</si>
  <si>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</si>
  <si>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</si>
  <si>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</si>
  <si>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</si>
  <si>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</si>
  <si>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</si>
  <si>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</si>
  <si>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</si>
  <si>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</si>
  <si>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</si>
  <si>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</si>
  <si>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</si>
  <si>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</si>
  <si>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</si>
  <si>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</si>
  <si>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</si>
  <si>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</si>
  <si>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</si>
  <si>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</si>
  <si>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</si>
  <si>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</si>
  <si>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</si>
  <si>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</si>
  <si>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</si>
  <si>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</si>
  <si>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</si>
  <si>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</si>
  <si>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</si>
  <si>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</si>
  <si>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</si>
  <si>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27989488</t>
  </si>
  <si>
    <t>ФГУП "Завод "Прибор"</t>
  </si>
  <si>
    <t>7448012587</t>
  </si>
  <si>
    <t>15-06-1998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</si>
  <si>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</si>
  <si>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</si>
  <si>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</si>
  <si>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</si>
  <si>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</si>
  <si>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</si>
  <si>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</si>
  <si>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</si>
  <si>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</si>
  <si>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</si>
  <si>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</si>
  <si>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</si>
  <si>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</si>
  <si>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</si>
  <si>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</si>
  <si>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</si>
  <si>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</si>
  <si>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</si>
  <si>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</si>
  <si>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</si>
  <si>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</si>
  <si>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</si>
  <si>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</si>
  <si>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</si>
  <si>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</si>
  <si>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</si>
  <si>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</si>
  <si>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</si>
  <si>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</si>
  <si>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</si>
  <si>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</si>
  <si>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</si>
  <si>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</si>
  <si>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</si>
  <si>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</si>
  <si>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</si>
  <si>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</si>
  <si>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</si>
  <si>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</si>
  <si>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</si>
  <si>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</si>
  <si>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</si>
  <si>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</si>
  <si>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</si>
  <si>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</si>
  <si>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</si>
  <si>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</si>
  <si>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</si>
  <si>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</si>
  <si>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</si>
  <si>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О</t>
  </si>
  <si>
    <t>Город Трехгорный (ЗАТО), Город Трехгорный (ЗАТО) (75707000);</t>
  </si>
  <si>
    <t>456080, Челябинскаяобл., г.Трехгорный, а/я 157</t>
  </si>
  <si>
    <t>Спичко Сергей Николаевич</t>
  </si>
  <si>
    <t>energo@atlint.ru</t>
  </si>
  <si>
    <t>Министерство тарифного регулирования и энергетики Челябинской области</t>
  </si>
  <si>
    <t>Часнойть Татьяна Владимировна</t>
  </si>
  <si>
    <t>Главный экономист</t>
  </si>
  <si>
    <t>8 (351-91) 6-53-71</t>
  </si>
  <si>
    <t>Сайт Министерства тарифного регулирования и энергетики Челябинской области, tarif74.ru</t>
  </si>
  <si>
    <t>13.12.2018</t>
  </si>
  <si>
    <t>83/7</t>
  </si>
  <si>
    <t>c 08:00 до 17:00</t>
  </si>
  <si>
    <t>Тарифы на тепловую энергию, вырабатываемую ФГУП "ПСЗ" и поставляемую МУП "МПОЭ" города Трехгорного</t>
  </si>
  <si>
    <t>https://portal.eias.ru/Portal/DownloadPage.aspx?type=12&amp;guid=c08fabf3-0706-435f-89c0-641b6c4c3040</t>
  </si>
  <si>
    <t>https://portal.eias.ru/Portal/DownloadPage.aspx?type=12&amp;guid=498fe5a5-01e7-45e1-bc99-ac751d7e56de</t>
  </si>
  <si>
    <t>https://portal.eias.ru/Portal/DownloadPage.aspx?type=12&amp;guid=1175d666-fe25-445b-ad69-c00ee68a9d78</t>
  </si>
  <si>
    <t>https://portal.eias.ru/Portal/DownloadPage.aspx?type=12&amp;guid=a7445544-c594-4ccd-a6e7-f568dbaa83ca</t>
  </si>
  <si>
    <t>456080, Челябинская область, г.Трехгорный, ул.Маршала Жукова, дом 1а</t>
  </si>
  <si>
    <t>https://portal.eias.ru/Portal/DownloadPage.aspx?type=12&amp;guid=bf5ef154-d424-4d13-8abb-8711b27f4c21</t>
  </si>
  <si>
    <t>14.11.2014</t>
  </si>
  <si>
    <t>http://energo.trekhgorny.ru/node/394</t>
  </si>
  <si>
    <t>4.2</t>
  </si>
  <si>
    <t>4.3</t>
  </si>
  <si>
    <t>4.4</t>
  </si>
  <si>
    <t>4.5</t>
  </si>
  <si>
    <t>http://energo.trekhgorny.ru/node/1047</t>
  </si>
  <si>
    <t>8 (351-91) 6-23-41</t>
  </si>
  <si>
    <t>http://energo.trekhgorny.ru/node/1048</t>
  </si>
  <si>
    <t>https://portal.eias.ru/Portal/DownloadPage.aspx?type=12&amp;guid=78b75260-4488-4dd4-a3a1-e7daff390ff8</t>
  </si>
  <si>
    <t>Федеоальный закон РФ от 27 июля 2010 года № 190-ФЗ "О теплоснабжении"</t>
  </si>
  <si>
    <t>Постановление Правительства РФ от 16 апреля 2012 года № 307 "О порядке подключения к системам теплоснабжения"</t>
  </si>
  <si>
    <t>Постановление Правительства РФ от 22 октября 2012 года № 1075 "О ценообразовании в сфере теплоснабжения"</t>
  </si>
  <si>
    <t>Приказ ФСТ России от 7 июня 2013 года № 163 "Об утверждении Регламента открытия дел об установлении регулируемых цен (тарифов) и отмене регулирования тарифов в сфере теплоснабжения"</t>
  </si>
  <si>
    <t>Приказ ФСТ России от 13 июня 2013 года № 760-э "Об утверждении Методических указаний по расчету регулируемых цен (тарифов) в сфере теплоснабжения"</t>
  </si>
  <si>
    <t>30.06.2019</t>
  </si>
  <si>
    <t>01.07.2019</t>
  </si>
  <si>
    <t>31234976</t>
  </si>
  <si>
    <t>7415084297</t>
  </si>
  <si>
    <t>09-08-2018 00:00:00</t>
  </si>
  <si>
    <t>31235006</t>
  </si>
  <si>
    <t>ООО "Теплый Дом"</t>
  </si>
  <si>
    <t>7451432077</t>
  </si>
  <si>
    <t>31235000</t>
  </si>
  <si>
    <t>ООО "УралТехСервис"</t>
  </si>
  <si>
    <t>7444039193</t>
  </si>
  <si>
    <t>19-06-2003 00:00:00</t>
  </si>
  <si>
    <t>31234987</t>
  </si>
  <si>
    <t>ООО"ТЭС"</t>
  </si>
  <si>
    <t>31235012</t>
  </si>
  <si>
    <t>ФГБУ "СКК " Приволжский" МО РФ</t>
  </si>
  <si>
    <t>7420003536</t>
  </si>
  <si>
    <t>631900100</t>
  </si>
  <si>
    <t>20-12-2002 00:00:00</t>
  </si>
  <si>
    <t>04.01.2019 12:44:11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</si>
</sst>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9">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rgb="FF969696"/>
      </left>
      <right style="thin">
        <color rgb="FF969696"/>
      </right>
      <top style="thin">
        <color rgb="FF969696"/>
      </top>
      <bottom style="thin">
        <color rgb="FF969696"/>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0" borderId="5"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0" fontId="0" fillId="0" borderId="0" xfId="0" applyNumberFormat="1" applyAlignment="1">
      <alignment vertical="center"/>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37" fillId="7" borderId="0" xfId="54" applyFont="1" applyFill="1" applyBorder="1" applyAlignment="1" applyProtection="1">
      <alignment horizontal="center" vertical="center" wrapText="1"/>
    </xf>
    <xf numFmtId="0" fontId="10" fillId="9" borderId="47" xfId="105" applyNumberFormat="1" applyFont="1" applyFill="1" applyBorder="1" applyAlignment="1" applyProtection="1">
      <alignment horizontal="left" vertical="center" wrapText="1"/>
      <protection locked="0"/>
    </xf>
    <xf numFmtId="0" fontId="0" fillId="0" borderId="0" xfId="0" applyNumberFormat="1">
      <alignment vertical="top"/>
    </xf>
    <xf numFmtId="0" fontId="37" fillId="0" borderId="2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49" fontId="0" fillId="12" borderId="48"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1963400" y="41338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40" t="s">
        <v>632</v>
      </c>
      <c r="M5" s="1240"/>
      <c r="N5" s="1240"/>
      <c r="O5" s="1240"/>
      <c r="P5" s="1240"/>
      <c r="Q5" s="1240"/>
      <c r="R5" s="1240"/>
      <c r="S5" s="1240"/>
      <c r="T5" s="1240"/>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217" t="str">
        <f>IF(NameOrPr_ch="",IF(NameOrPr="","",NameOrPr),NameOrPr_ch)</f>
        <v>Министерство тарифного регулирования и энергетики Челябинской области</v>
      </c>
      <c r="P7" s="1217"/>
      <c r="Q7" s="1217"/>
      <c r="R7" s="1217"/>
      <c r="S7" s="1217"/>
      <c r="T7" s="1217"/>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17" t="str">
        <f>IF(datePr_ch="",IF(datePr="","",datePr),datePr_ch)</f>
        <v>13.12.2018</v>
      </c>
      <c r="P8" s="1217"/>
      <c r="Q8" s="1217"/>
      <c r="R8" s="1217"/>
      <c r="S8" s="1217"/>
      <c r="T8" s="1217"/>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17" t="str">
        <f>IF(numberPr_ch="",IF(numberPr="","",numberPr),numberPr_ch)</f>
        <v>83/7</v>
      </c>
      <c r="P9" s="1217"/>
      <c r="Q9" s="1217"/>
      <c r="R9" s="1217"/>
      <c r="S9" s="1217"/>
      <c r="T9" s="1217"/>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217" t="str">
        <f>IF(IstPub_ch="",IF(IstPub="","",IstPub),IstPub_ch)</f>
        <v>Сайт Министерства тарифного регулирования и энергетики Челябинской области, tarif74.ru</v>
      </c>
      <c r="P10" s="1217"/>
      <c r="Q10" s="1217"/>
      <c r="R10" s="1217"/>
      <c r="S10" s="1217"/>
      <c r="T10" s="1217"/>
      <c r="U10" s="584"/>
      <c r="V10" s="584"/>
      <c r="W10" s="521"/>
      <c r="X10" s="592"/>
      <c r="Y10" s="592"/>
      <c r="Z10" s="592"/>
      <c r="AA10" s="592"/>
      <c r="AB10" s="592"/>
      <c r="AC10" s="592"/>
    </row>
    <row r="11" spans="1:29" s="572" customFormat="1" ht="11.25" hidden="1">
      <c r="A11" s="592"/>
      <c r="B11" s="592"/>
      <c r="C11" s="592"/>
      <c r="D11" s="592"/>
      <c r="E11" s="592"/>
      <c r="F11" s="592"/>
      <c r="G11" s="592"/>
      <c r="H11" s="592"/>
      <c r="L11" s="1241"/>
      <c r="M11" s="1241"/>
      <c r="N11" s="568"/>
      <c r="O11" s="584"/>
      <c r="P11" s="584"/>
      <c r="Q11" s="584"/>
      <c r="R11" s="584"/>
      <c r="S11" s="584"/>
      <c r="T11" s="584"/>
      <c r="U11" s="590" t="s">
        <v>373</v>
      </c>
      <c r="X11" s="592"/>
      <c r="Y11" s="592"/>
      <c r="Z11" s="592"/>
      <c r="AA11" s="592"/>
      <c r="AB11" s="592"/>
      <c r="AC11" s="592"/>
    </row>
    <row r="12" spans="1:29">
      <c r="J12" s="531"/>
      <c r="K12" s="531"/>
      <c r="L12" s="526"/>
      <c r="M12" s="526"/>
      <c r="N12" s="504"/>
      <c r="O12" s="1218"/>
      <c r="P12" s="1218"/>
      <c r="Q12" s="1218"/>
      <c r="R12" s="1218"/>
      <c r="S12" s="1218"/>
      <c r="T12" s="1218"/>
      <c r="U12" s="1218"/>
    </row>
    <row r="13" spans="1:29">
      <c r="J13" s="531"/>
      <c r="K13" s="531"/>
      <c r="L13" s="1160" t="s">
        <v>454</v>
      </c>
      <c r="M13" s="1160"/>
      <c r="N13" s="1160"/>
      <c r="O13" s="1160"/>
      <c r="P13" s="1160"/>
      <c r="Q13" s="1160"/>
      <c r="R13" s="1160"/>
      <c r="S13" s="1160"/>
      <c r="T13" s="1160"/>
      <c r="U13" s="1160"/>
      <c r="V13" s="1160"/>
      <c r="W13" s="1160" t="s">
        <v>455</v>
      </c>
    </row>
    <row r="14" spans="1:29" ht="14.25" customHeight="1">
      <c r="J14" s="531"/>
      <c r="K14" s="531"/>
      <c r="L14" s="1224" t="s">
        <v>92</v>
      </c>
      <c r="M14" s="1224" t="s">
        <v>640</v>
      </c>
      <c r="N14" s="663"/>
      <c r="O14" s="1225" t="s">
        <v>642</v>
      </c>
      <c r="P14" s="1226"/>
      <c r="Q14" s="1226"/>
      <c r="R14" s="1226"/>
      <c r="S14" s="1226"/>
      <c r="T14" s="1227"/>
      <c r="U14" s="1235" t="s">
        <v>341</v>
      </c>
      <c r="V14" s="1221" t="s">
        <v>275</v>
      </c>
      <c r="W14" s="1160"/>
    </row>
    <row r="15" spans="1:29" ht="14.25" customHeight="1">
      <c r="J15" s="531"/>
      <c r="K15" s="531"/>
      <c r="L15" s="1224"/>
      <c r="M15" s="1224"/>
      <c r="N15" s="664"/>
      <c r="O15" s="1230" t="s">
        <v>606</v>
      </c>
      <c r="P15" s="1228" t="s">
        <v>271</v>
      </c>
      <c r="Q15" s="1229"/>
      <c r="R15" s="1232" t="s">
        <v>655</v>
      </c>
      <c r="S15" s="1233"/>
      <c r="T15" s="1234"/>
      <c r="U15" s="1236"/>
      <c r="V15" s="1222"/>
      <c r="W15" s="1160"/>
    </row>
    <row r="16" spans="1:29" ht="33.75" customHeight="1">
      <c r="J16" s="531"/>
      <c r="K16" s="531"/>
      <c r="L16" s="1224"/>
      <c r="M16" s="1224"/>
      <c r="N16" s="665"/>
      <c r="O16" s="1231"/>
      <c r="P16" s="537" t="s">
        <v>607</v>
      </c>
      <c r="Q16" s="537" t="s">
        <v>6</v>
      </c>
      <c r="R16" s="538" t="s">
        <v>274</v>
      </c>
      <c r="S16" s="1219" t="s">
        <v>273</v>
      </c>
      <c r="T16" s="1220"/>
      <c r="U16" s="1237"/>
      <c r="V16" s="1223"/>
      <c r="W16" s="116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42">
        <f ca="1">OFFSET(S17,0,-1)+1</f>
        <v>7</v>
      </c>
      <c r="T17" s="1242"/>
      <c r="U17" s="650">
        <f ca="1">OFFSET(U17,0,-2)+1</f>
        <v>8</v>
      </c>
      <c r="V17" s="651">
        <f ca="1">OFFSET(V17,0,-1)</f>
        <v>8</v>
      </c>
      <c r="W17" s="650">
        <f ca="1">OFFSET(W17,0,-1)+1</f>
        <v>9</v>
      </c>
    </row>
    <row r="18" spans="1:29" ht="22.5">
      <c r="A18" s="1243">
        <v>1</v>
      </c>
      <c r="B18" s="867"/>
      <c r="C18" s="867"/>
      <c r="D18" s="867"/>
      <c r="E18" s="868"/>
      <c r="F18" s="869"/>
      <c r="G18" s="869"/>
      <c r="H18" s="869"/>
      <c r="I18" s="870"/>
      <c r="J18" s="865"/>
      <c r="K18" s="872"/>
      <c r="L18" s="595">
        <f>mergeValue(A18)</f>
        <v>1</v>
      </c>
      <c r="M18" s="643" t="s">
        <v>20</v>
      </c>
      <c r="N18" s="648"/>
      <c r="O18" s="1244"/>
      <c r="P18" s="1244"/>
      <c r="Q18" s="1244"/>
      <c r="R18" s="1244"/>
      <c r="S18" s="1244"/>
      <c r="T18" s="1244"/>
      <c r="U18" s="1244"/>
      <c r="V18" s="1244"/>
      <c r="W18" s="632" t="s">
        <v>477</v>
      </c>
      <c r="Y18" s="591"/>
      <c r="Z18" s="591" t="str">
        <f t="shared" ref="Z18:Z31" si="0">IF(M18="","",M18 )</f>
        <v>Наименование тарифа</v>
      </c>
      <c r="AA18" s="591"/>
      <c r="AB18" s="591"/>
      <c r="AC18" s="591"/>
    </row>
    <row r="19" spans="1:29" ht="22.5">
      <c r="A19" s="1243"/>
      <c r="B19" s="1243">
        <v>1</v>
      </c>
      <c r="C19" s="867"/>
      <c r="D19" s="867"/>
      <c r="E19" s="869"/>
      <c r="F19" s="869"/>
      <c r="G19" s="869"/>
      <c r="H19" s="869"/>
      <c r="I19" s="864"/>
      <c r="J19" s="863"/>
      <c r="K19" s="866"/>
      <c r="L19" s="595" t="str">
        <f>mergeValue(A19) &amp;"."&amp; mergeValue(B19)</f>
        <v>1.1</v>
      </c>
      <c r="M19" s="548" t="s">
        <v>16</v>
      </c>
      <c r="N19" s="648"/>
      <c r="O19" s="1244"/>
      <c r="P19" s="1244"/>
      <c r="Q19" s="1244"/>
      <c r="R19" s="1244"/>
      <c r="S19" s="1244"/>
      <c r="T19" s="1244"/>
      <c r="U19" s="1244"/>
      <c r="V19" s="1244"/>
      <c r="W19" s="632" t="s">
        <v>478</v>
      </c>
      <c r="Y19" s="591"/>
      <c r="Z19" s="591" t="str">
        <f t="shared" si="0"/>
        <v>Территория действия тарифа</v>
      </c>
      <c r="AA19" s="591"/>
      <c r="AB19" s="591"/>
      <c r="AC19" s="591"/>
    </row>
    <row r="20" spans="1:29" ht="22.5">
      <c r="A20" s="1243"/>
      <c r="B20" s="1243"/>
      <c r="C20" s="1243">
        <v>1</v>
      </c>
      <c r="D20" s="867"/>
      <c r="E20" s="869"/>
      <c r="F20" s="869"/>
      <c r="G20" s="869"/>
      <c r="H20" s="869"/>
      <c r="I20" s="871"/>
      <c r="J20" s="863"/>
      <c r="K20" s="866"/>
      <c r="L20" s="595" t="str">
        <f>mergeValue(A20) &amp;"."&amp; mergeValue(B20)&amp;"."&amp; mergeValue(C20)</f>
        <v>1.1.1</v>
      </c>
      <c r="M20" s="549" t="s">
        <v>7</v>
      </c>
      <c r="N20" s="648"/>
      <c r="O20" s="1244"/>
      <c r="P20" s="1244"/>
      <c r="Q20" s="1244"/>
      <c r="R20" s="1244"/>
      <c r="S20" s="1244"/>
      <c r="T20" s="1244"/>
      <c r="U20" s="1244"/>
      <c r="V20" s="1244"/>
      <c r="W20" s="632" t="s">
        <v>634</v>
      </c>
      <c r="Y20" s="591"/>
      <c r="Z20" s="591" t="str">
        <f t="shared" si="0"/>
        <v xml:space="preserve">Наименование системы теплоснабжения </v>
      </c>
      <c r="AA20" s="591"/>
      <c r="AB20" s="591"/>
      <c r="AC20" s="591"/>
    </row>
    <row r="21" spans="1:29" ht="22.5">
      <c r="A21" s="1243"/>
      <c r="B21" s="1243"/>
      <c r="C21" s="1243"/>
      <c r="D21" s="1243">
        <v>1</v>
      </c>
      <c r="E21" s="869"/>
      <c r="F21" s="869"/>
      <c r="G21" s="869"/>
      <c r="H21" s="869"/>
      <c r="I21" s="871"/>
      <c r="J21" s="863"/>
      <c r="K21" s="866"/>
      <c r="L21" s="595" t="str">
        <f>mergeValue(A21) &amp;"."&amp; mergeValue(B21)&amp;"."&amp; mergeValue(C21)&amp;"."&amp; mergeValue(D21)</f>
        <v>1.1.1.1</v>
      </c>
      <c r="M21" s="550" t="s">
        <v>22</v>
      </c>
      <c r="N21" s="648"/>
      <c r="O21" s="1244"/>
      <c r="P21" s="1244"/>
      <c r="Q21" s="1244"/>
      <c r="R21" s="1244"/>
      <c r="S21" s="1244"/>
      <c r="T21" s="1244"/>
      <c r="U21" s="1244"/>
      <c r="V21" s="1244"/>
      <c r="W21" s="632" t="s">
        <v>635</v>
      </c>
      <c r="Y21" s="591"/>
      <c r="Z21" s="591" t="str">
        <f t="shared" si="0"/>
        <v xml:space="preserve">Источник тепловой энергии  </v>
      </c>
      <c r="AA21" s="591"/>
      <c r="AB21" s="591"/>
      <c r="AC21" s="591"/>
    </row>
    <row r="22" spans="1:29" ht="101.25">
      <c r="A22" s="1243"/>
      <c r="B22" s="1243"/>
      <c r="C22" s="1243"/>
      <c r="D22" s="1243"/>
      <c r="E22" s="1243">
        <v>1</v>
      </c>
      <c r="F22" s="869"/>
      <c r="G22" s="869"/>
      <c r="H22" s="867">
        <v>1</v>
      </c>
      <c r="I22" s="1243">
        <v>1</v>
      </c>
      <c r="J22" s="869"/>
      <c r="K22" s="874"/>
      <c r="L22" s="595" t="str">
        <f>mergeValue(A22) &amp;"."&amp; mergeValue(B22)&amp;"."&amp; mergeValue(C22)&amp;"."&amp; mergeValue(D22)&amp;"."&amp; mergeValue(E22)</f>
        <v>1.1.1.1.1</v>
      </c>
      <c r="M22" s="556" t="s">
        <v>9</v>
      </c>
      <c r="N22" s="648"/>
      <c r="O22" s="1245"/>
      <c r="P22" s="1245"/>
      <c r="Q22" s="1245"/>
      <c r="R22" s="1245"/>
      <c r="S22" s="1245"/>
      <c r="T22" s="1245"/>
      <c r="U22" s="1245"/>
      <c r="V22" s="1245"/>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43"/>
      <c r="B23" s="1243"/>
      <c r="C23" s="1243"/>
      <c r="D23" s="1243"/>
      <c r="E23" s="1243"/>
      <c r="F23" s="1243">
        <v>1</v>
      </c>
      <c r="G23" s="867"/>
      <c r="H23" s="867"/>
      <c r="I23" s="1243"/>
      <c r="J23" s="1243">
        <v>1</v>
      </c>
      <c r="K23" s="875"/>
      <c r="L23" s="595" t="str">
        <f>mergeValue(A23) &amp;"."&amp; mergeValue(B23)&amp;"."&amp; mergeValue(C23)&amp;"."&amp; mergeValue(D23)&amp;"."&amp; mergeValue(E23)&amp;"."&amp; mergeValue(F23)</f>
        <v>1.1.1.1.1.1</v>
      </c>
      <c r="M23" s="557" t="s">
        <v>10</v>
      </c>
      <c r="N23" s="648"/>
      <c r="O23" s="1246"/>
      <c r="P23" s="1247"/>
      <c r="Q23" s="1247"/>
      <c r="R23" s="1247"/>
      <c r="S23" s="1247"/>
      <c r="T23" s="1247"/>
      <c r="U23" s="1247"/>
      <c r="V23" s="1248"/>
      <c r="W23" s="632" t="s">
        <v>637</v>
      </c>
      <c r="Y23" s="591"/>
      <c r="Z23" s="591" t="str">
        <f t="shared" si="0"/>
        <v>Группа потребителей</v>
      </c>
      <c r="AA23" s="591"/>
      <c r="AB23" s="591"/>
      <c r="AC23" s="591"/>
    </row>
    <row r="24" spans="1:29" ht="189" customHeight="1">
      <c r="A24" s="1243"/>
      <c r="B24" s="1243"/>
      <c r="C24" s="1243"/>
      <c r="D24" s="1243"/>
      <c r="E24" s="1243"/>
      <c r="F24" s="1243"/>
      <c r="G24" s="867">
        <v>1</v>
      </c>
      <c r="H24" s="867"/>
      <c r="I24" s="1243"/>
      <c r="J24" s="1243"/>
      <c r="K24" s="875">
        <v>1</v>
      </c>
      <c r="L24" s="595" t="str">
        <f>mergeValue(A24) &amp;"."&amp; mergeValue(B24)&amp;"."&amp; mergeValue(C24)&amp;"."&amp; mergeValue(D24)&amp;"."&amp; mergeValue(E24)&amp;"."&amp; mergeValue(F24)&amp;"."&amp; mergeValue(G24)</f>
        <v>1.1.1.1.1.1.1</v>
      </c>
      <c r="M24" s="1071"/>
      <c r="N24" s="648"/>
      <c r="O24" s="564"/>
      <c r="P24" s="564"/>
      <c r="Q24" s="1096"/>
      <c r="R24" s="1238"/>
      <c r="S24" s="1239" t="s">
        <v>84</v>
      </c>
      <c r="T24" s="1238"/>
      <c r="U24" s="1239" t="s">
        <v>85</v>
      </c>
      <c r="V24" s="564"/>
      <c r="W24" s="1214" t="s">
        <v>656</v>
      </c>
      <c r="X24" s="587" t="str">
        <f>strCheckDate(O25:V25)</f>
        <v/>
      </c>
      <c r="Y24" s="591"/>
      <c r="Z24" s="591" t="str">
        <f t="shared" si="0"/>
        <v/>
      </c>
      <c r="AA24" s="591"/>
      <c r="AB24" s="591"/>
      <c r="AC24" s="591"/>
    </row>
    <row r="25" spans="1:29" ht="11.25" hidden="1" customHeight="1">
      <c r="A25" s="1243"/>
      <c r="B25" s="1243"/>
      <c r="C25" s="1243"/>
      <c r="D25" s="1243"/>
      <c r="E25" s="1243"/>
      <c r="F25" s="1243"/>
      <c r="G25" s="867"/>
      <c r="H25" s="867"/>
      <c r="I25" s="1243"/>
      <c r="J25" s="1243"/>
      <c r="K25" s="875"/>
      <c r="L25" s="602"/>
      <c r="M25" s="648"/>
      <c r="N25" s="648"/>
      <c r="O25" s="564"/>
      <c r="P25" s="564"/>
      <c r="Q25" s="586" t="str">
        <f>R24 &amp; "-" &amp; T24</f>
        <v>-</v>
      </c>
      <c r="R25" s="1238"/>
      <c r="S25" s="1239"/>
      <c r="T25" s="1238"/>
      <c r="U25" s="1239"/>
      <c r="V25" s="564"/>
      <c r="W25" s="1215"/>
      <c r="Y25" s="591"/>
      <c r="Z25" s="591" t="str">
        <f t="shared" si="0"/>
        <v/>
      </c>
      <c r="AA25" s="591"/>
      <c r="AB25" s="591"/>
      <c r="AC25" s="591"/>
    </row>
    <row r="26" spans="1:29" ht="15" customHeight="1">
      <c r="A26" s="1243"/>
      <c r="B26" s="1243"/>
      <c r="C26" s="1243"/>
      <c r="D26" s="1243"/>
      <c r="E26" s="1243"/>
      <c r="F26" s="1243"/>
      <c r="G26" s="869"/>
      <c r="H26" s="867"/>
      <c r="I26" s="1243"/>
      <c r="J26" s="1243"/>
      <c r="K26" s="874"/>
      <c r="L26" s="540"/>
      <c r="M26" s="559" t="s">
        <v>25</v>
      </c>
      <c r="N26" s="566"/>
      <c r="O26" s="566"/>
      <c r="P26" s="566"/>
      <c r="Q26" s="566"/>
      <c r="R26" s="566"/>
      <c r="S26" s="566"/>
      <c r="T26" s="566"/>
      <c r="U26" s="566"/>
      <c r="V26" s="562"/>
      <c r="W26" s="1216"/>
      <c r="Y26" s="591"/>
      <c r="Z26" s="591" t="str">
        <f t="shared" si="0"/>
        <v>Добавить вид теплоносителя (параметры теплоносителя)</v>
      </c>
      <c r="AA26" s="591"/>
      <c r="AB26" s="591"/>
      <c r="AC26" s="591"/>
    </row>
    <row r="27" spans="1:29" ht="15" customHeight="1">
      <c r="A27" s="1243"/>
      <c r="B27" s="1243"/>
      <c r="C27" s="1243"/>
      <c r="D27" s="1243"/>
      <c r="E27" s="1243"/>
      <c r="F27" s="869"/>
      <c r="G27" s="869"/>
      <c r="H27" s="867"/>
      <c r="I27" s="124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43"/>
      <c r="B28" s="1243"/>
      <c r="C28" s="1243"/>
      <c r="D28" s="124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43"/>
      <c r="B29" s="1243"/>
      <c r="C29" s="124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43"/>
      <c r="B30" s="124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4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7" t="s">
        <v>633</v>
      </c>
      <c r="N34" s="1207"/>
      <c r="O34" s="1207"/>
      <c r="P34" s="1207"/>
      <c r="Q34" s="1207"/>
      <c r="R34" s="1207"/>
      <c r="S34" s="1207"/>
      <c r="T34" s="1207"/>
      <c r="U34" s="1207"/>
      <c r="V34" s="1207"/>
      <c r="W34" s="120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8" t="s">
        <v>492</v>
      </c>
      <c r="G2" s="1209"/>
      <c r="H2" s="1210"/>
      <c r="I2" s="808"/>
    </row>
    <row r="3" spans="1:20" ht="3" customHeight="1"/>
    <row r="4" spans="1:20" s="1009" customFormat="1" ht="11.25">
      <c r="A4" s="1015"/>
      <c r="B4" s="1015"/>
      <c r="C4" s="1015"/>
      <c r="D4" s="1015"/>
      <c r="F4" s="1160" t="s">
        <v>454</v>
      </c>
      <c r="G4" s="1160"/>
      <c r="H4" s="1160"/>
      <c r="I4" s="1211"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11"/>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20.12.2018</v>
      </c>
      <c r="I7" s="818" t="s">
        <v>494</v>
      </c>
      <c r="J7" s="617"/>
      <c r="K7" s="1015"/>
      <c r="L7" s="1015"/>
      <c r="M7" s="1015"/>
      <c r="N7" s="1015"/>
      <c r="O7" s="1015"/>
      <c r="P7" s="1015"/>
      <c r="Q7" s="1015"/>
      <c r="R7" s="1015"/>
      <c r="S7" s="1015"/>
      <c r="T7" s="1015"/>
    </row>
    <row r="8" spans="1:20" s="1009" customFormat="1" ht="45">
      <c r="A8" s="1212">
        <v>1</v>
      </c>
      <c r="B8" s="1015"/>
      <c r="C8" s="1015"/>
      <c r="D8" s="1015"/>
      <c r="F8" s="1031" t="str">
        <f>"2." &amp;mergeValue(A8)</f>
        <v>2.1</v>
      </c>
      <c r="G8" s="817" t="s">
        <v>495</v>
      </c>
      <c r="H8" s="1029"/>
      <c r="I8" s="818" t="s">
        <v>591</v>
      </c>
      <c r="J8" s="617"/>
      <c r="K8" s="1015"/>
      <c r="L8" s="1015"/>
      <c r="M8" s="1015"/>
      <c r="N8" s="1015"/>
      <c r="O8" s="1015"/>
      <c r="P8" s="1015"/>
      <c r="Q8" s="1015"/>
      <c r="R8" s="1015"/>
      <c r="S8" s="1015"/>
      <c r="T8" s="1015"/>
    </row>
    <row r="9" spans="1:20" s="1009" customFormat="1" ht="22.5">
      <c r="A9" s="1212"/>
      <c r="B9" s="1015"/>
      <c r="C9" s="1015"/>
      <c r="D9" s="1015"/>
      <c r="F9" s="1031" t="str">
        <f>"3." &amp;mergeValue(A9)</f>
        <v>3.1</v>
      </c>
      <c r="G9" s="817" t="s">
        <v>496</v>
      </c>
      <c r="H9" s="1029"/>
      <c r="I9" s="818" t="s">
        <v>589</v>
      </c>
      <c r="J9" s="617"/>
      <c r="K9" s="1015"/>
      <c r="L9" s="1015"/>
      <c r="M9" s="1015"/>
      <c r="N9" s="1015"/>
      <c r="O9" s="1015"/>
      <c r="P9" s="1015"/>
      <c r="Q9" s="1015"/>
      <c r="R9" s="1015"/>
      <c r="S9" s="1015"/>
      <c r="T9" s="1015"/>
    </row>
    <row r="10" spans="1:20" s="1009" customFormat="1" ht="22.5">
      <c r="A10" s="1212"/>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212"/>
      <c r="B11" s="1212">
        <v>1</v>
      </c>
      <c r="C11" s="1025"/>
      <c r="D11" s="1025"/>
      <c r="F11" s="1031" t="str">
        <f>"4."&amp;mergeValue(A11) &amp;"."&amp;mergeValue(B11)</f>
        <v>4.1.1</v>
      </c>
      <c r="G11" s="832" t="s">
        <v>593</v>
      </c>
      <c r="H11" s="1029" t="str">
        <f>IF(region_name="","",region_name)</f>
        <v>Челябинская область</v>
      </c>
      <c r="I11" s="818" t="s">
        <v>500</v>
      </c>
      <c r="J11" s="617"/>
      <c r="K11" s="1015"/>
      <c r="L11" s="1015"/>
      <c r="M11" s="1015"/>
      <c r="N11" s="1015"/>
      <c r="O11" s="1015"/>
      <c r="P11" s="1015"/>
      <c r="Q11" s="1015"/>
      <c r="R11" s="1015"/>
      <c r="S11" s="1015"/>
      <c r="T11" s="1015"/>
    </row>
    <row r="12" spans="1:20" s="1009" customFormat="1" ht="22.5">
      <c r="A12" s="1212"/>
      <c r="B12" s="1212"/>
      <c r="C12" s="1212">
        <v>1</v>
      </c>
      <c r="D12" s="1025"/>
      <c r="F12" s="1031" t="str">
        <f>"4."&amp;mergeValue(A12) &amp;"."&amp;mergeValue(B12)&amp;"."&amp;mergeValue(C12)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212"/>
      <c r="B13" s="1212"/>
      <c r="C13" s="1212"/>
      <c r="D13" s="1025">
        <v>1</v>
      </c>
      <c r="F13" s="1031" t="str">
        <f>"4."&amp;mergeValue(A13) &amp;"."&amp;mergeValue(B13)&amp;"."&amp;mergeValue(C13)&amp;"."&amp;mergeValue(D13)</f>
        <v>4.1.1.1.1</v>
      </c>
      <c r="G13" s="820" t="s">
        <v>499</v>
      </c>
      <c r="H13" s="1029"/>
      <c r="I13" s="1213" t="s">
        <v>592</v>
      </c>
      <c r="J13" s="617"/>
      <c r="K13" s="1015"/>
      <c r="L13" s="1015"/>
      <c r="M13" s="1015"/>
      <c r="N13" s="1015"/>
      <c r="O13" s="1015"/>
      <c r="P13" s="1015"/>
      <c r="Q13" s="1015"/>
      <c r="R13" s="1015"/>
      <c r="S13" s="1015"/>
      <c r="T13" s="1015"/>
    </row>
    <row r="14" spans="1:20" s="1009" customFormat="1" ht="18.75">
      <c r="A14" s="1212"/>
      <c r="B14" s="1212"/>
      <c r="C14" s="1212"/>
      <c r="D14" s="1025"/>
      <c r="F14" s="821"/>
      <c r="G14" s="1002" t="s">
        <v>4</v>
      </c>
      <c r="H14" s="626"/>
      <c r="I14" s="1213"/>
      <c r="J14" s="617"/>
      <c r="K14" s="1015"/>
      <c r="L14" s="1015"/>
      <c r="M14" s="1015"/>
      <c r="N14" s="1015"/>
      <c r="O14" s="1015"/>
      <c r="P14" s="1015"/>
      <c r="Q14" s="1015"/>
      <c r="R14" s="1015"/>
      <c r="S14" s="1015"/>
      <c r="T14" s="1015"/>
    </row>
    <row r="15" spans="1:20" s="1009" customFormat="1" ht="18.75">
      <c r="A15" s="1212"/>
      <c r="B15" s="1212"/>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12"/>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7" t="s">
        <v>594</v>
      </c>
      <c r="H19" s="1207"/>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40" t="s">
        <v>632</v>
      </c>
      <c r="M5" s="1240"/>
      <c r="N5" s="1240"/>
      <c r="O5" s="1240"/>
      <c r="P5" s="1240"/>
      <c r="Q5" s="1240"/>
      <c r="R5" s="1240"/>
      <c r="S5" s="1240"/>
      <c r="T5" s="1240"/>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217" t="str">
        <f>IF(NameOrPr_ch="",IF(NameOrPr="","",NameOrPr),NameOrPr_ch)</f>
        <v>Министерство тарифного регулирования и энергетики Челябинской области</v>
      </c>
      <c r="P7" s="1217"/>
      <c r="Q7" s="1217"/>
      <c r="R7" s="1217"/>
      <c r="S7" s="1217"/>
      <c r="T7" s="1217"/>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597</v>
      </c>
      <c r="N8" s="668"/>
      <c r="O8" s="1217" t="str">
        <f>IF(datePr_ch="",IF(datePr="","",datePr),datePr_ch)</f>
        <v>13.12.2018</v>
      </c>
      <c r="P8" s="1217"/>
      <c r="Q8" s="1217"/>
      <c r="R8" s="1217"/>
      <c r="S8" s="1217"/>
      <c r="T8" s="1217"/>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596</v>
      </c>
      <c r="N9" s="668"/>
      <c r="O9" s="1217" t="str">
        <f>IF(numberPr_ch="",IF(numberPr="","",numberPr),numberPr_ch)</f>
        <v>83/7</v>
      </c>
      <c r="P9" s="1217"/>
      <c r="Q9" s="1217"/>
      <c r="R9" s="1217"/>
      <c r="S9" s="1217"/>
      <c r="T9" s="1217"/>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217" t="str">
        <f>IF(IstPub_ch="",IF(IstPub="","",IstPub),IstPub_ch)</f>
        <v>Сайт Министерства тарифного регулирования и энергетики Челябинской области, tarif74.ru</v>
      </c>
      <c r="P10" s="1217"/>
      <c r="Q10" s="1217"/>
      <c r="R10" s="1217"/>
      <c r="S10" s="1217"/>
      <c r="T10" s="1217"/>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41"/>
      <c r="M11" s="1241"/>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18"/>
      <c r="P12" s="1218"/>
      <c r="Q12" s="1218"/>
      <c r="R12" s="1218"/>
      <c r="S12" s="1218"/>
      <c r="T12" s="1218"/>
      <c r="U12" s="1218"/>
    </row>
    <row r="13" spans="1:34">
      <c r="J13" s="997"/>
      <c r="K13" s="997"/>
      <c r="L13" s="1160" t="s">
        <v>454</v>
      </c>
      <c r="M13" s="1160"/>
      <c r="N13" s="1160"/>
      <c r="O13" s="1160"/>
      <c r="P13" s="1160"/>
      <c r="Q13" s="1160"/>
      <c r="R13" s="1160"/>
      <c r="S13" s="1160"/>
      <c r="T13" s="1160"/>
      <c r="U13" s="1160"/>
      <c r="V13" s="1160"/>
      <c r="W13" s="1160" t="s">
        <v>455</v>
      </c>
    </row>
    <row r="14" spans="1:34" ht="14.25" customHeight="1">
      <c r="J14" s="997"/>
      <c r="K14" s="997"/>
      <c r="L14" s="1224" t="s">
        <v>92</v>
      </c>
      <c r="M14" s="1224" t="s">
        <v>640</v>
      </c>
      <c r="N14" s="663"/>
      <c r="O14" s="1225" t="s">
        <v>642</v>
      </c>
      <c r="P14" s="1226"/>
      <c r="Q14" s="1226"/>
      <c r="R14" s="1226"/>
      <c r="S14" s="1226"/>
      <c r="T14" s="1227"/>
      <c r="U14" s="1235" t="s">
        <v>341</v>
      </c>
      <c r="V14" s="1221" t="s">
        <v>275</v>
      </c>
      <c r="W14" s="1160"/>
    </row>
    <row r="15" spans="1:34" ht="14.25" customHeight="1">
      <c r="J15" s="997"/>
      <c r="K15" s="997"/>
      <c r="L15" s="1224"/>
      <c r="M15" s="1224"/>
      <c r="N15" s="664"/>
      <c r="O15" s="1230" t="s">
        <v>606</v>
      </c>
      <c r="P15" s="1228" t="s">
        <v>271</v>
      </c>
      <c r="Q15" s="1229"/>
      <c r="R15" s="1232" t="s">
        <v>655</v>
      </c>
      <c r="S15" s="1233"/>
      <c r="T15" s="1234"/>
      <c r="U15" s="1236"/>
      <c r="V15" s="1222"/>
      <c r="W15" s="1160"/>
    </row>
    <row r="16" spans="1:34" ht="33.75" customHeight="1">
      <c r="J16" s="997"/>
      <c r="K16" s="997"/>
      <c r="L16" s="1224"/>
      <c r="M16" s="1224"/>
      <c r="N16" s="665"/>
      <c r="O16" s="1231"/>
      <c r="P16" s="758" t="s">
        <v>607</v>
      </c>
      <c r="Q16" s="758" t="s">
        <v>6</v>
      </c>
      <c r="R16" s="1030" t="s">
        <v>274</v>
      </c>
      <c r="S16" s="1219" t="s">
        <v>273</v>
      </c>
      <c r="T16" s="1220"/>
      <c r="U16" s="1237"/>
      <c r="V16" s="1223"/>
      <c r="W16" s="1160"/>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42">
        <f ca="1">OFFSET(S17,0,-1)+1</f>
        <v>7</v>
      </c>
      <c r="T17" s="1242"/>
      <c r="U17" s="1027">
        <f ca="1">OFFSET(U17,0,-2)+1</f>
        <v>8</v>
      </c>
      <c r="V17" s="651">
        <f ca="1">OFFSET(V17,0,-1)</f>
        <v>8</v>
      </c>
      <c r="W17" s="1027">
        <f ca="1">OFFSET(W17,0,-1)+1</f>
        <v>9</v>
      </c>
    </row>
    <row r="18" spans="1:36" ht="22.5">
      <c r="A18" s="1243">
        <v>1</v>
      </c>
      <c r="B18" s="1017"/>
      <c r="C18" s="1017"/>
      <c r="D18" s="1017"/>
      <c r="E18" s="983"/>
      <c r="F18" s="1028"/>
      <c r="G18" s="1028"/>
      <c r="H18" s="1028"/>
      <c r="I18" s="985"/>
      <c r="J18" s="981"/>
      <c r="K18" s="965"/>
      <c r="L18" s="1032">
        <f>mergeValue(A18)</f>
        <v>1</v>
      </c>
      <c r="M18" s="643" t="s">
        <v>20</v>
      </c>
      <c r="N18" s="648"/>
      <c r="O18" s="1244"/>
      <c r="P18" s="1244"/>
      <c r="Q18" s="1244"/>
      <c r="R18" s="1244"/>
      <c r="S18" s="1244"/>
      <c r="T18" s="1244"/>
      <c r="U18" s="1244"/>
      <c r="V18" s="1244"/>
      <c r="W18" s="632" t="s">
        <v>477</v>
      </c>
      <c r="Y18" s="831"/>
      <c r="Z18" s="831" t="str">
        <f t="shared" ref="Z18:Z31" si="0">IF(M18="","",M18 )</f>
        <v>Наименование тарифа</v>
      </c>
      <c r="AA18" s="831"/>
      <c r="AB18" s="831"/>
      <c r="AC18" s="831"/>
      <c r="AI18" s="1010"/>
      <c r="AJ18" s="1010"/>
    </row>
    <row r="19" spans="1:36" ht="22.5">
      <c r="A19" s="1243"/>
      <c r="B19" s="1243">
        <v>1</v>
      </c>
      <c r="C19" s="1017"/>
      <c r="D19" s="1017"/>
      <c r="E19" s="1028"/>
      <c r="F19" s="1028"/>
      <c r="G19" s="1028"/>
      <c r="H19" s="1028"/>
      <c r="I19" s="1023"/>
      <c r="J19" s="956"/>
      <c r="K19" s="959"/>
      <c r="L19" s="1032" t="str">
        <f>mergeValue(A19) &amp;"."&amp; mergeValue(B19)</f>
        <v>1.1</v>
      </c>
      <c r="M19" s="694" t="s">
        <v>16</v>
      </c>
      <c r="N19" s="648"/>
      <c r="O19" s="1244"/>
      <c r="P19" s="1244"/>
      <c r="Q19" s="1244"/>
      <c r="R19" s="1244"/>
      <c r="S19" s="1244"/>
      <c r="T19" s="1244"/>
      <c r="U19" s="1244"/>
      <c r="V19" s="1244"/>
      <c r="W19" s="632" t="s">
        <v>478</v>
      </c>
      <c r="Y19" s="831"/>
      <c r="Z19" s="831" t="str">
        <f t="shared" si="0"/>
        <v>Территория действия тарифа</v>
      </c>
      <c r="AA19" s="831"/>
      <c r="AB19" s="831"/>
      <c r="AC19" s="831"/>
      <c r="AI19" s="1010"/>
      <c r="AJ19" s="1010"/>
    </row>
    <row r="20" spans="1:36" ht="22.5">
      <c r="A20" s="1243"/>
      <c r="B20" s="1243"/>
      <c r="C20" s="1243">
        <v>1</v>
      </c>
      <c r="D20" s="1017"/>
      <c r="E20" s="1028"/>
      <c r="F20" s="1028"/>
      <c r="G20" s="1028"/>
      <c r="H20" s="1028"/>
      <c r="I20" s="964"/>
      <c r="J20" s="956"/>
      <c r="K20" s="959"/>
      <c r="L20" s="1032" t="str">
        <f>mergeValue(A20) &amp;"."&amp; mergeValue(B20)&amp;"."&amp; mergeValue(C20)</f>
        <v>1.1.1</v>
      </c>
      <c r="M20" s="695" t="s">
        <v>7</v>
      </c>
      <c r="N20" s="648"/>
      <c r="O20" s="1244"/>
      <c r="P20" s="1244"/>
      <c r="Q20" s="1244"/>
      <c r="R20" s="1244"/>
      <c r="S20" s="1244"/>
      <c r="T20" s="1244"/>
      <c r="U20" s="1244"/>
      <c r="V20" s="1244"/>
      <c r="W20" s="632" t="s">
        <v>634</v>
      </c>
      <c r="Y20" s="831"/>
      <c r="Z20" s="831" t="str">
        <f t="shared" si="0"/>
        <v xml:space="preserve">Наименование системы теплоснабжения </v>
      </c>
      <c r="AA20" s="831"/>
      <c r="AB20" s="831"/>
      <c r="AC20" s="831"/>
      <c r="AI20" s="1010"/>
      <c r="AJ20" s="1010"/>
    </row>
    <row r="21" spans="1:36" ht="22.5">
      <c r="A21" s="1243"/>
      <c r="B21" s="1243"/>
      <c r="C21" s="1243"/>
      <c r="D21" s="1243">
        <v>1</v>
      </c>
      <c r="E21" s="1028"/>
      <c r="F21" s="1028"/>
      <c r="G21" s="1028"/>
      <c r="H21" s="1028"/>
      <c r="I21" s="964"/>
      <c r="J21" s="956"/>
      <c r="K21" s="959"/>
      <c r="L21" s="1032" t="str">
        <f>mergeValue(A21) &amp;"."&amp; mergeValue(B21)&amp;"."&amp; mergeValue(C21)&amp;"."&amp; mergeValue(D21)</f>
        <v>1.1.1.1</v>
      </c>
      <c r="M21" s="696" t="s">
        <v>22</v>
      </c>
      <c r="N21" s="648"/>
      <c r="O21" s="1244"/>
      <c r="P21" s="1244"/>
      <c r="Q21" s="1244"/>
      <c r="R21" s="1244"/>
      <c r="S21" s="1244"/>
      <c r="T21" s="1244"/>
      <c r="U21" s="1244"/>
      <c r="V21" s="1244"/>
      <c r="W21" s="632" t="s">
        <v>635</v>
      </c>
      <c r="Y21" s="831"/>
      <c r="Z21" s="831" t="str">
        <f t="shared" si="0"/>
        <v xml:space="preserve">Источник тепловой энергии  </v>
      </c>
      <c r="AA21" s="831"/>
      <c r="AB21" s="831"/>
      <c r="AC21" s="831"/>
      <c r="AI21" s="1010"/>
      <c r="AJ21" s="1010"/>
    </row>
    <row r="22" spans="1:36" ht="101.25">
      <c r="A22" s="1243"/>
      <c r="B22" s="1243"/>
      <c r="C22" s="1243"/>
      <c r="D22" s="1243"/>
      <c r="E22" s="1243">
        <v>1</v>
      </c>
      <c r="F22" s="1028"/>
      <c r="G22" s="1028"/>
      <c r="H22" s="1017">
        <v>1</v>
      </c>
      <c r="I22" s="1243">
        <v>1</v>
      </c>
      <c r="J22" s="1028"/>
      <c r="K22" s="967"/>
      <c r="L22" s="1032" t="str">
        <f>mergeValue(A22) &amp;"."&amp; mergeValue(B22)&amp;"."&amp; mergeValue(C22)&amp;"."&amp; mergeValue(D22)&amp;"."&amp; mergeValue(E22)</f>
        <v>1.1.1.1.1</v>
      </c>
      <c r="M22" s="556" t="s">
        <v>9</v>
      </c>
      <c r="N22" s="648"/>
      <c r="O22" s="1245"/>
      <c r="P22" s="1245"/>
      <c r="Q22" s="1245"/>
      <c r="R22" s="1245"/>
      <c r="S22" s="1245"/>
      <c r="T22" s="1245"/>
      <c r="U22" s="1245"/>
      <c r="V22" s="1245"/>
      <c r="W22" s="632" t="s">
        <v>639</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43"/>
      <c r="B23" s="1243"/>
      <c r="C23" s="1243"/>
      <c r="D23" s="1243"/>
      <c r="E23" s="1243"/>
      <c r="F23" s="1243">
        <v>1</v>
      </c>
      <c r="G23" s="1017"/>
      <c r="H23" s="1017"/>
      <c r="I23" s="1243"/>
      <c r="J23" s="1243">
        <v>1</v>
      </c>
      <c r="K23" s="968"/>
      <c r="L23" s="1032" t="str">
        <f>mergeValue(A23) &amp;"."&amp; mergeValue(B23)&amp;"."&amp; mergeValue(C23)&amp;"."&amp; mergeValue(D23)&amp;"."&amp; mergeValue(E23)&amp;"."&amp; mergeValue(F23)</f>
        <v>1.1.1.1.1.1</v>
      </c>
      <c r="M23" s="557" t="s">
        <v>10</v>
      </c>
      <c r="N23" s="648"/>
      <c r="O23" s="1246"/>
      <c r="P23" s="1247"/>
      <c r="Q23" s="1247"/>
      <c r="R23" s="1247"/>
      <c r="S23" s="1247"/>
      <c r="T23" s="1247"/>
      <c r="U23" s="1247"/>
      <c r="V23" s="1248"/>
      <c r="W23" s="632" t="s">
        <v>637</v>
      </c>
      <c r="Y23" s="831"/>
      <c r="Z23" s="831" t="str">
        <f t="shared" si="0"/>
        <v>Группа потребителей</v>
      </c>
      <c r="AA23" s="831"/>
      <c r="AB23" s="831"/>
      <c r="AC23" s="831"/>
      <c r="AI23" s="1010"/>
      <c r="AJ23" s="1010"/>
    </row>
    <row r="24" spans="1:36" ht="189" customHeight="1">
      <c r="A24" s="1243"/>
      <c r="B24" s="1243"/>
      <c r="C24" s="1243"/>
      <c r="D24" s="1243"/>
      <c r="E24" s="1243"/>
      <c r="F24" s="1243"/>
      <c r="G24" s="1017">
        <v>1</v>
      </c>
      <c r="H24" s="1017"/>
      <c r="I24" s="1243"/>
      <c r="J24" s="1243"/>
      <c r="K24" s="968">
        <v>1</v>
      </c>
      <c r="L24" s="1032" t="str">
        <f>mergeValue(A24) &amp;"."&amp; mergeValue(B24)&amp;"."&amp; mergeValue(C24)&amp;"."&amp; mergeValue(D24)&amp;"."&amp; mergeValue(E24)&amp;"."&amp; mergeValue(F24)&amp;"."&amp; mergeValue(G24)</f>
        <v>1.1.1.1.1.1.1</v>
      </c>
      <c r="M24" s="1071"/>
      <c r="N24" s="648"/>
      <c r="O24" s="765"/>
      <c r="P24" s="765"/>
      <c r="Q24" s="1096"/>
      <c r="R24" s="1238"/>
      <c r="S24" s="1239" t="s">
        <v>84</v>
      </c>
      <c r="T24" s="1238"/>
      <c r="U24" s="1239" t="s">
        <v>85</v>
      </c>
      <c r="V24" s="765"/>
      <c r="W24" s="1214" t="s">
        <v>656</v>
      </c>
      <c r="X24" s="1010" t="str">
        <f>strCheckDate(O25:V25)</f>
        <v/>
      </c>
      <c r="Y24" s="831"/>
      <c r="Z24" s="831" t="str">
        <f t="shared" si="0"/>
        <v/>
      </c>
      <c r="AA24" s="831"/>
      <c r="AB24" s="831"/>
      <c r="AC24" s="831"/>
      <c r="AI24" s="1010"/>
      <c r="AJ24" s="1010"/>
    </row>
    <row r="25" spans="1:36" ht="11.25" hidden="1">
      <c r="A25" s="1243"/>
      <c r="B25" s="1243"/>
      <c r="C25" s="1243"/>
      <c r="D25" s="1243"/>
      <c r="E25" s="1243"/>
      <c r="F25" s="1243"/>
      <c r="G25" s="1017"/>
      <c r="H25" s="1017"/>
      <c r="I25" s="1243"/>
      <c r="J25" s="1243"/>
      <c r="K25" s="968"/>
      <c r="L25" s="802"/>
      <c r="M25" s="648"/>
      <c r="N25" s="648"/>
      <c r="O25" s="765"/>
      <c r="P25" s="765"/>
      <c r="Q25" s="771" t="str">
        <f>R24 &amp; "-" &amp; T24</f>
        <v>-</v>
      </c>
      <c r="R25" s="1238"/>
      <c r="S25" s="1239"/>
      <c r="T25" s="1238"/>
      <c r="U25" s="1239"/>
      <c r="V25" s="765"/>
      <c r="W25" s="1215"/>
      <c r="Y25" s="831"/>
      <c r="Z25" s="831" t="str">
        <f t="shared" si="0"/>
        <v/>
      </c>
      <c r="AA25" s="831"/>
      <c r="AB25" s="831"/>
      <c r="AC25" s="831"/>
      <c r="AI25" s="1010"/>
      <c r="AJ25" s="1010"/>
    </row>
    <row r="26" spans="1:36" ht="15" customHeight="1">
      <c r="A26" s="1243"/>
      <c r="B26" s="1243"/>
      <c r="C26" s="1243"/>
      <c r="D26" s="1243"/>
      <c r="E26" s="1243"/>
      <c r="F26" s="1243"/>
      <c r="G26" s="1028"/>
      <c r="H26" s="1017"/>
      <c r="I26" s="1243"/>
      <c r="J26" s="1243"/>
      <c r="K26" s="967"/>
      <c r="L26" s="690"/>
      <c r="M26" s="559" t="s">
        <v>25</v>
      </c>
      <c r="N26" s="1008"/>
      <c r="O26" s="1008"/>
      <c r="P26" s="1008"/>
      <c r="Q26" s="1008"/>
      <c r="R26" s="1008"/>
      <c r="S26" s="1008"/>
      <c r="T26" s="1008"/>
      <c r="U26" s="1008"/>
      <c r="V26" s="764"/>
      <c r="W26" s="1216"/>
      <c r="Y26" s="831"/>
      <c r="Z26" s="831" t="str">
        <f t="shared" si="0"/>
        <v>Добавить вид теплоносителя (параметры теплоносителя)</v>
      </c>
      <c r="AA26" s="831"/>
      <c r="AB26" s="831"/>
      <c r="AC26" s="831"/>
      <c r="AI26" s="1010"/>
      <c r="AJ26" s="1010"/>
    </row>
    <row r="27" spans="1:36" ht="15" customHeight="1">
      <c r="A27" s="1243"/>
      <c r="B27" s="1243"/>
      <c r="C27" s="1243"/>
      <c r="D27" s="1243"/>
      <c r="E27" s="1243"/>
      <c r="F27" s="1028"/>
      <c r="G27" s="1028"/>
      <c r="H27" s="1017"/>
      <c r="I27" s="1243"/>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43"/>
      <c r="B28" s="1243"/>
      <c r="C28" s="1243"/>
      <c r="D28" s="1243"/>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43"/>
      <c r="B29" s="1243"/>
      <c r="C29" s="1243"/>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43"/>
      <c r="B30" s="1243"/>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43"/>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207" t="s">
        <v>633</v>
      </c>
      <c r="N34" s="1207"/>
      <c r="O34" s="1207"/>
      <c r="P34" s="1207"/>
      <c r="Q34" s="1207"/>
      <c r="R34" s="1207"/>
      <c r="S34" s="1207"/>
      <c r="T34" s="1207"/>
      <c r="U34" s="1207"/>
      <c r="V34" s="1207"/>
      <c r="W34" s="1207"/>
    </row>
  </sheetData>
  <sheetProtection password="FA9C" sheet="1" objects="1" scenarios="1" formatColumns="0" formatRows="0"/>
  <dataConsolidate link="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8" t="s">
        <v>492</v>
      </c>
      <c r="G2" s="1209"/>
      <c r="H2" s="1210"/>
      <c r="I2" s="642"/>
    </row>
    <row r="3" spans="1:20" ht="3" customHeight="1"/>
    <row r="4" spans="1:20" s="572" customFormat="1" ht="11.25">
      <c r="A4" s="592"/>
      <c r="B4" s="592"/>
      <c r="C4" s="592"/>
      <c r="D4" s="592"/>
      <c r="F4" s="1160" t="s">
        <v>454</v>
      </c>
      <c r="G4" s="1160"/>
      <c r="H4" s="1160"/>
      <c r="I4" s="121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20.12.2018</v>
      </c>
      <c r="I7" s="583" t="s">
        <v>494</v>
      </c>
      <c r="J7" s="617"/>
      <c r="K7" s="592"/>
      <c r="L7" s="592"/>
      <c r="M7" s="592"/>
      <c r="N7" s="592"/>
      <c r="O7" s="592"/>
      <c r="P7" s="592"/>
      <c r="Q7" s="592"/>
      <c r="R7" s="592"/>
      <c r="S7" s="592"/>
      <c r="T7" s="592"/>
    </row>
    <row r="8" spans="1:20" s="572" customFormat="1" ht="45">
      <c r="A8" s="1212">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2"/>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2"/>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2"/>
      <c r="B11" s="1212">
        <v>1</v>
      </c>
      <c r="C11" s="625"/>
      <c r="D11" s="625"/>
      <c r="F11" s="618" t="str">
        <f>"4."&amp;mergeValue(A11) &amp;"."&amp;mergeValue(B11)</f>
        <v>4.1.1</v>
      </c>
      <c r="G11" s="613" t="s">
        <v>593</v>
      </c>
      <c r="H11" s="606" t="str">
        <f>IF(region_name="","",region_name)</f>
        <v>Челябинская область</v>
      </c>
      <c r="I11" s="583" t="s">
        <v>500</v>
      </c>
      <c r="J11" s="617"/>
      <c r="K11" s="592"/>
      <c r="L11" s="592"/>
      <c r="M11" s="592"/>
      <c r="N11" s="592"/>
      <c r="O11" s="592"/>
      <c r="P11" s="592"/>
      <c r="Q11" s="592"/>
      <c r="R11" s="592"/>
      <c r="S11" s="592"/>
      <c r="T11" s="592"/>
    </row>
    <row r="12" spans="1:20" s="572" customFormat="1" ht="22.5">
      <c r="A12" s="1212"/>
      <c r="B12" s="1212"/>
      <c r="C12" s="1212">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2"/>
      <c r="B13" s="1212"/>
      <c r="C13" s="1212"/>
      <c r="D13" s="625">
        <v>1</v>
      </c>
      <c r="F13" s="618" t="str">
        <f>"4."&amp;mergeValue(A13) &amp;"."&amp;mergeValue(B13)&amp;"."&amp;mergeValue(C13)&amp;"."&amp;mergeValue(D13)</f>
        <v>4.1.1.1.1</v>
      </c>
      <c r="G13" s="635" t="s">
        <v>499</v>
      </c>
      <c r="H13" s="606"/>
      <c r="I13" s="1213" t="s">
        <v>592</v>
      </c>
      <c r="J13" s="617"/>
      <c r="K13" s="592"/>
      <c r="L13" s="592"/>
      <c r="M13" s="592"/>
      <c r="N13" s="592"/>
      <c r="O13" s="592"/>
      <c r="P13" s="592"/>
      <c r="Q13" s="592"/>
      <c r="R13" s="592"/>
      <c r="S13" s="592"/>
      <c r="T13" s="592"/>
    </row>
    <row r="14" spans="1:20" s="572" customFormat="1" ht="18.75">
      <c r="A14" s="1212"/>
      <c r="B14" s="1212"/>
      <c r="C14" s="1212"/>
      <c r="D14" s="625"/>
      <c r="F14" s="621"/>
      <c r="G14" s="552" t="s">
        <v>4</v>
      </c>
      <c r="H14" s="626"/>
      <c r="I14" s="1213"/>
      <c r="J14" s="617"/>
      <c r="K14" s="592"/>
      <c r="L14" s="592"/>
      <c r="M14" s="592"/>
      <c r="N14" s="592"/>
      <c r="O14" s="592"/>
      <c r="P14" s="592"/>
      <c r="Q14" s="592"/>
      <c r="R14" s="592"/>
      <c r="S14" s="592"/>
      <c r="T14" s="592"/>
    </row>
    <row r="15" spans="1:20" s="572" customFormat="1" ht="18.75">
      <c r="A15" s="1212"/>
      <c r="B15" s="1212"/>
      <c r="C15" s="625"/>
      <c r="D15" s="625"/>
      <c r="F15" s="636"/>
      <c r="G15" s="579" t="s">
        <v>403</v>
      </c>
      <c r="H15" s="637"/>
      <c r="I15" s="638"/>
      <c r="J15" s="617"/>
      <c r="K15" s="592"/>
      <c r="L15" s="592"/>
      <c r="M15" s="592"/>
      <c r="N15" s="592"/>
      <c r="O15" s="592"/>
      <c r="P15" s="592"/>
      <c r="Q15" s="592"/>
      <c r="R15" s="592"/>
      <c r="S15" s="592"/>
      <c r="T15" s="592"/>
    </row>
    <row r="16" spans="1:20" s="572" customFormat="1" ht="18.75">
      <c r="A16" s="1212"/>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7" t="s">
        <v>594</v>
      </c>
      <c r="H19" s="120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40" t="s">
        <v>632</v>
      </c>
      <c r="M5" s="1240"/>
      <c r="N5" s="1240"/>
      <c r="O5" s="1240"/>
      <c r="P5" s="1240"/>
      <c r="Q5" s="1240"/>
      <c r="R5" s="1240"/>
      <c r="S5" s="1240"/>
      <c r="T5" s="1240"/>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9" t="s">
        <v>85</v>
      </c>
      <c r="P7" s="1249"/>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217" t="str">
        <f>IF(NameOrPr_ch="",IF(NameOrPr="","",NameOrPr),NameOrPr_ch)</f>
        <v>Министерство тарифного регулирования и энергетики Челябинской области</v>
      </c>
      <c r="P9" s="1217"/>
      <c r="Q9" s="1217"/>
      <c r="R9" s="1217"/>
      <c r="S9" s="1217"/>
      <c r="T9" s="1217"/>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17" t="str">
        <f>IF(datePr_ch="",IF(datePr="","",datePr),datePr_ch)</f>
        <v>13.12.2018</v>
      </c>
      <c r="P10" s="1217"/>
      <c r="Q10" s="1217"/>
      <c r="R10" s="1217"/>
      <c r="S10" s="1217"/>
      <c r="T10" s="1217"/>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17" t="str">
        <f>IF(numberPr_ch="",IF(numberPr="","",numberPr),numberPr_ch)</f>
        <v>83/7</v>
      </c>
      <c r="P11" s="1217"/>
      <c r="Q11" s="1217"/>
      <c r="R11" s="1217"/>
      <c r="S11" s="1217"/>
      <c r="T11" s="1217"/>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217" t="str">
        <f>IF(IstPub_ch="",IF(IstPub="","",IstPub),IstPub_ch)</f>
        <v>Сайт Министерства тарифного регулирования и энергетики Челябинской области, tarif74.ru</v>
      </c>
      <c r="P12" s="1217"/>
      <c r="Q12" s="1217"/>
      <c r="R12" s="1217"/>
      <c r="S12" s="1217"/>
      <c r="T12" s="1217"/>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41"/>
      <c r="M13" s="1241"/>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8"/>
      <c r="P14" s="1218"/>
      <c r="Q14" s="1218"/>
      <c r="R14" s="1218"/>
      <c r="S14" s="1218"/>
      <c r="T14" s="1218"/>
      <c r="U14" s="1218"/>
    </row>
    <row r="15" spans="1:34">
      <c r="J15" s="531"/>
      <c r="K15" s="531"/>
      <c r="L15" s="1160" t="s">
        <v>454</v>
      </c>
      <c r="M15" s="1160"/>
      <c r="N15" s="1160"/>
      <c r="O15" s="1160"/>
      <c r="P15" s="1160"/>
      <c r="Q15" s="1160"/>
      <c r="R15" s="1160"/>
      <c r="S15" s="1160"/>
      <c r="T15" s="1160"/>
      <c r="U15" s="1160"/>
      <c r="V15" s="1160"/>
      <c r="W15" s="1160" t="s">
        <v>455</v>
      </c>
    </row>
    <row r="16" spans="1:34" ht="14.25" customHeight="1">
      <c r="J16" s="531"/>
      <c r="K16" s="531"/>
      <c r="L16" s="1224" t="s">
        <v>92</v>
      </c>
      <c r="M16" s="1224" t="s">
        <v>640</v>
      </c>
      <c r="N16" s="663"/>
      <c r="O16" s="1225" t="s">
        <v>642</v>
      </c>
      <c r="P16" s="1226"/>
      <c r="Q16" s="1226"/>
      <c r="R16" s="1226"/>
      <c r="S16" s="1226"/>
      <c r="T16" s="1227"/>
      <c r="U16" s="1235" t="s">
        <v>341</v>
      </c>
      <c r="V16" s="1221" t="s">
        <v>275</v>
      </c>
      <c r="W16" s="1160"/>
    </row>
    <row r="17" spans="1:36" ht="14.25" customHeight="1">
      <c r="J17" s="531"/>
      <c r="K17" s="531"/>
      <c r="L17" s="1224"/>
      <c r="M17" s="1224"/>
      <c r="N17" s="664"/>
      <c r="O17" s="1230" t="s">
        <v>606</v>
      </c>
      <c r="P17" s="1228" t="s">
        <v>271</v>
      </c>
      <c r="Q17" s="1229"/>
      <c r="R17" s="1232" t="s">
        <v>655</v>
      </c>
      <c r="S17" s="1233"/>
      <c r="T17" s="1234"/>
      <c r="U17" s="1236"/>
      <c r="V17" s="1222"/>
      <c r="W17" s="1160"/>
    </row>
    <row r="18" spans="1:36" ht="33.75" customHeight="1">
      <c r="J18" s="531"/>
      <c r="K18" s="531"/>
      <c r="L18" s="1224"/>
      <c r="M18" s="1224"/>
      <c r="N18" s="665"/>
      <c r="O18" s="1231"/>
      <c r="P18" s="537" t="s">
        <v>607</v>
      </c>
      <c r="Q18" s="537" t="s">
        <v>6</v>
      </c>
      <c r="R18" s="538" t="s">
        <v>274</v>
      </c>
      <c r="S18" s="1219" t="s">
        <v>273</v>
      </c>
      <c r="T18" s="1220"/>
      <c r="U18" s="1237"/>
      <c r="V18" s="1223"/>
      <c r="W18" s="116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42">
        <f ca="1">OFFSET(S19,0,-1)+1</f>
        <v>7</v>
      </c>
      <c r="T19" s="1242"/>
      <c r="U19" s="650">
        <f ca="1">OFFSET(U19,0,-2)+1</f>
        <v>8</v>
      </c>
      <c r="V19" s="651">
        <f ca="1">OFFSET(V19,0,-1)</f>
        <v>8</v>
      </c>
      <c r="W19" s="650">
        <f ca="1">OFFSET(W19,0,-1)+1</f>
        <v>9</v>
      </c>
    </row>
    <row r="20" spans="1:36" ht="22.5">
      <c r="A20" s="1243">
        <v>1</v>
      </c>
      <c r="B20" s="885"/>
      <c r="C20" s="885"/>
      <c r="D20" s="885"/>
      <c r="E20" s="886"/>
      <c r="F20" s="887"/>
      <c r="G20" s="887"/>
      <c r="H20" s="887"/>
      <c r="I20" s="888"/>
      <c r="J20" s="883"/>
      <c r="K20" s="890"/>
      <c r="L20" s="595">
        <f>mergeValue(A20)</f>
        <v>1</v>
      </c>
      <c r="M20" s="643" t="s">
        <v>20</v>
      </c>
      <c r="N20" s="648"/>
      <c r="O20" s="1244"/>
      <c r="P20" s="1244"/>
      <c r="Q20" s="1244"/>
      <c r="R20" s="1244"/>
      <c r="S20" s="1244"/>
      <c r="T20" s="1244"/>
      <c r="U20" s="1244"/>
      <c r="V20" s="1244"/>
      <c r="W20" s="632" t="s">
        <v>477</v>
      </c>
      <c r="Y20" s="591"/>
      <c r="Z20" s="591" t="str">
        <f t="shared" ref="Z20:Z33" si="0">IF(M20="","",M20 )</f>
        <v>Наименование тарифа</v>
      </c>
      <c r="AA20" s="591"/>
      <c r="AB20" s="591"/>
      <c r="AC20" s="591"/>
      <c r="AI20" s="587"/>
      <c r="AJ20" s="587"/>
    </row>
    <row r="21" spans="1:36" ht="22.5">
      <c r="A21" s="1243"/>
      <c r="B21" s="1243">
        <v>1</v>
      </c>
      <c r="C21" s="885"/>
      <c r="D21" s="885"/>
      <c r="E21" s="887"/>
      <c r="F21" s="887"/>
      <c r="G21" s="887"/>
      <c r="H21" s="887"/>
      <c r="I21" s="882"/>
      <c r="J21" s="881"/>
      <c r="K21" s="884"/>
      <c r="L21" s="595" t="str">
        <f>mergeValue(A21) &amp;"."&amp; mergeValue(B21)</f>
        <v>1.1</v>
      </c>
      <c r="M21" s="548" t="s">
        <v>16</v>
      </c>
      <c r="N21" s="648"/>
      <c r="O21" s="1244"/>
      <c r="P21" s="1244"/>
      <c r="Q21" s="1244"/>
      <c r="R21" s="1244"/>
      <c r="S21" s="1244"/>
      <c r="T21" s="1244"/>
      <c r="U21" s="1244"/>
      <c r="V21" s="1244"/>
      <c r="W21" s="632" t="s">
        <v>478</v>
      </c>
      <c r="Y21" s="591"/>
      <c r="Z21" s="591" t="str">
        <f t="shared" si="0"/>
        <v>Территория действия тарифа</v>
      </c>
      <c r="AA21" s="591"/>
      <c r="AB21" s="591"/>
      <c r="AC21" s="591"/>
      <c r="AI21" s="587"/>
      <c r="AJ21" s="587"/>
    </row>
    <row r="22" spans="1:36" ht="22.5">
      <c r="A22" s="1243"/>
      <c r="B22" s="1243"/>
      <c r="C22" s="1243">
        <v>1</v>
      </c>
      <c r="D22" s="885"/>
      <c r="E22" s="887"/>
      <c r="F22" s="887"/>
      <c r="G22" s="887"/>
      <c r="H22" s="887"/>
      <c r="I22" s="889"/>
      <c r="J22" s="881"/>
      <c r="K22" s="884"/>
      <c r="L22" s="595" t="str">
        <f>mergeValue(A22) &amp;"."&amp; mergeValue(B22)&amp;"."&amp; mergeValue(C22)</f>
        <v>1.1.1</v>
      </c>
      <c r="M22" s="549" t="s">
        <v>7</v>
      </c>
      <c r="N22" s="648"/>
      <c r="O22" s="1244"/>
      <c r="P22" s="1244"/>
      <c r="Q22" s="1244"/>
      <c r="R22" s="1244"/>
      <c r="S22" s="1244"/>
      <c r="T22" s="1244"/>
      <c r="U22" s="1244"/>
      <c r="V22" s="1244"/>
      <c r="W22" s="632" t="s">
        <v>634</v>
      </c>
      <c r="Y22" s="591"/>
      <c r="Z22" s="591" t="str">
        <f t="shared" si="0"/>
        <v xml:space="preserve">Наименование системы теплоснабжения </v>
      </c>
      <c r="AA22" s="591"/>
      <c r="AB22" s="591"/>
      <c r="AC22" s="591"/>
      <c r="AI22" s="587"/>
      <c r="AJ22" s="587"/>
    </row>
    <row r="23" spans="1:36" ht="22.5">
      <c r="A23" s="1243"/>
      <c r="B23" s="1243"/>
      <c r="C23" s="1243"/>
      <c r="D23" s="1243">
        <v>1</v>
      </c>
      <c r="E23" s="887"/>
      <c r="F23" s="887"/>
      <c r="G23" s="887"/>
      <c r="H23" s="887"/>
      <c r="I23" s="889"/>
      <c r="J23" s="881"/>
      <c r="K23" s="884"/>
      <c r="L23" s="595" t="str">
        <f>mergeValue(A23) &amp;"."&amp; mergeValue(B23)&amp;"."&amp; mergeValue(C23)&amp;"."&amp; mergeValue(D23)</f>
        <v>1.1.1.1</v>
      </c>
      <c r="M23" s="550" t="s">
        <v>22</v>
      </c>
      <c r="N23" s="648"/>
      <c r="O23" s="1244"/>
      <c r="P23" s="1244"/>
      <c r="Q23" s="1244"/>
      <c r="R23" s="1244"/>
      <c r="S23" s="1244"/>
      <c r="T23" s="1244"/>
      <c r="U23" s="1244"/>
      <c r="V23" s="1244"/>
      <c r="W23" s="632" t="s">
        <v>635</v>
      </c>
      <c r="Y23" s="591"/>
      <c r="Z23" s="591" t="str">
        <f t="shared" si="0"/>
        <v xml:space="preserve">Источник тепловой энергии  </v>
      </c>
      <c r="AA23" s="591"/>
      <c r="AB23" s="591"/>
      <c r="AC23" s="591"/>
      <c r="AI23" s="587"/>
      <c r="AJ23" s="587"/>
    </row>
    <row r="24" spans="1:36" ht="101.25">
      <c r="A24" s="1243"/>
      <c r="B24" s="1243"/>
      <c r="C24" s="1243"/>
      <c r="D24" s="1243"/>
      <c r="E24" s="1243">
        <v>1</v>
      </c>
      <c r="F24" s="887"/>
      <c r="G24" s="887"/>
      <c r="H24" s="885">
        <v>1</v>
      </c>
      <c r="I24" s="1243">
        <v>1</v>
      </c>
      <c r="J24" s="887"/>
      <c r="K24" s="892"/>
      <c r="L24" s="595" t="str">
        <f>mergeValue(A24) &amp;"."&amp; mergeValue(B24)&amp;"."&amp; mergeValue(C24)&amp;"."&amp; mergeValue(D24)&amp;"."&amp; mergeValue(E24)</f>
        <v>1.1.1.1.1</v>
      </c>
      <c r="M24" s="556" t="s">
        <v>9</v>
      </c>
      <c r="N24" s="648"/>
      <c r="O24" s="1245"/>
      <c r="P24" s="1245"/>
      <c r="Q24" s="1245"/>
      <c r="R24" s="1245"/>
      <c r="S24" s="1245"/>
      <c r="T24" s="1245"/>
      <c r="U24" s="1245"/>
      <c r="V24" s="1245"/>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43"/>
      <c r="B25" s="1243"/>
      <c r="C25" s="1243"/>
      <c r="D25" s="1243"/>
      <c r="E25" s="1243"/>
      <c r="F25" s="1243">
        <v>1</v>
      </c>
      <c r="G25" s="885"/>
      <c r="H25" s="885"/>
      <c r="I25" s="1243"/>
      <c r="J25" s="1243">
        <v>1</v>
      </c>
      <c r="K25" s="893"/>
      <c r="L25" s="595" t="str">
        <f>mergeValue(A25) &amp;"."&amp; mergeValue(B25)&amp;"."&amp; mergeValue(C25)&amp;"."&amp; mergeValue(D25)&amp;"."&amp; mergeValue(E25)&amp;"."&amp; mergeValue(F25)</f>
        <v>1.1.1.1.1.1</v>
      </c>
      <c r="M25" s="557" t="s">
        <v>10</v>
      </c>
      <c r="N25" s="648"/>
      <c r="O25" s="1246"/>
      <c r="P25" s="1247"/>
      <c r="Q25" s="1247"/>
      <c r="R25" s="1247"/>
      <c r="S25" s="1247"/>
      <c r="T25" s="1247"/>
      <c r="U25" s="1247"/>
      <c r="V25" s="1248"/>
      <c r="W25" s="632" t="s">
        <v>637</v>
      </c>
      <c r="Y25" s="591"/>
      <c r="Z25" s="591" t="str">
        <f t="shared" si="0"/>
        <v>Группа потребителей</v>
      </c>
      <c r="AA25" s="591"/>
      <c r="AB25" s="591"/>
      <c r="AC25" s="591"/>
      <c r="AI25" s="587"/>
      <c r="AJ25" s="587"/>
    </row>
    <row r="26" spans="1:36" ht="189" customHeight="1">
      <c r="A26" s="1243"/>
      <c r="B26" s="1243"/>
      <c r="C26" s="1243"/>
      <c r="D26" s="1243"/>
      <c r="E26" s="1243"/>
      <c r="F26" s="1243"/>
      <c r="G26" s="885">
        <v>1</v>
      </c>
      <c r="H26" s="885"/>
      <c r="I26" s="1243"/>
      <c r="J26" s="1243"/>
      <c r="K26" s="893">
        <v>1</v>
      </c>
      <c r="L26" s="595" t="str">
        <f>mergeValue(A26) &amp;"."&amp; mergeValue(B26)&amp;"."&amp; mergeValue(C26)&amp;"."&amp; mergeValue(D26)&amp;"."&amp; mergeValue(E26)&amp;"."&amp; mergeValue(F26)&amp;"."&amp; mergeValue(G26)</f>
        <v>1.1.1.1.1.1.1</v>
      </c>
      <c r="M26" s="1071"/>
      <c r="N26" s="648"/>
      <c r="O26" s="564"/>
      <c r="P26" s="564"/>
      <c r="Q26" s="1096"/>
      <c r="R26" s="1238"/>
      <c r="S26" s="1239" t="s">
        <v>84</v>
      </c>
      <c r="T26" s="1238"/>
      <c r="U26" s="1239" t="s">
        <v>85</v>
      </c>
      <c r="V26" s="564"/>
      <c r="W26" s="1214" t="s">
        <v>656</v>
      </c>
      <c r="X26" s="587" t="str">
        <f>strCheckDate(O27:V27)</f>
        <v/>
      </c>
      <c r="Y26" s="591"/>
      <c r="Z26" s="591" t="str">
        <f t="shared" si="0"/>
        <v/>
      </c>
      <c r="AA26" s="591"/>
      <c r="AB26" s="591"/>
      <c r="AC26" s="591"/>
      <c r="AI26" s="587"/>
      <c r="AJ26" s="587"/>
    </row>
    <row r="27" spans="1:36" ht="11.25" hidden="1">
      <c r="A27" s="1243"/>
      <c r="B27" s="1243"/>
      <c r="C27" s="1243"/>
      <c r="D27" s="1243"/>
      <c r="E27" s="1243"/>
      <c r="F27" s="1243"/>
      <c r="G27" s="885"/>
      <c r="H27" s="885"/>
      <c r="I27" s="1243"/>
      <c r="J27" s="1243"/>
      <c r="K27" s="893"/>
      <c r="L27" s="602"/>
      <c r="M27" s="648"/>
      <c r="N27" s="648"/>
      <c r="O27" s="564"/>
      <c r="P27" s="564"/>
      <c r="Q27" s="586" t="str">
        <f>R26 &amp; "-" &amp; T26</f>
        <v>-</v>
      </c>
      <c r="R27" s="1238"/>
      <c r="S27" s="1239"/>
      <c r="T27" s="1238"/>
      <c r="U27" s="1239"/>
      <c r="V27" s="564"/>
      <c r="W27" s="1215"/>
      <c r="Y27" s="591"/>
      <c r="Z27" s="591" t="str">
        <f t="shared" si="0"/>
        <v/>
      </c>
      <c r="AA27" s="591"/>
      <c r="AB27" s="591"/>
      <c r="AC27" s="591"/>
      <c r="AI27" s="587"/>
      <c r="AJ27" s="587"/>
    </row>
    <row r="28" spans="1:36" ht="15" customHeight="1">
      <c r="A28" s="1243"/>
      <c r="B28" s="1243"/>
      <c r="C28" s="1243"/>
      <c r="D28" s="1243"/>
      <c r="E28" s="1243"/>
      <c r="F28" s="1243"/>
      <c r="G28" s="887"/>
      <c r="H28" s="885"/>
      <c r="I28" s="1243"/>
      <c r="J28" s="1243"/>
      <c r="K28" s="892"/>
      <c r="L28" s="540"/>
      <c r="M28" s="559" t="s">
        <v>25</v>
      </c>
      <c r="N28" s="566"/>
      <c r="O28" s="566"/>
      <c r="P28" s="566"/>
      <c r="Q28" s="566"/>
      <c r="R28" s="566"/>
      <c r="S28" s="566"/>
      <c r="T28" s="566"/>
      <c r="U28" s="566"/>
      <c r="V28" s="562"/>
      <c r="W28" s="1216"/>
      <c r="Y28" s="591"/>
      <c r="Z28" s="591" t="str">
        <f t="shared" si="0"/>
        <v>Добавить вид теплоносителя (параметры теплоносителя)</v>
      </c>
      <c r="AA28" s="591"/>
      <c r="AB28" s="591"/>
      <c r="AC28" s="591"/>
      <c r="AI28" s="587"/>
      <c r="AJ28" s="587"/>
    </row>
    <row r="29" spans="1:36" ht="15" customHeight="1">
      <c r="A29" s="1243"/>
      <c r="B29" s="1243"/>
      <c r="C29" s="1243"/>
      <c r="D29" s="1243"/>
      <c r="E29" s="1243"/>
      <c r="F29" s="887"/>
      <c r="G29" s="887"/>
      <c r="H29" s="885"/>
      <c r="I29" s="124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43"/>
      <c r="B30" s="1243"/>
      <c r="C30" s="1243"/>
      <c r="D30" s="124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43"/>
      <c r="B31" s="1243"/>
      <c r="C31" s="124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43"/>
      <c r="B32" s="124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4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7" t="s">
        <v>633</v>
      </c>
      <c r="N36" s="1207"/>
      <c r="O36" s="1207"/>
      <c r="P36" s="1207"/>
      <c r="Q36" s="1207"/>
      <c r="R36" s="1207"/>
      <c r="S36" s="1207"/>
      <c r="T36" s="1207"/>
      <c r="U36" s="1207"/>
      <c r="V36" s="1207"/>
      <c r="W36" s="1207"/>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8" t="s">
        <v>492</v>
      </c>
      <c r="G2" s="1209"/>
      <c r="H2" s="1210"/>
      <c r="I2" s="808"/>
    </row>
    <row r="3" spans="1:20" ht="3" customHeight="1"/>
    <row r="4" spans="1:20" s="572" customFormat="1" ht="11.25">
      <c r="A4" s="773"/>
      <c r="B4" s="773"/>
      <c r="C4" s="773"/>
      <c r="D4" s="773"/>
      <c r="F4" s="1160" t="s">
        <v>454</v>
      </c>
      <c r="G4" s="1160"/>
      <c r="H4" s="1160"/>
      <c r="I4" s="1211"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11"/>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20.12.2018</v>
      </c>
      <c r="I7" s="818" t="s">
        <v>494</v>
      </c>
      <c r="J7" s="617"/>
      <c r="K7" s="773"/>
      <c r="L7" s="773"/>
      <c r="M7" s="773"/>
      <c r="N7" s="773"/>
      <c r="O7" s="773"/>
      <c r="P7" s="773"/>
      <c r="Q7" s="773"/>
      <c r="R7" s="773"/>
      <c r="S7" s="773"/>
      <c r="T7" s="773"/>
    </row>
    <row r="8" spans="1:20" s="572" customFormat="1" ht="45">
      <c r="A8" s="1212">
        <v>1</v>
      </c>
      <c r="B8" s="773"/>
      <c r="C8" s="773"/>
      <c r="D8" s="773"/>
      <c r="F8" s="816" t="str">
        <f>"2." &amp;mergeValue(A8)</f>
        <v>2.1</v>
      </c>
      <c r="G8" s="817" t="s">
        <v>495</v>
      </c>
      <c r="H8" s="807"/>
      <c r="I8" s="818" t="s">
        <v>591</v>
      </c>
      <c r="J8" s="617"/>
      <c r="K8" s="773"/>
      <c r="L8" s="773"/>
      <c r="M8" s="773"/>
      <c r="N8" s="773"/>
      <c r="O8" s="773"/>
      <c r="P8" s="773"/>
      <c r="Q8" s="773"/>
      <c r="R8" s="773"/>
      <c r="S8" s="773"/>
      <c r="T8" s="773"/>
    </row>
    <row r="9" spans="1:20" s="572" customFormat="1" ht="22.5">
      <c r="A9" s="1212"/>
      <c r="B9" s="773"/>
      <c r="C9" s="773"/>
      <c r="D9" s="773"/>
      <c r="F9" s="816" t="str">
        <f>"3." &amp;mergeValue(A9)</f>
        <v>3.1</v>
      </c>
      <c r="G9" s="817" t="s">
        <v>496</v>
      </c>
      <c r="H9" s="807"/>
      <c r="I9" s="818" t="s">
        <v>589</v>
      </c>
      <c r="J9" s="617"/>
      <c r="K9" s="773"/>
      <c r="L9" s="773"/>
      <c r="M9" s="773"/>
      <c r="N9" s="773"/>
      <c r="O9" s="773"/>
      <c r="P9" s="773"/>
      <c r="Q9" s="773"/>
      <c r="R9" s="773"/>
      <c r="S9" s="773"/>
      <c r="T9" s="773"/>
    </row>
    <row r="10" spans="1:20" s="572" customFormat="1" ht="22.5">
      <c r="A10" s="1212"/>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212"/>
      <c r="B11" s="1212">
        <v>1</v>
      </c>
      <c r="C11" s="779"/>
      <c r="D11" s="779"/>
      <c r="F11" s="816" t="str">
        <f>"4."&amp;mergeValue(A11) &amp;"."&amp;mergeValue(B11)</f>
        <v>4.1.1</v>
      </c>
      <c r="G11" s="832" t="s">
        <v>593</v>
      </c>
      <c r="H11" s="807" t="str">
        <f>IF(region_name="","",region_name)</f>
        <v>Челябинская область</v>
      </c>
      <c r="I11" s="818" t="s">
        <v>500</v>
      </c>
      <c r="J11" s="617"/>
      <c r="K11" s="773"/>
      <c r="L11" s="773"/>
      <c r="M11" s="773"/>
      <c r="N11" s="773"/>
      <c r="O11" s="773"/>
      <c r="P11" s="773"/>
      <c r="Q11" s="773"/>
      <c r="R11" s="773"/>
      <c r="S11" s="773"/>
      <c r="T11" s="773"/>
    </row>
    <row r="12" spans="1:20" s="572" customFormat="1" ht="22.5">
      <c r="A12" s="1212"/>
      <c r="B12" s="1212"/>
      <c r="C12" s="1212">
        <v>1</v>
      </c>
      <c r="D12" s="779"/>
      <c r="F12" s="816" t="str">
        <f>"4."&amp;mergeValue(A12) &amp;"."&amp;mergeValue(B12)&amp;"."&amp;mergeValue(C12)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212"/>
      <c r="B13" s="1212"/>
      <c r="C13" s="1212"/>
      <c r="D13" s="779">
        <v>1</v>
      </c>
      <c r="F13" s="816" t="str">
        <f>"4."&amp;mergeValue(A13) &amp;"."&amp;mergeValue(B13)&amp;"."&amp;mergeValue(C13)&amp;"."&amp;mergeValue(D13)</f>
        <v>4.1.1.1.1</v>
      </c>
      <c r="G13" s="820" t="s">
        <v>499</v>
      </c>
      <c r="H13" s="807"/>
      <c r="I13" s="1213" t="s">
        <v>592</v>
      </c>
      <c r="J13" s="617"/>
      <c r="K13" s="773"/>
      <c r="L13" s="773"/>
      <c r="M13" s="773"/>
      <c r="N13" s="773"/>
      <c r="O13" s="773"/>
      <c r="P13" s="773"/>
      <c r="Q13" s="773"/>
      <c r="R13" s="773"/>
      <c r="S13" s="773"/>
      <c r="T13" s="773"/>
    </row>
    <row r="14" spans="1:20" s="572" customFormat="1" ht="18.75">
      <c r="A14" s="1212"/>
      <c r="B14" s="1212"/>
      <c r="C14" s="1212"/>
      <c r="D14" s="779"/>
      <c r="F14" s="821"/>
      <c r="G14" s="761" t="s">
        <v>4</v>
      </c>
      <c r="H14" s="626"/>
      <c r="I14" s="1213"/>
      <c r="J14" s="617"/>
      <c r="K14" s="773"/>
      <c r="L14" s="773"/>
      <c r="M14" s="773"/>
      <c r="N14" s="773"/>
      <c r="O14" s="773"/>
      <c r="P14" s="773"/>
      <c r="Q14" s="773"/>
      <c r="R14" s="773"/>
      <c r="S14" s="773"/>
      <c r="T14" s="773"/>
    </row>
    <row r="15" spans="1:20" s="572" customFormat="1" ht="18.75">
      <c r="A15" s="1212"/>
      <c r="B15" s="1212"/>
      <c r="C15" s="779"/>
      <c r="D15" s="779"/>
      <c r="F15" s="636"/>
      <c r="G15" s="579" t="s">
        <v>403</v>
      </c>
      <c r="H15" s="637"/>
      <c r="I15" s="638"/>
      <c r="J15" s="617"/>
      <c r="K15" s="773"/>
      <c r="L15" s="773"/>
      <c r="M15" s="773"/>
      <c r="N15" s="773"/>
      <c r="O15" s="773"/>
      <c r="P15" s="773"/>
      <c r="Q15" s="773"/>
      <c r="R15" s="773"/>
      <c r="S15" s="773"/>
      <c r="T15" s="773"/>
    </row>
    <row r="16" spans="1:20" s="572" customFormat="1" ht="18.75">
      <c r="A16" s="1212"/>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7" t="s">
        <v>594</v>
      </c>
      <c r="H19" s="1207"/>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40" t="s">
        <v>632</v>
      </c>
      <c r="M5" s="1240"/>
      <c r="N5" s="1240"/>
      <c r="O5" s="1240"/>
      <c r="P5" s="1240"/>
      <c r="Q5" s="1240"/>
      <c r="R5" s="1240"/>
      <c r="S5" s="1240"/>
      <c r="T5" s="1240"/>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50"/>
      <c r="P7" s="1251"/>
      <c r="Q7" s="1251"/>
      <c r="R7" s="1251"/>
      <c r="S7" s="1251"/>
      <c r="T7" s="1252"/>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217" t="str">
        <f>IF(NameOrPr_ch="",IF(NameOrPr="","",NameOrPr),NameOrPr_ch)</f>
        <v>Министерство тарифного регулирования и энергетики Челябинской области</v>
      </c>
      <c r="P9" s="1217"/>
      <c r="Q9" s="1217"/>
      <c r="R9" s="1217"/>
      <c r="S9" s="1217"/>
      <c r="T9" s="1217"/>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17" t="str">
        <f>IF(datePr_ch="",IF(datePr="","",datePr),datePr_ch)</f>
        <v>13.12.2018</v>
      </c>
      <c r="P10" s="1217"/>
      <c r="Q10" s="1217"/>
      <c r="R10" s="1217"/>
      <c r="S10" s="1217"/>
      <c r="T10" s="1217"/>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17" t="str">
        <f>IF(numberPr_ch="",IF(numberPr="","",numberPr),numberPr_ch)</f>
        <v>83/7</v>
      </c>
      <c r="P11" s="1217"/>
      <c r="Q11" s="1217"/>
      <c r="R11" s="1217"/>
      <c r="S11" s="1217"/>
      <c r="T11" s="1217"/>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217" t="str">
        <f>IF(IstPub_ch="",IF(IstPub="","",IstPub),IstPub_ch)</f>
        <v>Сайт Министерства тарифного регулирования и энергетики Челябинской области, tarif74.ru</v>
      </c>
      <c r="P12" s="1217"/>
      <c r="Q12" s="1217"/>
      <c r="R12" s="1217"/>
      <c r="S12" s="1217"/>
      <c r="T12" s="1217"/>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41"/>
      <c r="M13" s="1241"/>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8"/>
      <c r="P14" s="1218"/>
      <c r="Q14" s="1218"/>
      <c r="R14" s="1218"/>
      <c r="S14" s="1218"/>
      <c r="T14" s="1218"/>
      <c r="U14" s="1218"/>
    </row>
    <row r="15" spans="1:34">
      <c r="J15" s="688"/>
      <c r="K15" s="688"/>
      <c r="L15" s="1160" t="s">
        <v>454</v>
      </c>
      <c r="M15" s="1160"/>
      <c r="N15" s="1160"/>
      <c r="O15" s="1160"/>
      <c r="P15" s="1160"/>
      <c r="Q15" s="1160"/>
      <c r="R15" s="1160"/>
      <c r="S15" s="1160"/>
      <c r="T15" s="1160"/>
      <c r="U15" s="1160"/>
      <c r="V15" s="1160"/>
      <c r="W15" s="1160" t="s">
        <v>455</v>
      </c>
    </row>
    <row r="16" spans="1:34" ht="14.25" customHeight="1">
      <c r="J16" s="688"/>
      <c r="K16" s="688"/>
      <c r="L16" s="1224" t="s">
        <v>92</v>
      </c>
      <c r="M16" s="1224" t="s">
        <v>640</v>
      </c>
      <c r="N16" s="663"/>
      <c r="O16" s="1225" t="s">
        <v>642</v>
      </c>
      <c r="P16" s="1226"/>
      <c r="Q16" s="1226"/>
      <c r="R16" s="1226"/>
      <c r="S16" s="1226"/>
      <c r="T16" s="1227"/>
      <c r="U16" s="1235" t="s">
        <v>341</v>
      </c>
      <c r="V16" s="1221" t="s">
        <v>275</v>
      </c>
      <c r="W16" s="1160"/>
    </row>
    <row r="17" spans="1:36" ht="14.25" customHeight="1">
      <c r="J17" s="688"/>
      <c r="K17" s="688"/>
      <c r="L17" s="1224"/>
      <c r="M17" s="1224"/>
      <c r="N17" s="664"/>
      <c r="O17" s="1230" t="s">
        <v>606</v>
      </c>
      <c r="P17" s="1228" t="s">
        <v>271</v>
      </c>
      <c r="Q17" s="1229"/>
      <c r="R17" s="1232" t="s">
        <v>655</v>
      </c>
      <c r="S17" s="1233"/>
      <c r="T17" s="1234"/>
      <c r="U17" s="1236"/>
      <c r="V17" s="1222"/>
      <c r="W17" s="1160"/>
    </row>
    <row r="18" spans="1:36" ht="33.75" customHeight="1">
      <c r="J18" s="688"/>
      <c r="K18" s="688"/>
      <c r="L18" s="1224"/>
      <c r="M18" s="1224"/>
      <c r="N18" s="665"/>
      <c r="O18" s="1231"/>
      <c r="P18" s="758" t="s">
        <v>607</v>
      </c>
      <c r="Q18" s="758" t="s">
        <v>6</v>
      </c>
      <c r="R18" s="782" t="s">
        <v>274</v>
      </c>
      <c r="S18" s="1219" t="s">
        <v>273</v>
      </c>
      <c r="T18" s="1220"/>
      <c r="U18" s="1237"/>
      <c r="V18" s="1223"/>
      <c r="W18" s="116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42">
        <f ca="1">OFFSET(S19,0,-1)+1</f>
        <v>7</v>
      </c>
      <c r="T19" s="1242"/>
      <c r="U19" s="780">
        <f ca="1">OFFSET(U19,0,-2)+1</f>
        <v>8</v>
      </c>
      <c r="V19" s="651">
        <f ca="1">OFFSET(V19,0,-1)</f>
        <v>8</v>
      </c>
      <c r="W19" s="780">
        <f ca="1">OFFSET(W19,0,-1)+1</f>
        <v>9</v>
      </c>
    </row>
    <row r="20" spans="1:36" ht="22.5">
      <c r="A20" s="1243">
        <v>1</v>
      </c>
      <c r="B20" s="885"/>
      <c r="C20" s="885"/>
      <c r="D20" s="885"/>
      <c r="E20" s="886"/>
      <c r="F20" s="887"/>
      <c r="G20" s="887"/>
      <c r="H20" s="887"/>
      <c r="I20" s="888"/>
      <c r="J20" s="883"/>
      <c r="K20" s="890"/>
      <c r="L20" s="783">
        <f>mergeValue(A20)</f>
        <v>1</v>
      </c>
      <c r="M20" s="643" t="s">
        <v>20</v>
      </c>
      <c r="N20" s="648"/>
      <c r="O20" s="1244"/>
      <c r="P20" s="1244"/>
      <c r="Q20" s="1244"/>
      <c r="R20" s="1244"/>
      <c r="S20" s="1244"/>
      <c r="T20" s="1244"/>
      <c r="U20" s="1244"/>
      <c r="V20" s="1244"/>
      <c r="W20" s="632" t="s">
        <v>477</v>
      </c>
      <c r="Y20" s="831"/>
      <c r="Z20" s="831" t="str">
        <f t="shared" ref="Z20:Z33" si="0">IF(M20="","",M20 )</f>
        <v>Наименование тарифа</v>
      </c>
      <c r="AA20" s="831"/>
      <c r="AB20" s="831"/>
      <c r="AC20" s="831"/>
      <c r="AI20" s="810"/>
      <c r="AJ20" s="810"/>
    </row>
    <row r="21" spans="1:36" ht="22.5">
      <c r="A21" s="1243"/>
      <c r="B21" s="1243">
        <v>1</v>
      </c>
      <c r="C21" s="885"/>
      <c r="D21" s="885"/>
      <c r="E21" s="887"/>
      <c r="F21" s="887"/>
      <c r="G21" s="887"/>
      <c r="H21" s="887"/>
      <c r="I21" s="882"/>
      <c r="J21" s="881"/>
      <c r="K21" s="884"/>
      <c r="L21" s="783" t="str">
        <f>mergeValue(A21) &amp;"."&amp; mergeValue(B21)</f>
        <v>1.1</v>
      </c>
      <c r="M21" s="694" t="s">
        <v>16</v>
      </c>
      <c r="N21" s="648"/>
      <c r="O21" s="1244"/>
      <c r="P21" s="1244"/>
      <c r="Q21" s="1244"/>
      <c r="R21" s="1244"/>
      <c r="S21" s="1244"/>
      <c r="T21" s="1244"/>
      <c r="U21" s="1244"/>
      <c r="V21" s="1244"/>
      <c r="W21" s="632" t="s">
        <v>478</v>
      </c>
      <c r="Y21" s="831"/>
      <c r="Z21" s="831" t="str">
        <f t="shared" si="0"/>
        <v>Территория действия тарифа</v>
      </c>
      <c r="AA21" s="831"/>
      <c r="AB21" s="831"/>
      <c r="AC21" s="831"/>
      <c r="AI21" s="810"/>
      <c r="AJ21" s="810"/>
    </row>
    <row r="22" spans="1:36" ht="22.5">
      <c r="A22" s="1243"/>
      <c r="B22" s="1243"/>
      <c r="C22" s="1243">
        <v>1</v>
      </c>
      <c r="D22" s="885"/>
      <c r="E22" s="887"/>
      <c r="F22" s="887"/>
      <c r="G22" s="887"/>
      <c r="H22" s="887"/>
      <c r="I22" s="889"/>
      <c r="J22" s="881"/>
      <c r="K22" s="884"/>
      <c r="L22" s="783" t="str">
        <f>mergeValue(A22) &amp;"."&amp; mergeValue(B22)&amp;"."&amp; mergeValue(C22)</f>
        <v>1.1.1</v>
      </c>
      <c r="M22" s="695" t="s">
        <v>7</v>
      </c>
      <c r="N22" s="648"/>
      <c r="O22" s="1244"/>
      <c r="P22" s="1244"/>
      <c r="Q22" s="1244"/>
      <c r="R22" s="1244"/>
      <c r="S22" s="1244"/>
      <c r="T22" s="1244"/>
      <c r="U22" s="1244"/>
      <c r="V22" s="1244"/>
      <c r="W22" s="632" t="s">
        <v>634</v>
      </c>
      <c r="Y22" s="831"/>
      <c r="Z22" s="831" t="str">
        <f t="shared" si="0"/>
        <v xml:space="preserve">Наименование системы теплоснабжения </v>
      </c>
      <c r="AA22" s="831"/>
      <c r="AB22" s="831"/>
      <c r="AC22" s="831"/>
      <c r="AI22" s="810"/>
      <c r="AJ22" s="810"/>
    </row>
    <row r="23" spans="1:36" ht="22.5">
      <c r="A23" s="1243"/>
      <c r="B23" s="1243"/>
      <c r="C23" s="1243"/>
      <c r="D23" s="1243">
        <v>1</v>
      </c>
      <c r="E23" s="887"/>
      <c r="F23" s="887"/>
      <c r="G23" s="887"/>
      <c r="H23" s="887"/>
      <c r="I23" s="889"/>
      <c r="J23" s="881"/>
      <c r="K23" s="884"/>
      <c r="L23" s="783" t="str">
        <f>mergeValue(A23) &amp;"."&amp; mergeValue(B23)&amp;"."&amp; mergeValue(C23)&amp;"."&amp; mergeValue(D23)</f>
        <v>1.1.1.1</v>
      </c>
      <c r="M23" s="696" t="s">
        <v>22</v>
      </c>
      <c r="N23" s="648"/>
      <c r="O23" s="1244"/>
      <c r="P23" s="1244"/>
      <c r="Q23" s="1244"/>
      <c r="R23" s="1244"/>
      <c r="S23" s="1244"/>
      <c r="T23" s="1244"/>
      <c r="U23" s="1244"/>
      <c r="V23" s="1244"/>
      <c r="W23" s="632" t="s">
        <v>635</v>
      </c>
      <c r="Y23" s="831"/>
      <c r="Z23" s="831" t="str">
        <f t="shared" si="0"/>
        <v xml:space="preserve">Источник тепловой энергии  </v>
      </c>
      <c r="AA23" s="831"/>
      <c r="AB23" s="831"/>
      <c r="AC23" s="831"/>
      <c r="AI23" s="810"/>
      <c r="AJ23" s="810"/>
    </row>
    <row r="24" spans="1:36" ht="101.25">
      <c r="A24" s="1243"/>
      <c r="B24" s="1243"/>
      <c r="C24" s="1243"/>
      <c r="D24" s="1243"/>
      <c r="E24" s="1243">
        <v>1</v>
      </c>
      <c r="F24" s="887"/>
      <c r="G24" s="887"/>
      <c r="H24" s="885">
        <v>1</v>
      </c>
      <c r="I24" s="1243">
        <v>1</v>
      </c>
      <c r="J24" s="887"/>
      <c r="K24" s="892"/>
      <c r="L24" s="783" t="str">
        <f>mergeValue(A24) &amp;"."&amp; mergeValue(B24)&amp;"."&amp; mergeValue(C24)&amp;"."&amp; mergeValue(D24)&amp;"."&amp; mergeValue(E24)</f>
        <v>1.1.1.1.1</v>
      </c>
      <c r="M24" s="556" t="s">
        <v>9</v>
      </c>
      <c r="N24" s="648"/>
      <c r="O24" s="1245"/>
      <c r="P24" s="1245"/>
      <c r="Q24" s="1245"/>
      <c r="R24" s="1245"/>
      <c r="S24" s="1245"/>
      <c r="T24" s="1245"/>
      <c r="U24" s="1245"/>
      <c r="V24" s="1245"/>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43"/>
      <c r="B25" s="1243"/>
      <c r="C25" s="1243"/>
      <c r="D25" s="1243"/>
      <c r="E25" s="1243"/>
      <c r="F25" s="1243">
        <v>1</v>
      </c>
      <c r="G25" s="885"/>
      <c r="H25" s="885"/>
      <c r="I25" s="1243"/>
      <c r="J25" s="1243">
        <v>1</v>
      </c>
      <c r="K25" s="893"/>
      <c r="L25" s="783" t="str">
        <f>mergeValue(A25) &amp;"."&amp; mergeValue(B25)&amp;"."&amp; mergeValue(C25)&amp;"."&amp; mergeValue(D25)&amp;"."&amp; mergeValue(E25)&amp;"."&amp; mergeValue(F25)</f>
        <v>1.1.1.1.1.1</v>
      </c>
      <c r="M25" s="557" t="s">
        <v>10</v>
      </c>
      <c r="N25" s="648"/>
      <c r="O25" s="1245"/>
      <c r="P25" s="1245"/>
      <c r="Q25" s="1245"/>
      <c r="R25" s="1245"/>
      <c r="S25" s="1245"/>
      <c r="T25" s="1245"/>
      <c r="U25" s="1245"/>
      <c r="V25" s="1245"/>
      <c r="W25" s="632" t="s">
        <v>637</v>
      </c>
      <c r="Y25" s="831"/>
      <c r="Z25" s="831" t="str">
        <f t="shared" si="0"/>
        <v>Группа потребителей</v>
      </c>
      <c r="AA25" s="831"/>
      <c r="AB25" s="831"/>
      <c r="AC25" s="831"/>
      <c r="AI25" s="810"/>
      <c r="AJ25" s="810"/>
    </row>
    <row r="26" spans="1:36" ht="189" customHeight="1">
      <c r="A26" s="1243"/>
      <c r="B26" s="1243"/>
      <c r="C26" s="1243"/>
      <c r="D26" s="1243"/>
      <c r="E26" s="1243"/>
      <c r="F26" s="1243"/>
      <c r="G26" s="885">
        <v>1</v>
      </c>
      <c r="H26" s="885"/>
      <c r="I26" s="1243"/>
      <c r="J26" s="1243"/>
      <c r="K26" s="893">
        <v>1</v>
      </c>
      <c r="L26" s="783" t="str">
        <f>mergeValue(A26) &amp;"."&amp; mergeValue(B26)&amp;"."&amp; mergeValue(C26)&amp;"."&amp; mergeValue(D26)&amp;"."&amp; mergeValue(E26)&amp;"."&amp; mergeValue(F26)&amp;"."&amp; mergeValue(G26)</f>
        <v>1.1.1.1.1.1.1</v>
      </c>
      <c r="M26" s="1071"/>
      <c r="N26" s="648"/>
      <c r="O26" s="765"/>
      <c r="P26" s="765"/>
      <c r="Q26" s="1096"/>
      <c r="R26" s="1238"/>
      <c r="S26" s="1239" t="s">
        <v>84</v>
      </c>
      <c r="T26" s="1238"/>
      <c r="U26" s="1239" t="s">
        <v>85</v>
      </c>
      <c r="V26" s="765"/>
      <c r="W26" s="1214" t="s">
        <v>656</v>
      </c>
      <c r="X26" s="810" t="str">
        <f>strCheckDate(O27:V27)</f>
        <v/>
      </c>
      <c r="Y26" s="831"/>
      <c r="Z26" s="831" t="str">
        <f t="shared" si="0"/>
        <v/>
      </c>
      <c r="AA26" s="831"/>
      <c r="AB26" s="831"/>
      <c r="AC26" s="831"/>
      <c r="AI26" s="810"/>
      <c r="AJ26" s="810"/>
    </row>
    <row r="27" spans="1:36" ht="11.25" hidden="1">
      <c r="A27" s="1243"/>
      <c r="B27" s="1243"/>
      <c r="C27" s="1243"/>
      <c r="D27" s="1243"/>
      <c r="E27" s="1243"/>
      <c r="F27" s="1243"/>
      <c r="G27" s="885"/>
      <c r="H27" s="885"/>
      <c r="I27" s="1243"/>
      <c r="J27" s="1243"/>
      <c r="K27" s="893"/>
      <c r="L27" s="802"/>
      <c r="M27" s="648"/>
      <c r="N27" s="648"/>
      <c r="O27" s="765"/>
      <c r="P27" s="765"/>
      <c r="Q27" s="771" t="str">
        <f>R26 &amp; "-" &amp; T26</f>
        <v>-</v>
      </c>
      <c r="R27" s="1238"/>
      <c r="S27" s="1239"/>
      <c r="T27" s="1238"/>
      <c r="U27" s="1239"/>
      <c r="V27" s="765"/>
      <c r="W27" s="1215"/>
      <c r="Y27" s="831"/>
      <c r="Z27" s="831" t="str">
        <f t="shared" si="0"/>
        <v/>
      </c>
      <c r="AA27" s="831"/>
      <c r="AB27" s="831"/>
      <c r="AC27" s="831"/>
      <c r="AI27" s="810"/>
      <c r="AJ27" s="810"/>
    </row>
    <row r="28" spans="1:36" ht="15" customHeight="1">
      <c r="A28" s="1243"/>
      <c r="B28" s="1243"/>
      <c r="C28" s="1243"/>
      <c r="D28" s="1243"/>
      <c r="E28" s="1243"/>
      <c r="F28" s="1243"/>
      <c r="G28" s="887"/>
      <c r="H28" s="885"/>
      <c r="I28" s="1243"/>
      <c r="J28" s="1243"/>
      <c r="K28" s="892"/>
      <c r="L28" s="690"/>
      <c r="M28" s="559" t="s">
        <v>25</v>
      </c>
      <c r="N28" s="767"/>
      <c r="O28" s="767"/>
      <c r="P28" s="767"/>
      <c r="Q28" s="767"/>
      <c r="R28" s="767"/>
      <c r="S28" s="767"/>
      <c r="T28" s="767"/>
      <c r="U28" s="767"/>
      <c r="V28" s="764"/>
      <c r="W28" s="1216"/>
      <c r="Y28" s="831"/>
      <c r="Z28" s="831" t="str">
        <f t="shared" si="0"/>
        <v>Добавить вид теплоносителя (параметры теплоносителя)</v>
      </c>
      <c r="AA28" s="831"/>
      <c r="AB28" s="831"/>
      <c r="AC28" s="831"/>
      <c r="AI28" s="810"/>
      <c r="AJ28" s="810"/>
    </row>
    <row r="29" spans="1:36" ht="15" customHeight="1">
      <c r="A29" s="1243"/>
      <c r="B29" s="1243"/>
      <c r="C29" s="1243"/>
      <c r="D29" s="1243"/>
      <c r="E29" s="1243"/>
      <c r="F29" s="887"/>
      <c r="G29" s="887"/>
      <c r="H29" s="885"/>
      <c r="I29" s="124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43"/>
      <c r="B30" s="1243"/>
      <c r="C30" s="1243"/>
      <c r="D30" s="124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43"/>
      <c r="B31" s="1243"/>
      <c r="C31" s="124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43"/>
      <c r="B32" s="124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4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7" t="s">
        <v>633</v>
      </c>
      <c r="N36" s="1207"/>
      <c r="O36" s="1207"/>
      <c r="P36" s="1207"/>
      <c r="Q36" s="1207"/>
      <c r="R36" s="1207"/>
      <c r="S36" s="1207"/>
      <c r="T36" s="1207"/>
      <c r="U36" s="1207"/>
      <c r="V36" s="1207"/>
      <c r="W36" s="120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8" t="s">
        <v>492</v>
      </c>
      <c r="G2" s="1209"/>
      <c r="H2" s="1210"/>
      <c r="I2" s="642"/>
    </row>
    <row r="3" spans="1:20" ht="3" customHeight="1"/>
    <row r="4" spans="1:20" s="572" customFormat="1" ht="11.25">
      <c r="A4" s="592"/>
      <c r="B4" s="592"/>
      <c r="C4" s="592"/>
      <c r="D4" s="592"/>
      <c r="F4" s="1160" t="s">
        <v>454</v>
      </c>
      <c r="G4" s="1160"/>
      <c r="H4" s="1160"/>
      <c r="I4" s="121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20.12.2018</v>
      </c>
      <c r="I7" s="583" t="s">
        <v>494</v>
      </c>
      <c r="J7" s="617"/>
      <c r="K7" s="592"/>
      <c r="L7" s="592"/>
      <c r="M7" s="592"/>
      <c r="N7" s="592"/>
      <c r="O7" s="592"/>
      <c r="P7" s="592"/>
      <c r="Q7" s="592"/>
      <c r="R7" s="592"/>
      <c r="S7" s="592"/>
      <c r="T7" s="592"/>
    </row>
    <row r="8" spans="1:20" s="572" customFormat="1" ht="45">
      <c r="A8" s="1212">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2"/>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2"/>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2"/>
      <c r="B11" s="1212">
        <v>1</v>
      </c>
      <c r="C11" s="625"/>
      <c r="D11" s="625"/>
      <c r="F11" s="618" t="str">
        <f>"4."&amp;mergeValue(A11) &amp;"."&amp;mergeValue(B11)</f>
        <v>4.1.1</v>
      </c>
      <c r="G11" s="613" t="s">
        <v>593</v>
      </c>
      <c r="H11" s="606" t="str">
        <f>IF(region_name="","",region_name)</f>
        <v>Челябинская область</v>
      </c>
      <c r="I11" s="583" t="s">
        <v>500</v>
      </c>
      <c r="J11" s="617"/>
      <c r="K11" s="592"/>
      <c r="L11" s="592"/>
      <c r="M11" s="592"/>
      <c r="N11" s="592"/>
      <c r="O11" s="592"/>
      <c r="P11" s="592"/>
      <c r="Q11" s="592"/>
      <c r="R11" s="592"/>
      <c r="S11" s="592"/>
      <c r="T11" s="592"/>
    </row>
    <row r="12" spans="1:20" s="572" customFormat="1" ht="22.5">
      <c r="A12" s="1212"/>
      <c r="B12" s="1212"/>
      <c r="C12" s="1212">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2"/>
      <c r="B13" s="1212"/>
      <c r="C13" s="1212"/>
      <c r="D13" s="625">
        <v>1</v>
      </c>
      <c r="F13" s="618" t="str">
        <f>"4."&amp;mergeValue(A13) &amp;"."&amp;mergeValue(B13)&amp;"."&amp;mergeValue(C13)&amp;"."&amp;mergeValue(D13)</f>
        <v>4.1.1.1.1</v>
      </c>
      <c r="G13" s="635" t="s">
        <v>499</v>
      </c>
      <c r="H13" s="606"/>
      <c r="I13" s="1213" t="s">
        <v>592</v>
      </c>
      <c r="J13" s="617"/>
      <c r="K13" s="592"/>
      <c r="L13" s="592"/>
      <c r="M13" s="592"/>
      <c r="N13" s="592"/>
      <c r="O13" s="592"/>
      <c r="P13" s="592"/>
      <c r="Q13" s="592"/>
      <c r="R13" s="592"/>
      <c r="S13" s="592"/>
      <c r="T13" s="592"/>
    </row>
    <row r="14" spans="1:20" s="572" customFormat="1" ht="18.75">
      <c r="A14" s="1212"/>
      <c r="B14" s="1212"/>
      <c r="C14" s="1212"/>
      <c r="D14" s="625"/>
      <c r="F14" s="621"/>
      <c r="G14" s="552" t="s">
        <v>4</v>
      </c>
      <c r="H14" s="626"/>
      <c r="I14" s="1213"/>
      <c r="J14" s="617"/>
      <c r="K14" s="592"/>
      <c r="L14" s="592"/>
      <c r="M14" s="592"/>
      <c r="N14" s="592"/>
      <c r="O14" s="592"/>
      <c r="P14" s="592"/>
      <c r="Q14" s="592"/>
      <c r="R14" s="592"/>
      <c r="S14" s="592"/>
      <c r="T14" s="592"/>
    </row>
    <row r="15" spans="1:20" s="572" customFormat="1" ht="18.75">
      <c r="A15" s="1212"/>
      <c r="B15" s="1212"/>
      <c r="C15" s="625"/>
      <c r="D15" s="625"/>
      <c r="F15" s="636"/>
      <c r="G15" s="579" t="s">
        <v>403</v>
      </c>
      <c r="H15" s="637"/>
      <c r="I15" s="638"/>
      <c r="J15" s="617"/>
      <c r="K15" s="592"/>
      <c r="L15" s="592"/>
      <c r="M15" s="592"/>
      <c r="N15" s="592"/>
      <c r="O15" s="592"/>
      <c r="P15" s="592"/>
      <c r="Q15" s="592"/>
      <c r="R15" s="592"/>
      <c r="S15" s="592"/>
      <c r="T15" s="592"/>
    </row>
    <row r="16" spans="1:20" s="572" customFormat="1" ht="18.75">
      <c r="A16" s="1212"/>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7" t="s">
        <v>594</v>
      </c>
      <c r="H19" s="120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40" t="s">
        <v>632</v>
      </c>
      <c r="M5" s="1240"/>
      <c r="N5" s="1240"/>
      <c r="O5" s="1240"/>
      <c r="P5" s="1240"/>
      <c r="Q5" s="1240"/>
      <c r="R5" s="1240"/>
      <c r="S5" s="1240"/>
      <c r="T5" s="1240"/>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217" t="str">
        <f>IF(NameOrPr_ch="",IF(NameOrPr="","",NameOrPr),NameOrPr_ch)</f>
        <v>Министерство тарифного регулирования и энергетики Челябинской области</v>
      </c>
      <c r="P7" s="1217"/>
      <c r="Q7" s="1217"/>
      <c r="R7" s="1217"/>
      <c r="S7" s="1217"/>
      <c r="T7" s="1217"/>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17" t="str">
        <f>IF(datePr_ch="",IF(datePr="","",datePr),datePr_ch)</f>
        <v>13.12.2018</v>
      </c>
      <c r="P8" s="1217"/>
      <c r="Q8" s="1217"/>
      <c r="R8" s="1217"/>
      <c r="S8" s="1217"/>
      <c r="T8" s="1217"/>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17" t="str">
        <f>IF(numberPr_ch="",IF(numberPr="","",numberPr),numberPr_ch)</f>
        <v>83/7</v>
      </c>
      <c r="P9" s="1217"/>
      <c r="Q9" s="1217"/>
      <c r="R9" s="1217"/>
      <c r="S9" s="1217"/>
      <c r="T9" s="1217"/>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217" t="str">
        <f>IF(IstPub_ch="",IF(IstPub="","",IstPub),IstPub_ch)</f>
        <v>Сайт Министерства тарифного регулирования и энергетики Челябинской области, tarif74.ru</v>
      </c>
      <c r="P10" s="1217"/>
      <c r="Q10" s="1217"/>
      <c r="R10" s="1217"/>
      <c r="S10" s="1217"/>
      <c r="T10" s="1217"/>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7"/>
      <c r="P12" s="1257"/>
      <c r="Q12" s="1257"/>
      <c r="R12" s="1257"/>
      <c r="S12" s="1257"/>
      <c r="T12" s="1257"/>
      <c r="U12" s="1257"/>
    </row>
    <row r="13" spans="1:33">
      <c r="J13" s="483"/>
      <c r="K13" s="483"/>
      <c r="L13" s="1160" t="s">
        <v>454</v>
      </c>
      <c r="M13" s="1160"/>
      <c r="N13" s="1160"/>
      <c r="O13" s="1160"/>
      <c r="P13" s="1160"/>
      <c r="Q13" s="1160"/>
      <c r="R13" s="1160"/>
      <c r="S13" s="1160"/>
      <c r="T13" s="1160"/>
      <c r="U13" s="1160"/>
      <c r="V13" s="1160"/>
      <c r="W13" s="1160" t="s">
        <v>455</v>
      </c>
    </row>
    <row r="14" spans="1:33" ht="14.25" customHeight="1">
      <c r="J14" s="483"/>
      <c r="K14" s="483"/>
      <c r="L14" s="1224" t="s">
        <v>92</v>
      </c>
      <c r="M14" s="1224" t="s">
        <v>640</v>
      </c>
      <c r="N14" s="476"/>
      <c r="O14" s="1225" t="s">
        <v>642</v>
      </c>
      <c r="P14" s="1226"/>
      <c r="Q14" s="1226"/>
      <c r="R14" s="1226"/>
      <c r="S14" s="1226"/>
      <c r="T14" s="1227"/>
      <c r="U14" s="1235" t="s">
        <v>341</v>
      </c>
      <c r="V14" s="1256" t="s">
        <v>275</v>
      </c>
      <c r="W14" s="1160"/>
    </row>
    <row r="15" spans="1:33" ht="14.25" customHeight="1">
      <c r="J15" s="483"/>
      <c r="K15" s="483"/>
      <c r="L15" s="1224"/>
      <c r="M15" s="1224"/>
      <c r="N15" s="475"/>
      <c r="O15" s="1230" t="s">
        <v>641</v>
      </c>
      <c r="P15" s="657"/>
      <c r="Q15" s="657"/>
      <c r="R15" s="1233" t="s">
        <v>655</v>
      </c>
      <c r="S15" s="1233"/>
      <c r="T15" s="1234"/>
      <c r="U15" s="1236"/>
      <c r="V15" s="1256"/>
      <c r="W15" s="1160"/>
    </row>
    <row r="16" spans="1:33" ht="30.75" customHeight="1">
      <c r="J16" s="483"/>
      <c r="K16" s="483"/>
      <c r="L16" s="1224"/>
      <c r="M16" s="1224"/>
      <c r="N16" s="474"/>
      <c r="O16" s="1231"/>
      <c r="P16" s="655"/>
      <c r="Q16" s="656"/>
      <c r="R16" s="538" t="s">
        <v>274</v>
      </c>
      <c r="S16" s="1219" t="s">
        <v>273</v>
      </c>
      <c r="T16" s="1220"/>
      <c r="U16" s="1237"/>
      <c r="V16" s="1256"/>
      <c r="W16" s="1160"/>
    </row>
    <row r="17" spans="1:33">
      <c r="J17" s="483"/>
      <c r="K17" s="491">
        <v>1</v>
      </c>
      <c r="L17" s="639" t="s">
        <v>93</v>
      </c>
      <c r="M17" s="639" t="s">
        <v>49</v>
      </c>
      <c r="N17" s="511" t="s">
        <v>49</v>
      </c>
      <c r="O17" s="640">
        <f ca="1">OFFSET(O17,0,-1)+1</f>
        <v>3</v>
      </c>
      <c r="P17" s="641">
        <f ca="1">OFFSET(P17,0,-1)</f>
        <v>3</v>
      </c>
      <c r="Q17" s="641">
        <f ca="1">OFFSET(Q17,0,-1)</f>
        <v>3</v>
      </c>
      <c r="R17" s="640">
        <f ca="1">OFFSET(R17,0,-1)+1</f>
        <v>4</v>
      </c>
      <c r="S17" s="1254">
        <f ca="1">OFFSET(S17,0,-1)+1</f>
        <v>5</v>
      </c>
      <c r="T17" s="1254"/>
      <c r="U17" s="640">
        <f ca="1">OFFSET(U17,0,-2)+1</f>
        <v>6</v>
      </c>
      <c r="V17" s="641">
        <f ca="1">OFFSET(V17,0,-1)</f>
        <v>6</v>
      </c>
      <c r="W17" s="640">
        <f ca="1">OFFSET(W17,0,-1)+1</f>
        <v>7</v>
      </c>
    </row>
    <row r="18" spans="1:33" ht="22.5">
      <c r="A18" s="1243">
        <v>1</v>
      </c>
      <c r="B18" s="903"/>
      <c r="C18" s="903"/>
      <c r="D18" s="903"/>
      <c r="E18" s="904"/>
      <c r="F18" s="905"/>
      <c r="G18" s="905"/>
      <c r="H18" s="905"/>
      <c r="I18" s="906"/>
      <c r="J18" s="901"/>
      <c r="K18" s="908"/>
      <c r="L18" s="595">
        <f>mergeValue(A18)</f>
        <v>1</v>
      </c>
      <c r="M18" s="643" t="s">
        <v>20</v>
      </c>
      <c r="N18" s="582"/>
      <c r="O18" s="1255"/>
      <c r="P18" s="1255"/>
      <c r="Q18" s="1255"/>
      <c r="R18" s="1255"/>
      <c r="S18" s="1255"/>
      <c r="T18" s="1255"/>
      <c r="U18" s="1255"/>
      <c r="V18" s="1255"/>
      <c r="W18" s="632" t="s">
        <v>477</v>
      </c>
    </row>
    <row r="19" spans="1:33" ht="22.5">
      <c r="A19" s="1243"/>
      <c r="B19" s="1243">
        <v>1</v>
      </c>
      <c r="C19" s="903"/>
      <c r="D19" s="903"/>
      <c r="E19" s="905"/>
      <c r="F19" s="905"/>
      <c r="G19" s="905"/>
      <c r="H19" s="905"/>
      <c r="I19" s="900"/>
      <c r="J19" s="899"/>
      <c r="K19" s="902"/>
      <c r="L19" s="595" t="str">
        <f>mergeValue(A19) &amp;"."&amp; mergeValue(B19)</f>
        <v>1.1</v>
      </c>
      <c r="M19" s="548" t="s">
        <v>16</v>
      </c>
      <c r="N19" s="582"/>
      <c r="O19" s="1255"/>
      <c r="P19" s="1255"/>
      <c r="Q19" s="1255"/>
      <c r="R19" s="1255"/>
      <c r="S19" s="1255"/>
      <c r="T19" s="1255"/>
      <c r="U19" s="1255"/>
      <c r="V19" s="1255"/>
      <c r="W19" s="632" t="s">
        <v>478</v>
      </c>
    </row>
    <row r="20" spans="1:33" ht="22.5">
      <c r="A20" s="1243"/>
      <c r="B20" s="1243"/>
      <c r="C20" s="1243">
        <v>1</v>
      </c>
      <c r="D20" s="903"/>
      <c r="E20" s="905"/>
      <c r="F20" s="905"/>
      <c r="G20" s="905"/>
      <c r="H20" s="905"/>
      <c r="I20" s="907"/>
      <c r="J20" s="899"/>
      <c r="K20" s="902"/>
      <c r="L20" s="595" t="str">
        <f>mergeValue(A20) &amp;"."&amp; mergeValue(B20)&amp;"."&amp; mergeValue(C20)</f>
        <v>1.1.1</v>
      </c>
      <c r="M20" s="549" t="s">
        <v>7</v>
      </c>
      <c r="N20" s="582"/>
      <c r="O20" s="1255"/>
      <c r="P20" s="1255"/>
      <c r="Q20" s="1255"/>
      <c r="R20" s="1255"/>
      <c r="S20" s="1255"/>
      <c r="T20" s="1255"/>
      <c r="U20" s="1255"/>
      <c r="V20" s="1255"/>
      <c r="W20" s="632" t="s">
        <v>634</v>
      </c>
    </row>
    <row r="21" spans="1:33" ht="22.5">
      <c r="A21" s="1243"/>
      <c r="B21" s="1243"/>
      <c r="C21" s="1243"/>
      <c r="D21" s="1243">
        <v>1</v>
      </c>
      <c r="E21" s="905"/>
      <c r="F21" s="905"/>
      <c r="G21" s="905"/>
      <c r="H21" s="905"/>
      <c r="I21" s="907"/>
      <c r="J21" s="899"/>
      <c r="K21" s="902"/>
      <c r="L21" s="595" t="str">
        <f>mergeValue(A21) &amp;"."&amp; mergeValue(B21)&amp;"."&amp; mergeValue(C21)&amp;"."&amp; mergeValue(D21)</f>
        <v>1.1.1.1</v>
      </c>
      <c r="M21" s="550" t="s">
        <v>22</v>
      </c>
      <c r="N21" s="582"/>
      <c r="O21" s="1255"/>
      <c r="P21" s="1255"/>
      <c r="Q21" s="1255"/>
      <c r="R21" s="1255"/>
      <c r="S21" s="1255"/>
      <c r="T21" s="1255"/>
      <c r="U21" s="1255"/>
      <c r="V21" s="1255"/>
      <c r="W21" s="632" t="s">
        <v>635</v>
      </c>
    </row>
    <row r="22" spans="1:33" ht="101.25">
      <c r="A22" s="1243"/>
      <c r="B22" s="1243"/>
      <c r="C22" s="1243"/>
      <c r="D22" s="1243"/>
      <c r="E22" s="1243">
        <v>1</v>
      </c>
      <c r="F22" s="905"/>
      <c r="G22" s="905"/>
      <c r="H22" s="903">
        <v>1</v>
      </c>
      <c r="I22" s="1243">
        <v>1</v>
      </c>
      <c r="J22" s="905"/>
      <c r="K22" s="910"/>
      <c r="L22" s="595" t="str">
        <f>mergeValue(A22) &amp;"."&amp; mergeValue(B22)&amp;"."&amp; mergeValue(C22)&amp;"."&amp; mergeValue(D22)&amp;"."&amp; mergeValue(E22)</f>
        <v>1.1.1.1.1</v>
      </c>
      <c r="M22" s="556" t="s">
        <v>9</v>
      </c>
      <c r="N22" s="583"/>
      <c r="O22" s="1245"/>
      <c r="P22" s="1245"/>
      <c r="Q22" s="1245"/>
      <c r="R22" s="1245"/>
      <c r="S22" s="1245"/>
      <c r="T22" s="1245"/>
      <c r="U22" s="1245"/>
      <c r="V22" s="1245"/>
      <c r="W22" s="632" t="s">
        <v>639</v>
      </c>
    </row>
    <row r="23" spans="1:33" ht="90">
      <c r="A23" s="1243"/>
      <c r="B23" s="1243"/>
      <c r="C23" s="1243"/>
      <c r="D23" s="1243"/>
      <c r="E23" s="1243"/>
      <c r="F23" s="1243">
        <v>1</v>
      </c>
      <c r="G23" s="903"/>
      <c r="H23" s="903"/>
      <c r="I23" s="1243"/>
      <c r="J23" s="1243">
        <v>1</v>
      </c>
      <c r="K23" s="911"/>
      <c r="L23" s="595" t="str">
        <f>mergeValue(A23) &amp;"."&amp; mergeValue(B23)&amp;"."&amp; mergeValue(C23)&amp;"."&amp; mergeValue(D23)&amp;"."&amp; mergeValue(E23)&amp;"."&amp; mergeValue(F23)</f>
        <v>1.1.1.1.1.1</v>
      </c>
      <c r="M23" s="557" t="s">
        <v>10</v>
      </c>
      <c r="N23" s="583"/>
      <c r="O23" s="1246"/>
      <c r="P23" s="1247"/>
      <c r="Q23" s="1247"/>
      <c r="R23" s="1247"/>
      <c r="S23" s="1247"/>
      <c r="T23" s="1247"/>
      <c r="U23" s="1247"/>
      <c r="V23" s="1248"/>
      <c r="W23" s="632" t="s">
        <v>637</v>
      </c>
      <c r="Y23" s="506" t="str">
        <f>strCheckUnique(Z23:Z26)</f>
        <v/>
      </c>
      <c r="AA23" s="506" t="str">
        <f>IF(O23="","",O23 &amp; ":_")</f>
        <v/>
      </c>
    </row>
    <row r="24" spans="1:33" ht="189" customHeight="1">
      <c r="A24" s="1243"/>
      <c r="B24" s="1243"/>
      <c r="C24" s="1243"/>
      <c r="D24" s="1243"/>
      <c r="E24" s="1243"/>
      <c r="F24" s="1243"/>
      <c r="G24" s="903">
        <v>1</v>
      </c>
      <c r="H24" s="903"/>
      <c r="I24" s="1243"/>
      <c r="J24" s="1243"/>
      <c r="K24" s="911">
        <v>1</v>
      </c>
      <c r="L24" s="595" t="str">
        <f>mergeValue(A24) &amp;"."&amp; mergeValue(B24)&amp;"."&amp; mergeValue(C24)&amp;"."&amp; mergeValue(D24)&amp;"."&amp; mergeValue(E24)&amp;"."&amp; mergeValue(F24)&amp;"."&amp; mergeValue(G24)</f>
        <v>1.1.1.1.1.1.1</v>
      </c>
      <c r="M24" s="1071"/>
      <c r="N24" s="588"/>
      <c r="O24" s="1080"/>
      <c r="P24" s="564"/>
      <c r="Q24" s="564"/>
      <c r="R24" s="1253"/>
      <c r="S24" s="1239" t="s">
        <v>84</v>
      </c>
      <c r="T24" s="1253"/>
      <c r="U24" s="1239" t="s">
        <v>85</v>
      </c>
      <c r="V24" s="580"/>
      <c r="W24" s="1214" t="s">
        <v>657</v>
      </c>
      <c r="X24" s="502" t="str">
        <f>strCheckDate(O25:V25)</f>
        <v/>
      </c>
      <c r="Y24" s="506"/>
      <c r="Z24" s="506" t="str">
        <f>IF(M24="","",M24 )</f>
        <v/>
      </c>
      <c r="AA24" s="506"/>
      <c r="AB24" s="506"/>
      <c r="AC24" s="506"/>
    </row>
    <row r="25" spans="1:33" ht="11.25" hidden="1">
      <c r="A25" s="1243"/>
      <c r="B25" s="1243"/>
      <c r="C25" s="1243"/>
      <c r="D25" s="1243"/>
      <c r="E25" s="1243"/>
      <c r="F25" s="1243"/>
      <c r="G25" s="903"/>
      <c r="H25" s="903"/>
      <c r="I25" s="1243"/>
      <c r="J25" s="1243"/>
      <c r="K25" s="911"/>
      <c r="L25" s="602"/>
      <c r="M25" s="648"/>
      <c r="N25" s="588"/>
      <c r="O25" s="586"/>
      <c r="P25" s="564"/>
      <c r="Q25" s="586" t="str">
        <f>R24 &amp; "-" &amp; T24</f>
        <v>-</v>
      </c>
      <c r="R25" s="1238"/>
      <c r="S25" s="1239"/>
      <c r="T25" s="1238"/>
      <c r="U25" s="1239"/>
      <c r="V25" s="580"/>
      <c r="W25" s="1215"/>
    </row>
    <row r="26" spans="1:33" s="477" customFormat="1" ht="15" customHeight="1">
      <c r="A26" s="1243"/>
      <c r="B26" s="1243"/>
      <c r="C26" s="1243"/>
      <c r="D26" s="1243"/>
      <c r="E26" s="1243"/>
      <c r="F26" s="1243"/>
      <c r="G26" s="905"/>
      <c r="H26" s="903"/>
      <c r="I26" s="1243"/>
      <c r="J26" s="1243"/>
      <c r="K26" s="910"/>
      <c r="L26" s="540"/>
      <c r="M26" s="559" t="s">
        <v>25</v>
      </c>
      <c r="N26" s="553"/>
      <c r="O26" s="547"/>
      <c r="P26" s="547"/>
      <c r="Q26" s="547"/>
      <c r="R26" s="575"/>
      <c r="S26" s="566"/>
      <c r="T26" s="565"/>
      <c r="U26" s="553"/>
      <c r="V26" s="562"/>
      <c r="W26" s="1216"/>
      <c r="X26" s="503"/>
      <c r="Y26" s="503"/>
      <c r="Z26" s="503"/>
      <c r="AA26" s="503"/>
      <c r="AB26" s="503"/>
      <c r="AC26" s="503"/>
      <c r="AD26" s="503"/>
      <c r="AE26" s="503"/>
      <c r="AF26" s="503"/>
      <c r="AG26" s="503"/>
    </row>
    <row r="27" spans="1:33" s="477" customFormat="1" ht="15" customHeight="1">
      <c r="A27" s="1243"/>
      <c r="B27" s="1243"/>
      <c r="C27" s="1243"/>
      <c r="D27" s="1243"/>
      <c r="E27" s="1243"/>
      <c r="F27" s="905"/>
      <c r="G27" s="905"/>
      <c r="H27" s="903"/>
      <c r="I27" s="124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43"/>
      <c r="B28" s="1243"/>
      <c r="C28" s="1243"/>
      <c r="D28" s="124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43"/>
      <c r="B29" s="1243"/>
      <c r="C29" s="124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43"/>
      <c r="B30" s="124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4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7" t="s">
        <v>633</v>
      </c>
      <c r="N34" s="1207"/>
      <c r="O34" s="1207"/>
      <c r="P34" s="1207"/>
      <c r="Q34" s="1207"/>
      <c r="R34" s="1207"/>
      <c r="S34" s="1207"/>
      <c r="T34" s="1207"/>
      <c r="U34" s="1207"/>
      <c r="V34" s="1207"/>
      <c r="W34" s="1207"/>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8" t="s">
        <v>492</v>
      </c>
      <c r="G2" s="1209"/>
      <c r="H2" s="1210"/>
      <c r="I2" s="642"/>
    </row>
    <row r="3" spans="1:20" ht="3" customHeight="1"/>
    <row r="4" spans="1:20" s="572" customFormat="1" ht="11.25">
      <c r="A4" s="592"/>
      <c r="B4" s="592"/>
      <c r="C4" s="592"/>
      <c r="D4" s="592"/>
      <c r="F4" s="1160" t="s">
        <v>454</v>
      </c>
      <c r="G4" s="1160"/>
      <c r="H4" s="1160"/>
      <c r="I4" s="121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20.12.2018</v>
      </c>
      <c r="I7" s="583" t="s">
        <v>494</v>
      </c>
      <c r="J7" s="617"/>
      <c r="K7" s="592"/>
      <c r="L7" s="592"/>
      <c r="M7" s="592"/>
      <c r="N7" s="592"/>
      <c r="O7" s="592"/>
      <c r="P7" s="592"/>
      <c r="Q7" s="592"/>
      <c r="R7" s="592"/>
      <c r="S7" s="592"/>
      <c r="T7" s="592"/>
    </row>
    <row r="8" spans="1:20" s="572" customFormat="1" ht="45">
      <c r="A8" s="1212">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2"/>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2"/>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2"/>
      <c r="B11" s="1212">
        <v>1</v>
      </c>
      <c r="C11" s="625"/>
      <c r="D11" s="625"/>
      <c r="F11" s="618" t="str">
        <f>"4."&amp;mergeValue(A11) &amp;"."&amp;mergeValue(B11)</f>
        <v>4.1.1</v>
      </c>
      <c r="G11" s="613" t="s">
        <v>593</v>
      </c>
      <c r="H11" s="606" t="str">
        <f>IF(region_name="","",region_name)</f>
        <v>Челябинская область</v>
      </c>
      <c r="I11" s="583" t="s">
        <v>500</v>
      </c>
      <c r="J11" s="617"/>
      <c r="K11" s="592"/>
      <c r="L11" s="592"/>
      <c r="M11" s="592"/>
      <c r="N11" s="592"/>
      <c r="O11" s="592"/>
      <c r="P11" s="592"/>
      <c r="Q11" s="592"/>
      <c r="R11" s="592"/>
      <c r="S11" s="592"/>
      <c r="T11" s="592"/>
    </row>
    <row r="12" spans="1:20" s="572" customFormat="1" ht="22.5">
      <c r="A12" s="1212"/>
      <c r="B12" s="1212"/>
      <c r="C12" s="1212">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2"/>
      <c r="B13" s="1212"/>
      <c r="C13" s="1212"/>
      <c r="D13" s="625">
        <v>1</v>
      </c>
      <c r="F13" s="618" t="str">
        <f>"4."&amp;mergeValue(A13) &amp;"."&amp;mergeValue(B13)&amp;"."&amp;mergeValue(C13)&amp;"."&amp;mergeValue(D13)</f>
        <v>4.1.1.1.1</v>
      </c>
      <c r="G13" s="635" t="s">
        <v>499</v>
      </c>
      <c r="H13" s="606"/>
      <c r="I13" s="1213" t="s">
        <v>592</v>
      </c>
      <c r="J13" s="617"/>
      <c r="K13" s="592"/>
      <c r="L13" s="592"/>
      <c r="M13" s="592"/>
      <c r="N13" s="592"/>
      <c r="O13" s="592"/>
      <c r="P13" s="592"/>
      <c r="Q13" s="592"/>
      <c r="R13" s="592"/>
      <c r="S13" s="592"/>
      <c r="T13" s="592"/>
    </row>
    <row r="14" spans="1:20" s="572" customFormat="1" ht="18.75">
      <c r="A14" s="1212"/>
      <c r="B14" s="1212"/>
      <c r="C14" s="1212"/>
      <c r="D14" s="625"/>
      <c r="F14" s="621"/>
      <c r="G14" s="552" t="s">
        <v>4</v>
      </c>
      <c r="H14" s="626"/>
      <c r="I14" s="1213"/>
      <c r="J14" s="617"/>
      <c r="K14" s="592"/>
      <c r="L14" s="592"/>
      <c r="M14" s="592"/>
      <c r="N14" s="592"/>
      <c r="O14" s="592"/>
      <c r="P14" s="592"/>
      <c r="Q14" s="592"/>
      <c r="R14" s="592"/>
      <c r="S14" s="592"/>
      <c r="T14" s="592"/>
    </row>
    <row r="15" spans="1:20" s="572" customFormat="1" ht="18.75">
      <c r="A15" s="1212"/>
      <c r="B15" s="1212"/>
      <c r="C15" s="625"/>
      <c r="D15" s="625"/>
      <c r="F15" s="636"/>
      <c r="G15" s="579" t="s">
        <v>403</v>
      </c>
      <c r="H15" s="637"/>
      <c r="I15" s="638"/>
      <c r="J15" s="617"/>
      <c r="K15" s="592"/>
      <c r="L15" s="592"/>
      <c r="M15" s="592"/>
      <c r="N15" s="592"/>
      <c r="O15" s="592"/>
      <c r="P15" s="592"/>
      <c r="Q15" s="592"/>
      <c r="R15" s="592"/>
      <c r="S15" s="592"/>
      <c r="T15" s="592"/>
    </row>
    <row r="16" spans="1:20" s="572" customFormat="1" ht="18.75">
      <c r="A16" s="1212"/>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7" t="s">
        <v>594</v>
      </c>
      <c r="H19" s="120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шаблона: " &amp; GetCode()</f>
        <v>Код шаблона: FAS.JKH.OPEN.INFO.PRICE.WARM</v>
      </c>
      <c r="C2" s="1134"/>
      <c r="D2" s="1134"/>
      <c r="E2" s="1134"/>
      <c r="F2" s="1134"/>
      <c r="G2" s="1134"/>
      <c r="Q2" s="231"/>
      <c r="R2" s="231"/>
      <c r="S2" s="231"/>
      <c r="T2" s="231"/>
      <c r="U2" s="231"/>
      <c r="V2" s="231"/>
      <c r="W2" s="231"/>
    </row>
    <row r="3" spans="1:27" ht="18" customHeight="1">
      <c r="B3" s="1135" t="str">
        <f>"Версия " &amp; GetVersion()</f>
        <v>Версия 1.0</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770</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590</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588</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46"/>
      <c r="F40" s="1147"/>
      <c r="G40" s="1147"/>
      <c r="H40" s="1147"/>
      <c r="I40" s="1147"/>
      <c r="J40" s="1147"/>
      <c r="K40" s="1147"/>
      <c r="L40" s="1147"/>
      <c r="M40" s="1147"/>
      <c r="N40" s="1147"/>
      <c r="O40" s="1147"/>
      <c r="P40" s="1147"/>
      <c r="Q40" s="1147"/>
      <c r="R40" s="1147"/>
      <c r="S40" s="1147"/>
      <c r="T40" s="1147"/>
      <c r="U40" s="1147"/>
      <c r="V40" s="1147"/>
      <c r="W40" s="1147"/>
      <c r="X40" s="1147"/>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52" t="s">
        <v>236</v>
      </c>
      <c r="F46" s="1152"/>
      <c r="G46" s="1152"/>
      <c r="H46" s="1152"/>
      <c r="I46" s="1152"/>
      <c r="J46" s="1152"/>
      <c r="K46" s="1152"/>
      <c r="L46" s="1152"/>
      <c r="M46" s="1152"/>
      <c r="N46" s="1152"/>
      <c r="O46" s="1152"/>
      <c r="P46" s="1152"/>
      <c r="Q46" s="1152"/>
      <c r="R46" s="1152"/>
      <c r="S46" s="1152"/>
      <c r="T46" s="1152"/>
      <c r="U46" s="1152"/>
      <c r="V46" s="1152"/>
      <c r="W46" s="1152"/>
      <c r="X46" s="1152"/>
      <c r="Y46" s="59"/>
    </row>
    <row r="47" spans="1:25" ht="37.5" hidden="1" customHeight="1">
      <c r="A47" s="43"/>
      <c r="B47" s="78"/>
      <c r="C47" s="77"/>
      <c r="D47" s="61"/>
      <c r="E47" s="1152"/>
      <c r="F47" s="1152"/>
      <c r="G47" s="1152"/>
      <c r="H47" s="1152"/>
      <c r="I47" s="1152"/>
      <c r="J47" s="1152"/>
      <c r="K47" s="1152"/>
      <c r="L47" s="1152"/>
      <c r="M47" s="1152"/>
      <c r="N47" s="1152"/>
      <c r="O47" s="1152"/>
      <c r="P47" s="1152"/>
      <c r="Q47" s="1152"/>
      <c r="R47" s="1152"/>
      <c r="S47" s="1152"/>
      <c r="T47" s="1152"/>
      <c r="U47" s="1152"/>
      <c r="V47" s="1152"/>
      <c r="W47" s="1152"/>
      <c r="X47" s="1152"/>
      <c r="Y47" s="59"/>
    </row>
    <row r="48" spans="1:25" ht="24" hidden="1" customHeight="1">
      <c r="A48" s="43"/>
      <c r="B48" s="78"/>
      <c r="C48" s="77"/>
      <c r="D48" s="61"/>
      <c r="E48" s="1152"/>
      <c r="F48" s="1152"/>
      <c r="G48" s="1152"/>
      <c r="H48" s="1152"/>
      <c r="I48" s="1152"/>
      <c r="J48" s="1152"/>
      <c r="K48" s="1152"/>
      <c r="L48" s="1152"/>
      <c r="M48" s="1152"/>
      <c r="N48" s="1152"/>
      <c r="O48" s="1152"/>
      <c r="P48" s="1152"/>
      <c r="Q48" s="1152"/>
      <c r="R48" s="1152"/>
      <c r="S48" s="1152"/>
      <c r="T48" s="1152"/>
      <c r="U48" s="1152"/>
      <c r="V48" s="1152"/>
      <c r="W48" s="1152"/>
      <c r="X48" s="1152"/>
      <c r="Y48" s="59"/>
    </row>
    <row r="49" spans="1:25" ht="51" hidden="1" customHeight="1">
      <c r="A49" s="43"/>
      <c r="B49" s="78"/>
      <c r="C49" s="77"/>
      <c r="D49" s="61"/>
      <c r="E49" s="1152"/>
      <c r="F49" s="1152"/>
      <c r="G49" s="1152"/>
      <c r="H49" s="1152"/>
      <c r="I49" s="1152"/>
      <c r="J49" s="1152"/>
      <c r="K49" s="1152"/>
      <c r="L49" s="1152"/>
      <c r="M49" s="1152"/>
      <c r="N49" s="1152"/>
      <c r="O49" s="1152"/>
      <c r="P49" s="1152"/>
      <c r="Q49" s="1152"/>
      <c r="R49" s="1152"/>
      <c r="S49" s="1152"/>
      <c r="T49" s="1152"/>
      <c r="U49" s="1152"/>
      <c r="V49" s="1152"/>
      <c r="W49" s="1152"/>
      <c r="X49" s="1152"/>
      <c r="Y49" s="59"/>
    </row>
    <row r="50" spans="1:25" ht="15" hidden="1">
      <c r="A50" s="43"/>
      <c r="B50" s="78"/>
      <c r="C50" s="77"/>
      <c r="D50" s="61"/>
      <c r="E50" s="1152"/>
      <c r="F50" s="1152"/>
      <c r="G50" s="1152"/>
      <c r="H50" s="1152"/>
      <c r="I50" s="1152"/>
      <c r="J50" s="1152"/>
      <c r="K50" s="1152"/>
      <c r="L50" s="1152"/>
      <c r="M50" s="1152"/>
      <c r="N50" s="1152"/>
      <c r="O50" s="1152"/>
      <c r="P50" s="1152"/>
      <c r="Q50" s="1152"/>
      <c r="R50" s="1152"/>
      <c r="S50" s="1152"/>
      <c r="T50" s="1152"/>
      <c r="U50" s="1152"/>
      <c r="V50" s="1152"/>
      <c r="W50" s="1152"/>
      <c r="X50" s="1152"/>
      <c r="Y50" s="59"/>
    </row>
    <row r="51" spans="1:25" ht="15" hidden="1">
      <c r="A51" s="43"/>
      <c r="B51" s="78"/>
      <c r="C51" s="77"/>
      <c r="D51" s="61"/>
      <c r="E51" s="1152"/>
      <c r="F51" s="1152"/>
      <c r="G51" s="1152"/>
      <c r="H51" s="1152"/>
      <c r="I51" s="1152"/>
      <c r="J51" s="1152"/>
      <c r="K51" s="1152"/>
      <c r="L51" s="1152"/>
      <c r="M51" s="1152"/>
      <c r="N51" s="1152"/>
      <c r="O51" s="1152"/>
      <c r="P51" s="1152"/>
      <c r="Q51" s="1152"/>
      <c r="R51" s="1152"/>
      <c r="S51" s="1152"/>
      <c r="T51" s="1152"/>
      <c r="U51" s="1152"/>
      <c r="V51" s="1152"/>
      <c r="W51" s="1152"/>
      <c r="X51" s="1152"/>
      <c r="Y51" s="59"/>
    </row>
    <row r="52" spans="1:25" ht="15" hidden="1">
      <c r="A52" s="43"/>
      <c r="B52" s="78"/>
      <c r="C52" s="77"/>
      <c r="D52" s="61"/>
      <c r="E52" s="1152"/>
      <c r="F52" s="1152"/>
      <c r="G52" s="1152"/>
      <c r="H52" s="1152"/>
      <c r="I52" s="1152"/>
      <c r="J52" s="1152"/>
      <c r="K52" s="1152"/>
      <c r="L52" s="1152"/>
      <c r="M52" s="1152"/>
      <c r="N52" s="1152"/>
      <c r="O52" s="1152"/>
      <c r="P52" s="1152"/>
      <c r="Q52" s="1152"/>
      <c r="R52" s="1152"/>
      <c r="S52" s="1152"/>
      <c r="T52" s="1152"/>
      <c r="U52" s="1152"/>
      <c r="V52" s="1152"/>
      <c r="W52" s="1152"/>
      <c r="X52" s="1152"/>
      <c r="Y52" s="59"/>
    </row>
    <row r="53" spans="1:25" ht="15" hidden="1">
      <c r="A53" s="43"/>
      <c r="B53" s="78"/>
      <c r="C53" s="77"/>
      <c r="D53" s="61"/>
      <c r="E53" s="1152"/>
      <c r="F53" s="1152"/>
      <c r="G53" s="1152"/>
      <c r="H53" s="1152"/>
      <c r="I53" s="1152"/>
      <c r="J53" s="1152"/>
      <c r="K53" s="1152"/>
      <c r="L53" s="1152"/>
      <c r="M53" s="1152"/>
      <c r="N53" s="1152"/>
      <c r="O53" s="1152"/>
      <c r="P53" s="1152"/>
      <c r="Q53" s="1152"/>
      <c r="R53" s="1152"/>
      <c r="S53" s="1152"/>
      <c r="T53" s="1152"/>
      <c r="U53" s="1152"/>
      <c r="V53" s="1152"/>
      <c r="W53" s="1152"/>
      <c r="X53" s="1152"/>
      <c r="Y53" s="59"/>
    </row>
    <row r="54" spans="1:25" ht="15" hidden="1">
      <c r="A54" s="43"/>
      <c r="B54" s="78"/>
      <c r="C54" s="77"/>
      <c r="D54" s="61"/>
      <c r="E54" s="1152"/>
      <c r="F54" s="1152"/>
      <c r="G54" s="1152"/>
      <c r="H54" s="1152"/>
      <c r="I54" s="1152"/>
      <c r="J54" s="1152"/>
      <c r="K54" s="1152"/>
      <c r="L54" s="1152"/>
      <c r="M54" s="1152"/>
      <c r="N54" s="1152"/>
      <c r="O54" s="1152"/>
      <c r="P54" s="1152"/>
      <c r="Q54" s="1152"/>
      <c r="R54" s="1152"/>
      <c r="S54" s="1152"/>
      <c r="T54" s="1152"/>
      <c r="U54" s="1152"/>
      <c r="V54" s="1152"/>
      <c r="W54" s="1152"/>
      <c r="X54" s="1152"/>
      <c r="Y54" s="59"/>
    </row>
    <row r="55" spans="1:25" ht="15" hidden="1">
      <c r="A55" s="43"/>
      <c r="B55" s="78"/>
      <c r="C55" s="77"/>
      <c r="D55" s="61"/>
      <c r="E55" s="1152"/>
      <c r="F55" s="1152"/>
      <c r="G55" s="1152"/>
      <c r="H55" s="1152"/>
      <c r="I55" s="1152"/>
      <c r="J55" s="1152"/>
      <c r="K55" s="1152"/>
      <c r="L55" s="1152"/>
      <c r="M55" s="1152"/>
      <c r="N55" s="1152"/>
      <c r="O55" s="1152"/>
      <c r="P55" s="1152"/>
      <c r="Q55" s="1152"/>
      <c r="R55" s="1152"/>
      <c r="S55" s="1152"/>
      <c r="T55" s="1152"/>
      <c r="U55" s="1152"/>
      <c r="V55" s="1152"/>
      <c r="W55" s="1152"/>
      <c r="X55" s="1152"/>
      <c r="Y55" s="59"/>
    </row>
    <row r="56" spans="1:25" ht="25.5" hidden="1" customHeight="1">
      <c r="A56" s="43"/>
      <c r="B56" s="78"/>
      <c r="C56" s="77"/>
      <c r="D56" s="66"/>
      <c r="E56" s="1152"/>
      <c r="F56" s="1152"/>
      <c r="G56" s="1152"/>
      <c r="H56" s="1152"/>
      <c r="I56" s="1152"/>
      <c r="J56" s="1152"/>
      <c r="K56" s="1152"/>
      <c r="L56" s="1152"/>
      <c r="M56" s="1152"/>
      <c r="N56" s="1152"/>
      <c r="O56" s="1152"/>
      <c r="P56" s="1152"/>
      <c r="Q56" s="1152"/>
      <c r="R56" s="1152"/>
      <c r="S56" s="1152"/>
      <c r="T56" s="1152"/>
      <c r="U56" s="1152"/>
      <c r="V56" s="1152"/>
      <c r="W56" s="1152"/>
      <c r="X56" s="1152"/>
      <c r="Y56" s="59"/>
    </row>
    <row r="57" spans="1:25" ht="15" hidden="1">
      <c r="A57" s="43"/>
      <c r="B57" s="78"/>
      <c r="C57" s="77"/>
      <c r="D57" s="66"/>
      <c r="E57" s="1152"/>
      <c r="F57" s="1152"/>
      <c r="G57" s="1152"/>
      <c r="H57" s="1152"/>
      <c r="I57" s="1152"/>
      <c r="J57" s="1152"/>
      <c r="K57" s="1152"/>
      <c r="L57" s="1152"/>
      <c r="M57" s="1152"/>
      <c r="N57" s="1152"/>
      <c r="O57" s="1152"/>
      <c r="P57" s="1152"/>
      <c r="Q57" s="1152"/>
      <c r="R57" s="1152"/>
      <c r="S57" s="1152"/>
      <c r="T57" s="1152"/>
      <c r="U57" s="1152"/>
      <c r="V57" s="1152"/>
      <c r="W57" s="1152"/>
      <c r="X57" s="1152"/>
      <c r="Y57" s="59"/>
    </row>
    <row r="58" spans="1:25" ht="15" hidden="1" customHeight="1">
      <c r="A58" s="43"/>
      <c r="B58" s="78"/>
      <c r="C58" s="77"/>
      <c r="D58" s="61"/>
      <c r="E58" s="1138" t="s">
        <v>395</v>
      </c>
      <c r="F58" s="1138"/>
      <c r="G58" s="1138"/>
      <c r="H58" s="1138"/>
      <c r="I58" s="1138"/>
      <c r="J58" s="1138"/>
      <c r="K58" s="1138"/>
      <c r="L58" s="1138"/>
      <c r="M58" s="1138"/>
      <c r="N58" s="1138"/>
      <c r="O58" s="1138"/>
      <c r="P58" s="1138"/>
      <c r="Q58" s="1138"/>
      <c r="R58" s="1138"/>
      <c r="S58" s="1138"/>
      <c r="T58" s="1138"/>
      <c r="U58" s="1138"/>
      <c r="V58" s="231"/>
      <c r="W58" s="231"/>
      <c r="X58" s="231"/>
      <c r="Y58" s="59"/>
    </row>
    <row r="59" spans="1:25" ht="15" hidden="1" customHeight="1">
      <c r="A59" s="43"/>
      <c r="B59" s="78"/>
      <c r="C59" s="77"/>
      <c r="D59" s="61"/>
      <c r="E59" s="1153"/>
      <c r="F59" s="1153"/>
      <c r="G59" s="1153"/>
      <c r="H59" s="1146"/>
      <c r="I59" s="1147"/>
      <c r="J59" s="1147"/>
      <c r="K59" s="1147"/>
      <c r="L59" s="1147"/>
      <c r="M59" s="1147"/>
      <c r="N59" s="1147"/>
      <c r="O59" s="1147"/>
      <c r="P59" s="1147"/>
      <c r="Q59" s="1147"/>
      <c r="R59" s="1147"/>
      <c r="S59" s="1147"/>
      <c r="T59" s="1147"/>
      <c r="U59" s="1147"/>
      <c r="V59" s="1147"/>
      <c r="W59" s="1147"/>
      <c r="X59" s="1147"/>
      <c r="Y59" s="59"/>
    </row>
    <row r="60" spans="1:25" ht="15" hidden="1" customHeight="1">
      <c r="A60" s="43"/>
      <c r="B60" s="78"/>
      <c r="C60" s="77"/>
      <c r="D60" s="61"/>
      <c r="E60" s="1149"/>
      <c r="F60" s="1149"/>
      <c r="G60" s="1149"/>
      <c r="H60" s="1151"/>
      <c r="I60" s="1151"/>
      <c r="J60" s="1151"/>
      <c r="K60" s="1151"/>
      <c r="L60" s="1151"/>
      <c r="M60" s="1151"/>
      <c r="N60" s="1151"/>
      <c r="O60" s="1151"/>
      <c r="P60" s="1151"/>
      <c r="Q60" s="1151"/>
      <c r="R60" s="1151"/>
      <c r="S60" s="1151"/>
      <c r="T60" s="1151"/>
      <c r="U60" s="1151"/>
      <c r="V60" s="1151"/>
      <c r="W60" s="1151"/>
      <c r="X60" s="1151"/>
      <c r="Y60" s="59"/>
    </row>
    <row r="61" spans="1:25" ht="15" hidden="1">
      <c r="A61" s="43"/>
      <c r="B61" s="78"/>
      <c r="C61" s="77"/>
      <c r="D61" s="61"/>
      <c r="E61" s="70"/>
      <c r="F61" s="68"/>
      <c r="G61" s="69"/>
      <c r="H61" s="1151"/>
      <c r="I61" s="1151"/>
      <c r="J61" s="1151"/>
      <c r="K61" s="1151"/>
      <c r="L61" s="1151"/>
      <c r="M61" s="1151"/>
      <c r="N61" s="1151"/>
      <c r="O61" s="1151"/>
      <c r="P61" s="1151"/>
      <c r="Q61" s="1151"/>
      <c r="R61" s="1151"/>
      <c r="S61" s="1151"/>
      <c r="T61" s="1151"/>
      <c r="U61" s="1151"/>
      <c r="V61" s="1151"/>
      <c r="W61" s="1151"/>
      <c r="X61" s="1151"/>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8" t="s">
        <v>396</v>
      </c>
      <c r="F70" s="1138"/>
      <c r="G70" s="1138"/>
      <c r="H70" s="1138"/>
      <c r="I70" s="1138"/>
      <c r="J70" s="1138"/>
      <c r="K70" s="1138"/>
      <c r="L70" s="1138"/>
      <c r="M70" s="1138"/>
      <c r="N70" s="1138"/>
      <c r="O70" s="1138"/>
      <c r="P70" s="1138"/>
      <c r="Q70" s="1138"/>
      <c r="R70" s="1138"/>
      <c r="S70" s="1138"/>
      <c r="T70" s="1138"/>
      <c r="U70" s="450"/>
      <c r="V70" s="450"/>
      <c r="W70" s="450"/>
      <c r="X70" s="450"/>
      <c r="Y70" s="59"/>
    </row>
    <row r="71" spans="1:25" ht="15" hidden="1">
      <c r="A71" s="43"/>
      <c r="B71" s="78"/>
      <c r="C71" s="77"/>
      <c r="D71" s="61"/>
      <c r="E71" s="1138" t="s">
        <v>587</v>
      </c>
      <c r="F71" s="1138"/>
      <c r="G71" s="1138"/>
      <c r="H71" s="1138"/>
      <c r="I71" s="1138"/>
      <c r="J71" s="1138"/>
      <c r="K71" s="1138"/>
      <c r="L71" s="1138"/>
      <c r="M71" s="1138"/>
      <c r="N71" s="1138"/>
      <c r="O71" s="1138"/>
      <c r="P71" s="1138"/>
      <c r="Q71" s="1138"/>
      <c r="R71" s="1138"/>
      <c r="S71" s="1138"/>
      <c r="T71" s="1138"/>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8" t="s">
        <v>395</v>
      </c>
      <c r="F81" s="1138"/>
      <c r="G81" s="1138"/>
      <c r="H81" s="1138"/>
      <c r="I81" s="1138"/>
      <c r="J81" s="1138"/>
      <c r="K81" s="1138"/>
      <c r="L81" s="1138"/>
      <c r="M81" s="1138"/>
      <c r="N81" s="1138"/>
      <c r="O81" s="1138"/>
      <c r="P81" s="1138"/>
      <c r="Q81" s="1138"/>
      <c r="R81" s="1138"/>
      <c r="S81" s="1138"/>
      <c r="T81" s="1138"/>
      <c r="U81" s="1138"/>
      <c r="V81" s="231"/>
      <c r="W81" s="231"/>
      <c r="X81" s="231"/>
      <c r="Y81" s="59"/>
    </row>
    <row r="82" spans="1:25" ht="15" hidden="1" customHeight="1">
      <c r="A82" s="43"/>
      <c r="B82" s="78"/>
      <c r="C82" s="77"/>
      <c r="D82" s="61"/>
      <c r="E82" s="1149"/>
      <c r="F82" s="1149"/>
      <c r="G82" s="1149"/>
      <c r="H82" s="1146"/>
      <c r="I82" s="1147"/>
      <c r="J82" s="1147"/>
      <c r="K82" s="1147"/>
      <c r="L82" s="1147"/>
      <c r="M82" s="1147"/>
      <c r="N82" s="1147"/>
      <c r="O82" s="1147"/>
      <c r="P82" s="1147"/>
      <c r="Q82" s="1147"/>
      <c r="R82" s="1147"/>
      <c r="S82" s="1147"/>
      <c r="T82" s="1147"/>
      <c r="U82" s="1147"/>
      <c r="V82" s="1147"/>
      <c r="W82" s="1147"/>
      <c r="X82" s="1147"/>
      <c r="Y82" s="59"/>
    </row>
    <row r="83" spans="1:25" ht="15" hidden="1" customHeight="1">
      <c r="A83" s="43"/>
      <c r="B83" s="78"/>
      <c r="C83" s="77"/>
      <c r="D83" s="61"/>
      <c r="Y83" s="59"/>
    </row>
    <row r="84" spans="1:25" ht="15" hidden="1" customHeight="1">
      <c r="A84" s="43"/>
      <c r="B84" s="78"/>
      <c r="C84" s="77"/>
      <c r="D84" s="61"/>
      <c r="E84" s="70"/>
      <c r="F84" s="68"/>
      <c r="G84" s="69"/>
      <c r="H84" s="1151"/>
      <c r="I84" s="1151"/>
      <c r="J84" s="1151"/>
      <c r="K84" s="1151"/>
      <c r="L84" s="1151"/>
      <c r="M84" s="1151"/>
      <c r="N84" s="1151"/>
      <c r="O84" s="1151"/>
      <c r="P84" s="1151"/>
      <c r="Q84" s="1151"/>
      <c r="R84" s="1151"/>
      <c r="S84" s="1151"/>
      <c r="T84" s="1151"/>
      <c r="U84" s="1151"/>
      <c r="V84" s="1151"/>
      <c r="W84" s="1151"/>
      <c r="X84" s="1151"/>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50" t="s">
        <v>235</v>
      </c>
      <c r="F98" s="1150"/>
      <c r="G98" s="1150"/>
      <c r="H98" s="1150"/>
      <c r="I98" s="1150"/>
      <c r="J98" s="1150"/>
      <c r="K98" s="1150"/>
      <c r="L98" s="1150"/>
      <c r="M98" s="1150"/>
      <c r="N98" s="1150"/>
      <c r="O98" s="1150"/>
      <c r="P98" s="1150"/>
      <c r="Q98" s="1150"/>
      <c r="R98" s="1150"/>
      <c r="S98" s="1150"/>
      <c r="T98" s="1150"/>
      <c r="U98" s="1150"/>
      <c r="V98" s="1150"/>
      <c r="W98" s="1150"/>
      <c r="X98" s="115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8" t="s">
        <v>234</v>
      </c>
      <c r="G100" s="1148"/>
      <c r="H100" s="1148"/>
      <c r="I100" s="1148"/>
      <c r="J100" s="1148"/>
      <c r="K100" s="1148"/>
      <c r="L100" s="1148"/>
      <c r="M100" s="1148"/>
      <c r="N100" s="1148"/>
      <c r="O100" s="1148"/>
      <c r="P100" s="1148"/>
      <c r="Q100" s="1148"/>
      <c r="R100" s="1148"/>
      <c r="S100" s="1148"/>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8" t="s">
        <v>233</v>
      </c>
      <c r="G102" s="1148"/>
      <c r="H102" s="1148"/>
      <c r="I102" s="1148"/>
      <c r="J102" s="1148"/>
      <c r="K102" s="1148"/>
      <c r="L102" s="1148"/>
      <c r="M102" s="1148"/>
      <c r="N102" s="1148"/>
      <c r="O102" s="1148"/>
      <c r="P102" s="1148"/>
      <c r="Q102" s="1148"/>
      <c r="R102" s="1148"/>
      <c r="S102" s="1148"/>
      <c r="T102" s="1148"/>
      <c r="U102" s="1148"/>
      <c r="V102" s="1148"/>
      <c r="W102" s="1148"/>
      <c r="X102" s="1148"/>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40" t="s">
        <v>658</v>
      </c>
      <c r="M5" s="1240"/>
      <c r="N5" s="1240"/>
      <c r="O5" s="1240"/>
      <c r="P5" s="1240"/>
      <c r="Q5" s="1240"/>
      <c r="R5" s="1240"/>
      <c r="S5" s="1240"/>
      <c r="T5" s="1240"/>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58" t="str">
        <f>IF(NameOrPr_ch="",IF(NameOrPr="","",NameOrPr),NameOrPr_ch)</f>
        <v>Министерство тарифного регулирования и энергетики Челябинской области</v>
      </c>
      <c r="P7" s="1259"/>
      <c r="Q7" s="1259"/>
      <c r="R7" s="1259"/>
      <c r="S7" s="1259"/>
      <c r="T7" s="126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58" t="str">
        <f>IF(datePr_ch="",IF(datePr="","",datePr),datePr_ch)</f>
        <v>13.12.2018</v>
      </c>
      <c r="P8" s="1259"/>
      <c r="Q8" s="1259"/>
      <c r="R8" s="1259"/>
      <c r="S8" s="1259"/>
      <c r="T8" s="126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58" t="str">
        <f>IF(numberPr_ch="",IF(numberPr="","",numberPr),numberPr_ch)</f>
        <v>83/7</v>
      </c>
      <c r="P9" s="1259"/>
      <c r="Q9" s="1259"/>
      <c r="R9" s="1259"/>
      <c r="S9" s="1259"/>
      <c r="T9" s="126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58" t="str">
        <f>IF(IstPub_ch="",IF(IstPub="","",IstPub),IstPub_ch)</f>
        <v>Сайт Министерства тарифного регулирования и энергетики Челябинской области, tarif74.ru</v>
      </c>
      <c r="P10" s="1259"/>
      <c r="Q10" s="1259"/>
      <c r="R10" s="1259"/>
      <c r="S10" s="1259"/>
      <c r="T10" s="126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41"/>
      <c r="M11" s="1241"/>
      <c r="N11" s="568"/>
      <c r="O11" s="1261"/>
      <c r="P11" s="1261"/>
      <c r="Q11" s="1261"/>
      <c r="R11" s="1261"/>
      <c r="S11" s="1261"/>
      <c r="T11" s="1261"/>
      <c r="U11" s="590" t="s">
        <v>373</v>
      </c>
      <c r="X11" s="592"/>
      <c r="Y11" s="592"/>
      <c r="Z11" s="592"/>
      <c r="AA11" s="592"/>
      <c r="AB11" s="592"/>
      <c r="AC11" s="592"/>
      <c r="AD11" s="592"/>
      <c r="AE11" s="592"/>
      <c r="AF11" s="592"/>
      <c r="AG11" s="592"/>
      <c r="AH11" s="592"/>
      <c r="AI11" s="592"/>
    </row>
    <row r="12" spans="1:35">
      <c r="J12" s="531"/>
      <c r="K12" s="531"/>
      <c r="L12" s="526"/>
      <c r="M12" s="526"/>
      <c r="N12" s="526"/>
      <c r="O12" s="1262"/>
      <c r="P12" s="1262"/>
      <c r="Q12" s="1262"/>
      <c r="R12" s="1262"/>
      <c r="S12" s="1262"/>
      <c r="T12" s="1262"/>
      <c r="U12" s="1262"/>
    </row>
    <row r="13" spans="1:35" ht="14.25" customHeight="1">
      <c r="J13" s="531"/>
      <c r="K13" s="531"/>
      <c r="L13" s="1160" t="s">
        <v>454</v>
      </c>
      <c r="M13" s="1160"/>
      <c r="N13" s="1160"/>
      <c r="O13" s="1160"/>
      <c r="P13" s="1160"/>
      <c r="Q13" s="1160"/>
      <c r="R13" s="1160"/>
      <c r="S13" s="1160"/>
      <c r="T13" s="1160"/>
      <c r="U13" s="1160"/>
      <c r="V13" s="1160"/>
      <c r="W13" s="1160" t="s">
        <v>455</v>
      </c>
    </row>
    <row r="14" spans="1:35" ht="14.25" customHeight="1">
      <c r="J14" s="531"/>
      <c r="K14" s="531"/>
      <c r="L14" s="1224" t="s">
        <v>92</v>
      </c>
      <c r="M14" s="1224" t="s">
        <v>640</v>
      </c>
      <c r="N14" s="523"/>
      <c r="O14" s="1225" t="s">
        <v>642</v>
      </c>
      <c r="P14" s="1226"/>
      <c r="Q14" s="1226"/>
      <c r="R14" s="1226"/>
      <c r="S14" s="1226"/>
      <c r="T14" s="1227"/>
      <c r="U14" s="1235" t="s">
        <v>341</v>
      </c>
      <c r="V14" s="1221" t="s">
        <v>275</v>
      </c>
      <c r="W14" s="1160"/>
    </row>
    <row r="15" spans="1:35" ht="14.25" customHeight="1">
      <c r="J15" s="531"/>
      <c r="K15" s="531"/>
      <c r="L15" s="1224"/>
      <c r="M15" s="1224"/>
      <c r="N15" s="523"/>
      <c r="O15" s="1230" t="s">
        <v>622</v>
      </c>
      <c r="P15" s="1228"/>
      <c r="Q15" s="1229"/>
      <c r="R15" s="1233" t="s">
        <v>655</v>
      </c>
      <c r="S15" s="1233"/>
      <c r="T15" s="1234"/>
      <c r="U15" s="1236"/>
      <c r="V15" s="1222"/>
      <c r="W15" s="1160"/>
    </row>
    <row r="16" spans="1:35" ht="30" customHeight="1">
      <c r="J16" s="531"/>
      <c r="K16" s="531"/>
      <c r="L16" s="1224"/>
      <c r="M16" s="1224"/>
      <c r="N16" s="522"/>
      <c r="O16" s="1231"/>
      <c r="P16" s="537"/>
      <c r="Q16" s="537"/>
      <c r="R16" s="538" t="s">
        <v>274</v>
      </c>
      <c r="S16" s="1219" t="s">
        <v>273</v>
      </c>
      <c r="T16" s="1220"/>
      <c r="U16" s="1237"/>
      <c r="V16" s="1223"/>
      <c r="W16" s="1160"/>
    </row>
    <row r="17" spans="1:36">
      <c r="J17" s="531"/>
      <c r="K17" s="571">
        <v>1</v>
      </c>
      <c r="L17" s="649" t="s">
        <v>93</v>
      </c>
      <c r="M17" s="649" t="s">
        <v>49</v>
      </c>
      <c r="N17" s="670" t="s">
        <v>49</v>
      </c>
      <c r="O17" s="650">
        <f ca="1">OFFSET(O17,0,-1)+1</f>
        <v>3</v>
      </c>
      <c r="P17" s="651">
        <f ca="1">OFFSET(P17,0,-1)</f>
        <v>3</v>
      </c>
      <c r="Q17" s="651">
        <f ca="1">OFFSET(Q17,0,-1)</f>
        <v>3</v>
      </c>
      <c r="R17" s="650">
        <f ca="1">OFFSET(R17,0,-1)+1</f>
        <v>4</v>
      </c>
      <c r="S17" s="1242">
        <f ca="1">OFFSET(S17,0,-1)+1</f>
        <v>5</v>
      </c>
      <c r="T17" s="1242"/>
      <c r="U17" s="650">
        <f ca="1">OFFSET(U17,0,-2)+1</f>
        <v>6</v>
      </c>
      <c r="V17" s="651">
        <f ca="1">OFFSET(V17,0,-1)</f>
        <v>6</v>
      </c>
      <c r="W17" s="650">
        <f ca="1">OFFSET(W17,0,-1)+1</f>
        <v>7</v>
      </c>
    </row>
    <row r="18" spans="1:36" ht="22.5">
      <c r="A18" s="1243">
        <v>1</v>
      </c>
      <c r="B18" s="921"/>
      <c r="C18" s="921"/>
      <c r="D18" s="921"/>
      <c r="E18" s="922"/>
      <c r="F18" s="923"/>
      <c r="G18" s="921"/>
      <c r="H18" s="921"/>
      <c r="I18" s="924"/>
      <c r="J18" s="919"/>
      <c r="K18" s="928">
        <v>1</v>
      </c>
      <c r="L18" s="595">
        <f>mergeValue(A18)</f>
        <v>1</v>
      </c>
      <c r="M18" s="643" t="s">
        <v>20</v>
      </c>
      <c r="N18" s="582"/>
      <c r="O18" s="1255"/>
      <c r="P18" s="1255"/>
      <c r="Q18" s="1255"/>
      <c r="R18" s="1255"/>
      <c r="S18" s="1255"/>
      <c r="T18" s="1255"/>
      <c r="U18" s="1255"/>
      <c r="V18" s="1255"/>
      <c r="W18" s="632" t="s">
        <v>659</v>
      </c>
    </row>
    <row r="19" spans="1:36" ht="22.5">
      <c r="A19" s="1243"/>
      <c r="B19" s="1243">
        <v>1</v>
      </c>
      <c r="C19" s="921"/>
      <c r="D19" s="921"/>
      <c r="E19" s="923"/>
      <c r="F19" s="923"/>
      <c r="G19" s="921"/>
      <c r="H19" s="921"/>
      <c r="I19" s="918"/>
      <c r="J19" s="917"/>
      <c r="K19" s="928">
        <v>1</v>
      </c>
      <c r="L19" s="595" t="str">
        <f>mergeValue(A19) &amp;"."&amp; mergeValue(B19)</f>
        <v>1.1</v>
      </c>
      <c r="M19" s="548" t="s">
        <v>16</v>
      </c>
      <c r="N19" s="582"/>
      <c r="O19" s="1255"/>
      <c r="P19" s="1255"/>
      <c r="Q19" s="1255"/>
      <c r="R19" s="1255"/>
      <c r="S19" s="1255"/>
      <c r="T19" s="1255"/>
      <c r="U19" s="1255"/>
      <c r="V19" s="1255"/>
      <c r="W19" s="632" t="s">
        <v>478</v>
      </c>
    </row>
    <row r="20" spans="1:36" ht="22.5">
      <c r="A20" s="1243"/>
      <c r="B20" s="1243"/>
      <c r="C20" s="1243">
        <v>1</v>
      </c>
      <c r="D20" s="921"/>
      <c r="E20" s="923"/>
      <c r="F20" s="923"/>
      <c r="G20" s="921"/>
      <c r="H20" s="921"/>
      <c r="I20" s="925"/>
      <c r="J20" s="917"/>
      <c r="K20" s="928">
        <v>1</v>
      </c>
      <c r="L20" s="595" t="str">
        <f>mergeValue(A20) &amp;"."&amp; mergeValue(B20)&amp;"."&amp; mergeValue(C20)</f>
        <v>1.1.1</v>
      </c>
      <c r="M20" s="549" t="s">
        <v>7</v>
      </c>
      <c r="N20" s="582"/>
      <c r="O20" s="1255"/>
      <c r="P20" s="1255"/>
      <c r="Q20" s="1255"/>
      <c r="R20" s="1255"/>
      <c r="S20" s="1255"/>
      <c r="T20" s="1255"/>
      <c r="U20" s="1255"/>
      <c r="V20" s="1255"/>
      <c r="W20" s="632" t="s">
        <v>634</v>
      </c>
    </row>
    <row r="21" spans="1:36" ht="22.5">
      <c r="A21" s="1243"/>
      <c r="B21" s="1243"/>
      <c r="C21" s="1243"/>
      <c r="D21" s="1243">
        <v>1</v>
      </c>
      <c r="E21" s="923"/>
      <c r="F21" s="923"/>
      <c r="G21" s="921"/>
      <c r="H21" s="921"/>
      <c r="I21" s="1243">
        <v>1</v>
      </c>
      <c r="J21" s="917"/>
      <c r="K21" s="928">
        <v>1</v>
      </c>
      <c r="L21" s="595" t="str">
        <f>mergeValue(A21) &amp;"."&amp; mergeValue(B21)&amp;"."&amp; mergeValue(C21)&amp;"."&amp; mergeValue(D21)</f>
        <v>1.1.1.1</v>
      </c>
      <c r="M21" s="550" t="s">
        <v>22</v>
      </c>
      <c r="N21" s="582"/>
      <c r="O21" s="1255"/>
      <c r="P21" s="1255"/>
      <c r="Q21" s="1255"/>
      <c r="R21" s="1255"/>
      <c r="S21" s="1255"/>
      <c r="T21" s="1255"/>
      <c r="U21" s="1255"/>
      <c r="V21" s="1255"/>
      <c r="W21" s="632" t="s">
        <v>635</v>
      </c>
    </row>
    <row r="22" spans="1:36" ht="11.25" hidden="1" customHeight="1">
      <c r="A22" s="1243"/>
      <c r="B22" s="1243"/>
      <c r="C22" s="1243"/>
      <c r="D22" s="1243"/>
      <c r="E22" s="1243">
        <v>1</v>
      </c>
      <c r="F22" s="923"/>
      <c r="G22" s="921"/>
      <c r="H22" s="921"/>
      <c r="I22" s="1243"/>
      <c r="J22" s="923"/>
      <c r="K22" s="928">
        <v>1</v>
      </c>
      <c r="L22" s="595"/>
      <c r="M22" s="556"/>
      <c r="N22" s="583"/>
      <c r="O22" s="633"/>
      <c r="P22" s="633"/>
      <c r="Q22" s="633"/>
      <c r="R22" s="633"/>
      <c r="S22" s="633"/>
      <c r="T22" s="633"/>
      <c r="U22" s="595"/>
      <c r="V22" s="509"/>
      <c r="W22" s="561"/>
    </row>
    <row r="23" spans="1:36" ht="90">
      <c r="A23" s="1243"/>
      <c r="B23" s="1243"/>
      <c r="C23" s="1243"/>
      <c r="D23" s="1243"/>
      <c r="E23" s="1243"/>
      <c r="F23" s="1243">
        <v>1</v>
      </c>
      <c r="G23" s="921"/>
      <c r="H23" s="921"/>
      <c r="I23" s="1243"/>
      <c r="J23" s="1263"/>
      <c r="K23" s="928">
        <v>1</v>
      </c>
      <c r="L23" s="595" t="str">
        <f>mergeValue(A23) &amp;"."&amp; mergeValue(B23)&amp;"."&amp; mergeValue(C23)&amp;"."&amp; mergeValue(D23)&amp;"."&amp;  mergeValue(F23)</f>
        <v>1.1.1.1.1</v>
      </c>
      <c r="M23" s="556" t="s">
        <v>10</v>
      </c>
      <c r="N23" s="583"/>
      <c r="O23" s="1245"/>
      <c r="P23" s="1245"/>
      <c r="Q23" s="1245"/>
      <c r="R23" s="1245"/>
      <c r="S23" s="1245"/>
      <c r="T23" s="1245"/>
      <c r="U23" s="1245"/>
      <c r="V23" s="1245"/>
      <c r="W23" s="632" t="s">
        <v>636</v>
      </c>
      <c r="Y23" s="591" t="str">
        <f>strCheckUnique(Z23:Z26)</f>
        <v/>
      </c>
      <c r="AA23" s="591"/>
    </row>
    <row r="24" spans="1:36" ht="189" customHeight="1">
      <c r="A24" s="1243"/>
      <c r="B24" s="1243"/>
      <c r="C24" s="1243"/>
      <c r="D24" s="1243"/>
      <c r="E24" s="1243"/>
      <c r="F24" s="1243"/>
      <c r="G24" s="921">
        <v>1</v>
      </c>
      <c r="H24" s="921"/>
      <c r="I24" s="1243"/>
      <c r="J24" s="1263"/>
      <c r="K24" s="920"/>
      <c r="L24" s="595" t="str">
        <f>mergeValue(A24) &amp;"."&amp; mergeValue(B24)&amp;"."&amp; mergeValue(C24)&amp;"."&amp; mergeValue(D24)&amp;"."&amp;  mergeValue(F24)&amp;"."&amp;  mergeValue(G24)</f>
        <v>1.1.1.1.1.1</v>
      </c>
      <c r="M24" s="1071"/>
      <c r="N24" s="588"/>
      <c r="O24" s="564"/>
      <c r="P24" s="564"/>
      <c r="Q24" s="564"/>
      <c r="R24" s="1253"/>
      <c r="S24" s="1239" t="s">
        <v>84</v>
      </c>
      <c r="T24" s="1253"/>
      <c r="U24" s="1239" t="s">
        <v>85</v>
      </c>
      <c r="V24" s="539"/>
      <c r="W24" s="1214" t="s">
        <v>660</v>
      </c>
      <c r="X24" s="587" t="str">
        <f>strCheckDate(O25:V25)</f>
        <v/>
      </c>
      <c r="Y24" s="591"/>
      <c r="Z24" s="591" t="str">
        <f>IF(M24="","",M24 )</f>
        <v/>
      </c>
      <c r="AA24" s="591"/>
      <c r="AB24" s="591"/>
      <c r="AC24" s="591"/>
    </row>
    <row r="25" spans="1:36" ht="11.25" hidden="1" customHeight="1">
      <c r="A25" s="1243"/>
      <c r="B25" s="1243"/>
      <c r="C25" s="1243"/>
      <c r="D25" s="1243"/>
      <c r="E25" s="1243"/>
      <c r="F25" s="1243"/>
      <c r="G25" s="921"/>
      <c r="H25" s="921"/>
      <c r="I25" s="1243"/>
      <c r="J25" s="1263"/>
      <c r="K25" s="928">
        <v>1</v>
      </c>
      <c r="L25" s="602"/>
      <c r="M25" s="648"/>
      <c r="N25" s="588"/>
      <c r="O25" s="564"/>
      <c r="P25" s="564"/>
      <c r="Q25" s="586" t="str">
        <f>R24 &amp; "-" &amp; T24</f>
        <v>-</v>
      </c>
      <c r="R25" s="1253"/>
      <c r="S25" s="1239"/>
      <c r="T25" s="1253"/>
      <c r="U25" s="1239"/>
      <c r="V25" s="539"/>
      <c r="W25" s="1215"/>
      <c r="Y25" s="591"/>
      <c r="Z25" s="591"/>
      <c r="AA25" s="591"/>
      <c r="AB25" s="591"/>
      <c r="AC25" s="591"/>
    </row>
    <row r="26" spans="1:36" s="524" customFormat="1" ht="15" customHeight="1">
      <c r="A26" s="1243"/>
      <c r="B26" s="1243"/>
      <c r="C26" s="1243"/>
      <c r="D26" s="1243"/>
      <c r="E26" s="1243"/>
      <c r="F26" s="1243"/>
      <c r="G26" s="921"/>
      <c r="H26" s="921"/>
      <c r="I26" s="1243"/>
      <c r="J26" s="1263"/>
      <c r="K26" s="928">
        <v>1</v>
      </c>
      <c r="L26" s="540"/>
      <c r="M26" s="558" t="s">
        <v>25</v>
      </c>
      <c r="N26" s="553"/>
      <c r="O26" s="547"/>
      <c r="P26" s="547"/>
      <c r="Q26" s="547"/>
      <c r="R26" s="575"/>
      <c r="S26" s="566"/>
      <c r="T26" s="565"/>
      <c r="U26" s="553"/>
      <c r="V26" s="562"/>
      <c r="W26" s="1216"/>
      <c r="X26" s="589"/>
      <c r="Y26" s="589"/>
      <c r="Z26" s="589"/>
      <c r="AA26" s="589"/>
      <c r="AB26" s="589"/>
      <c r="AC26" s="589"/>
      <c r="AD26" s="589"/>
      <c r="AE26" s="589"/>
      <c r="AF26" s="589"/>
      <c r="AG26" s="589"/>
      <c r="AH26" s="589"/>
      <c r="AI26" s="589"/>
    </row>
    <row r="27" spans="1:36" s="524" customFormat="1" ht="15" customHeight="1">
      <c r="A27" s="1243"/>
      <c r="B27" s="1243"/>
      <c r="C27" s="1243"/>
      <c r="D27" s="1243"/>
      <c r="E27" s="1243"/>
      <c r="F27" s="923"/>
      <c r="G27" s="923"/>
      <c r="H27" s="921"/>
      <c r="I27" s="124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43"/>
      <c r="B28" s="1243"/>
      <c r="C28" s="1243"/>
      <c r="D28" s="1243"/>
      <c r="E28" s="923"/>
      <c r="F28" s="923"/>
      <c r="G28" s="923"/>
      <c r="H28" s="921"/>
      <c r="I28" s="124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43"/>
      <c r="B29" s="1243"/>
      <c r="C29" s="124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43"/>
      <c r="B30" s="124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4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7" t="s">
        <v>661</v>
      </c>
      <c r="N34" s="1207"/>
      <c r="O34" s="1207"/>
      <c r="P34" s="1207"/>
      <c r="Q34" s="1207"/>
      <c r="R34" s="1207"/>
      <c r="S34" s="1207"/>
      <c r="T34" s="1207"/>
      <c r="U34" s="1207"/>
      <c r="V34" s="1207"/>
      <c r="W34" s="1207"/>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8" t="s">
        <v>492</v>
      </c>
      <c r="G2" s="1209"/>
      <c r="H2" s="1210"/>
      <c r="I2" s="642"/>
    </row>
    <row r="3" spans="1:20" ht="3" customHeight="1"/>
    <row r="4" spans="1:20" s="572" customFormat="1" ht="11.25">
      <c r="A4" s="592"/>
      <c r="B4" s="592"/>
      <c r="C4" s="592"/>
      <c r="D4" s="592"/>
      <c r="F4" s="1160" t="s">
        <v>454</v>
      </c>
      <c r="G4" s="1160"/>
      <c r="H4" s="1160"/>
      <c r="I4" s="121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20.12.2018</v>
      </c>
      <c r="I7" s="583" t="s">
        <v>494</v>
      </c>
      <c r="J7" s="617"/>
      <c r="K7" s="592"/>
      <c r="L7" s="592"/>
      <c r="M7" s="592"/>
      <c r="N7" s="592"/>
      <c r="O7" s="592"/>
      <c r="P7" s="592"/>
      <c r="Q7" s="592"/>
      <c r="R7" s="592"/>
      <c r="S7" s="592"/>
      <c r="T7" s="592"/>
    </row>
    <row r="8" spans="1:20" s="572" customFormat="1" ht="45">
      <c r="A8" s="1212">
        <v>1</v>
      </c>
      <c r="B8" s="592"/>
      <c r="C8" s="592"/>
      <c r="D8" s="592"/>
      <c r="F8" s="618" t="str">
        <f>"2." &amp;mergeValue(A8)</f>
        <v>2.1</v>
      </c>
      <c r="G8" s="634" t="s">
        <v>495</v>
      </c>
      <c r="H8" s="606"/>
      <c r="I8" s="583" t="s">
        <v>591</v>
      </c>
      <c r="J8" s="617"/>
      <c r="K8" s="592"/>
      <c r="L8" s="592"/>
      <c r="M8" s="592"/>
      <c r="N8" s="592"/>
      <c r="O8" s="592"/>
      <c r="P8" s="592"/>
      <c r="Q8" s="592"/>
      <c r="R8" s="592"/>
      <c r="S8" s="592"/>
      <c r="T8" s="592"/>
    </row>
    <row r="9" spans="1:20" s="572" customFormat="1" ht="22.5">
      <c r="A9" s="1212"/>
      <c r="B9" s="592"/>
      <c r="C9" s="592"/>
      <c r="D9" s="592"/>
      <c r="F9" s="618" t="str">
        <f>"3." &amp;mergeValue(A9)</f>
        <v>3.1</v>
      </c>
      <c r="G9" s="634" t="s">
        <v>496</v>
      </c>
      <c r="H9" s="606"/>
      <c r="I9" s="583" t="s">
        <v>589</v>
      </c>
      <c r="J9" s="617"/>
      <c r="K9" s="592"/>
      <c r="L9" s="592"/>
      <c r="M9" s="592"/>
      <c r="N9" s="592"/>
      <c r="O9" s="592"/>
      <c r="P9" s="592"/>
      <c r="Q9" s="592"/>
      <c r="R9" s="592"/>
      <c r="S9" s="592"/>
      <c r="T9" s="592"/>
    </row>
    <row r="10" spans="1:20" s="572" customFormat="1" ht="22.5">
      <c r="A10" s="1212"/>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2"/>
      <c r="B11" s="1212">
        <v>1</v>
      </c>
      <c r="C11" s="625"/>
      <c r="D11" s="625"/>
      <c r="F11" s="618" t="str">
        <f>"4."&amp;mergeValue(A11) &amp;"."&amp;mergeValue(B11)</f>
        <v>4.1.1</v>
      </c>
      <c r="G11" s="613" t="s">
        <v>593</v>
      </c>
      <c r="H11" s="606" t="str">
        <f>IF(region_name="","",region_name)</f>
        <v>Челябинская область</v>
      </c>
      <c r="I11" s="583" t="s">
        <v>500</v>
      </c>
      <c r="J11" s="617"/>
      <c r="K11" s="592"/>
      <c r="L11" s="592"/>
      <c r="M11" s="592"/>
      <c r="N11" s="592"/>
      <c r="O11" s="592"/>
      <c r="P11" s="592"/>
      <c r="Q11" s="592"/>
      <c r="R11" s="592"/>
      <c r="S11" s="592"/>
      <c r="T11" s="592"/>
    </row>
    <row r="12" spans="1:20" s="572" customFormat="1" ht="22.5">
      <c r="A12" s="1212"/>
      <c r="B12" s="1212"/>
      <c r="C12" s="1212">
        <v>1</v>
      </c>
      <c r="D12" s="625"/>
      <c r="F12" s="618" t="str">
        <f>"4."&amp;mergeValue(A12) &amp;"."&amp;mergeValue(B12)&amp;"."&amp;mergeValue(C12)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212"/>
      <c r="B13" s="1212"/>
      <c r="C13" s="1212"/>
      <c r="D13" s="625">
        <v>1</v>
      </c>
      <c r="F13" s="618" t="str">
        <f>"4."&amp;mergeValue(A13) &amp;"."&amp;mergeValue(B13)&amp;"."&amp;mergeValue(C13)&amp;"."&amp;mergeValue(D13)</f>
        <v>4.1.1.1.1</v>
      </c>
      <c r="G13" s="635" t="s">
        <v>499</v>
      </c>
      <c r="H13" s="606"/>
      <c r="I13" s="1213" t="s">
        <v>592</v>
      </c>
      <c r="J13" s="617"/>
      <c r="K13" s="592"/>
      <c r="L13" s="592"/>
      <c r="M13" s="592"/>
      <c r="N13" s="592"/>
      <c r="O13" s="592"/>
      <c r="P13" s="592"/>
      <c r="Q13" s="592"/>
      <c r="R13" s="592"/>
      <c r="S13" s="592"/>
      <c r="T13" s="592"/>
    </row>
    <row r="14" spans="1:20" s="572" customFormat="1" ht="18.75">
      <c r="A14" s="1212"/>
      <c r="B14" s="1212"/>
      <c r="C14" s="1212"/>
      <c r="D14" s="625"/>
      <c r="F14" s="621"/>
      <c r="G14" s="552" t="s">
        <v>4</v>
      </c>
      <c r="H14" s="626"/>
      <c r="I14" s="1213"/>
      <c r="J14" s="617"/>
      <c r="K14" s="592"/>
      <c r="L14" s="592"/>
      <c r="M14" s="592"/>
      <c r="N14" s="592"/>
      <c r="O14" s="592"/>
      <c r="P14" s="592"/>
      <c r="Q14" s="592"/>
      <c r="R14" s="592"/>
      <c r="S14" s="592"/>
      <c r="T14" s="592"/>
    </row>
    <row r="15" spans="1:20" s="572" customFormat="1" ht="18.75">
      <c r="A15" s="1212"/>
      <c r="B15" s="1212"/>
      <c r="C15" s="625"/>
      <c r="D15" s="625"/>
      <c r="F15" s="636"/>
      <c r="G15" s="579" t="s">
        <v>403</v>
      </c>
      <c r="H15" s="637"/>
      <c r="I15" s="638"/>
      <c r="J15" s="617"/>
      <c r="K15" s="592"/>
      <c r="L15" s="592"/>
      <c r="M15" s="592"/>
      <c r="N15" s="592"/>
      <c r="O15" s="592"/>
      <c r="P15" s="592"/>
      <c r="Q15" s="592"/>
      <c r="R15" s="592"/>
      <c r="S15" s="592"/>
      <c r="T15" s="592"/>
    </row>
    <row r="16" spans="1:20" s="572" customFormat="1" ht="18.75">
      <c r="A16" s="1212"/>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7" t="s">
        <v>594</v>
      </c>
      <c r="H19" s="1207"/>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40" t="s">
        <v>658</v>
      </c>
      <c r="M5" s="1240"/>
      <c r="N5" s="1240"/>
      <c r="O5" s="1240"/>
      <c r="P5" s="1240"/>
      <c r="Q5" s="1240"/>
      <c r="R5" s="1240"/>
      <c r="S5" s="1240"/>
      <c r="T5" s="1240"/>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503</v>
      </c>
      <c r="N7" s="668"/>
      <c r="O7" s="1258" t="str">
        <f>IF(NameOrPr_ch="",IF(NameOrPr="","",NameOrPr),NameOrPr_ch)</f>
        <v>Министерство тарифного регулирования и энергетики Челябинской области</v>
      </c>
      <c r="P7" s="1259"/>
      <c r="Q7" s="1259"/>
      <c r="R7" s="1259"/>
      <c r="S7" s="1259"/>
      <c r="T7" s="1260"/>
      <c r="U7" s="671"/>
      <c r="X7" s="587"/>
      <c r="Y7" s="587"/>
      <c r="Z7" s="587"/>
      <c r="AA7" s="587"/>
      <c r="AB7" s="587"/>
      <c r="AC7" s="587"/>
      <c r="AD7" s="587"/>
      <c r="AE7" s="587"/>
      <c r="AF7" s="587"/>
      <c r="AG7" s="587"/>
      <c r="AH7" s="587"/>
    </row>
    <row r="8" spans="7:34" s="493" customFormat="1" ht="18.75">
      <c r="G8" s="492"/>
      <c r="H8" s="492"/>
      <c r="L8" s="501"/>
      <c r="M8" s="619" t="s">
        <v>597</v>
      </c>
      <c r="N8" s="668"/>
      <c r="O8" s="1258" t="str">
        <f>IF(datePr_ch="",IF(datePr="","",datePr),datePr_ch)</f>
        <v>13.12.2018</v>
      </c>
      <c r="P8" s="1259"/>
      <c r="Q8" s="1259"/>
      <c r="R8" s="1259"/>
      <c r="S8" s="1259"/>
      <c r="T8" s="1260"/>
      <c r="U8" s="669"/>
      <c r="X8" s="507"/>
      <c r="Y8" s="507"/>
      <c r="Z8" s="507"/>
      <c r="AA8" s="507"/>
      <c r="AB8" s="507"/>
      <c r="AC8" s="507"/>
      <c r="AD8" s="507"/>
      <c r="AE8" s="507"/>
      <c r="AF8" s="507"/>
      <c r="AG8" s="507"/>
      <c r="AH8" s="507"/>
    </row>
    <row r="9" spans="7:34" s="493" customFormat="1" ht="18.75">
      <c r="G9" s="492"/>
      <c r="H9" s="492"/>
      <c r="L9" s="554"/>
      <c r="M9" s="619" t="s">
        <v>596</v>
      </c>
      <c r="N9" s="668"/>
      <c r="O9" s="1258" t="str">
        <f>IF(numberPr_ch="",IF(numberPr="","",numberPr),numberPr_ch)</f>
        <v>83/7</v>
      </c>
      <c r="P9" s="1259"/>
      <c r="Q9" s="1259"/>
      <c r="R9" s="1259"/>
      <c r="S9" s="1259"/>
      <c r="T9" s="1260"/>
      <c r="U9" s="669"/>
      <c r="X9" s="507"/>
      <c r="Y9" s="507"/>
      <c r="Z9" s="507"/>
      <c r="AA9" s="507"/>
      <c r="AB9" s="507"/>
      <c r="AC9" s="507"/>
      <c r="AD9" s="507"/>
      <c r="AE9" s="507"/>
      <c r="AF9" s="507"/>
      <c r="AG9" s="507"/>
      <c r="AH9" s="507"/>
    </row>
    <row r="10" spans="7:34" s="493" customFormat="1" ht="18.75">
      <c r="G10" s="492"/>
      <c r="H10" s="492"/>
      <c r="L10" s="554"/>
      <c r="M10" s="619" t="s">
        <v>502</v>
      </c>
      <c r="N10" s="668"/>
      <c r="O10" s="1258" t="str">
        <f>IF(IstPub_ch="",IF(IstPub="","",IstPub),IstPub_ch)</f>
        <v>Сайт Министерства тарифного регулирования и энергетики Челябинской области, tarif74.ru</v>
      </c>
      <c r="P10" s="1259"/>
      <c r="Q10" s="1259"/>
      <c r="R10" s="1259"/>
      <c r="S10" s="1259"/>
      <c r="T10" s="1260"/>
      <c r="U10" s="669"/>
      <c r="X10" s="507"/>
      <c r="Y10" s="507"/>
      <c r="Z10" s="507"/>
      <c r="AA10" s="507"/>
      <c r="AB10" s="507"/>
      <c r="AC10" s="507"/>
      <c r="AD10" s="507"/>
      <c r="AE10" s="507"/>
      <c r="AF10" s="507"/>
      <c r="AG10" s="507"/>
      <c r="AH10" s="507"/>
    </row>
    <row r="11" spans="7:34" s="493" customFormat="1" ht="11.25" hidden="1">
      <c r="G11" s="492"/>
      <c r="H11" s="492"/>
      <c r="L11" s="1241"/>
      <c r="M11" s="1241"/>
      <c r="N11" s="490"/>
      <c r="O11" s="1264"/>
      <c r="P11" s="1264"/>
      <c r="Q11" s="1264"/>
      <c r="R11" s="1264"/>
      <c r="S11" s="1264"/>
      <c r="T11" s="1264"/>
      <c r="U11" s="505" t="s">
        <v>373</v>
      </c>
      <c r="X11" s="507"/>
      <c r="Y11" s="507"/>
      <c r="Z11" s="507"/>
      <c r="AA11" s="507"/>
      <c r="AB11" s="507"/>
      <c r="AC11" s="507"/>
      <c r="AD11" s="507"/>
      <c r="AE11" s="507"/>
      <c r="AF11" s="507"/>
      <c r="AG11" s="507"/>
      <c r="AH11" s="507"/>
    </row>
    <row r="12" spans="7:34">
      <c r="J12" s="483"/>
      <c r="K12" s="483"/>
      <c r="L12" s="479"/>
      <c r="M12" s="479"/>
      <c r="N12" s="479"/>
      <c r="O12" s="1262"/>
      <c r="P12" s="1262"/>
      <c r="Q12" s="1262"/>
      <c r="R12" s="1262"/>
      <c r="S12" s="1262"/>
      <c r="T12" s="1262"/>
      <c r="U12" s="1262"/>
    </row>
    <row r="13" spans="7:34">
      <c r="J13" s="483"/>
      <c r="K13" s="483"/>
      <c r="L13" s="1160" t="s">
        <v>454</v>
      </c>
      <c r="M13" s="1160"/>
      <c r="N13" s="1160"/>
      <c r="O13" s="1160"/>
      <c r="P13" s="1160"/>
      <c r="Q13" s="1160"/>
      <c r="R13" s="1160"/>
      <c r="S13" s="1160"/>
      <c r="T13" s="1160"/>
      <c r="U13" s="1160"/>
      <c r="V13" s="1160"/>
      <c r="W13" s="1160" t="s">
        <v>455</v>
      </c>
    </row>
    <row r="14" spans="7:34" ht="14.25" customHeight="1">
      <c r="J14" s="483"/>
      <c r="K14" s="483"/>
      <c r="L14" s="1224" t="s">
        <v>92</v>
      </c>
      <c r="M14" s="1224" t="s">
        <v>640</v>
      </c>
      <c r="N14" s="523"/>
      <c r="O14" s="1225" t="s">
        <v>642</v>
      </c>
      <c r="P14" s="1226"/>
      <c r="Q14" s="1226"/>
      <c r="R14" s="1226"/>
      <c r="S14" s="1226"/>
      <c r="T14" s="1227"/>
      <c r="U14" s="1235" t="s">
        <v>341</v>
      </c>
      <c r="V14" s="1221" t="s">
        <v>275</v>
      </c>
      <c r="W14" s="1160"/>
    </row>
    <row r="15" spans="7:34" s="525" customFormat="1" ht="14.25" customHeight="1">
      <c r="G15" s="533"/>
      <c r="H15" s="533"/>
      <c r="I15" s="533"/>
      <c r="J15" s="531"/>
      <c r="K15" s="531"/>
      <c r="L15" s="1224"/>
      <c r="M15" s="1224"/>
      <c r="N15" s="523"/>
      <c r="O15" s="1230" t="s">
        <v>606</v>
      </c>
      <c r="P15" s="1228" t="s">
        <v>271</v>
      </c>
      <c r="Q15" s="1229"/>
      <c r="R15" s="1233" t="s">
        <v>655</v>
      </c>
      <c r="S15" s="1233"/>
      <c r="T15" s="1234"/>
      <c r="U15" s="1236"/>
      <c r="V15" s="1222"/>
      <c r="W15" s="1160"/>
      <c r="X15" s="587"/>
      <c r="Y15" s="587"/>
      <c r="Z15" s="587"/>
      <c r="AA15" s="587"/>
      <c r="AB15" s="587"/>
      <c r="AC15" s="587"/>
      <c r="AD15" s="587"/>
      <c r="AE15" s="587"/>
      <c r="AF15" s="587"/>
      <c r="AG15" s="587"/>
      <c r="AH15" s="587"/>
    </row>
    <row r="16" spans="7:34" ht="33.75">
      <c r="J16" s="483"/>
      <c r="K16" s="483"/>
      <c r="L16" s="1224"/>
      <c r="M16" s="1224"/>
      <c r="N16" s="522"/>
      <c r="O16" s="1231"/>
      <c r="P16" s="537" t="s">
        <v>766</v>
      </c>
      <c r="Q16" s="537" t="s">
        <v>767</v>
      </c>
      <c r="R16" s="538" t="s">
        <v>274</v>
      </c>
      <c r="S16" s="1219" t="s">
        <v>273</v>
      </c>
      <c r="T16" s="1220"/>
      <c r="U16" s="1237"/>
      <c r="V16" s="1223"/>
      <c r="W16" s="1160"/>
    </row>
    <row r="17" spans="1:34">
      <c r="J17" s="483"/>
      <c r="K17" s="491">
        <v>1</v>
      </c>
      <c r="L17" s="480" t="s">
        <v>93</v>
      </c>
      <c r="M17" s="480" t="s">
        <v>49</v>
      </c>
      <c r="N17" s="498" t="s">
        <v>49</v>
      </c>
      <c r="O17" s="489">
        <f ca="1">OFFSET(O17,0,-1)+1</f>
        <v>3</v>
      </c>
      <c r="P17" s="489">
        <f ca="1">OFFSET(P17,0,-1)+1</f>
        <v>4</v>
      </c>
      <c r="Q17" s="489">
        <f ca="1">OFFSET(Q17,0,-1)+1</f>
        <v>5</v>
      </c>
      <c r="R17" s="489">
        <f ca="1">OFFSET(R17,0,-1)+1</f>
        <v>6</v>
      </c>
      <c r="S17" s="1242">
        <f ca="1">OFFSET(S17,0,-1)+1</f>
        <v>7</v>
      </c>
      <c r="T17" s="1242"/>
      <c r="U17" s="489">
        <f ca="1">OFFSET(U17,0,-2)+1</f>
        <v>8</v>
      </c>
      <c r="V17" s="497">
        <f ca="1">OFFSET(V17,0,-1)</f>
        <v>8</v>
      </c>
      <c r="W17" s="489">
        <f ca="1">OFFSET(W17,0,-1)+1</f>
        <v>9</v>
      </c>
    </row>
    <row r="18" spans="1:34" ht="22.5">
      <c r="A18" s="1243">
        <v>1</v>
      </c>
      <c r="B18" s="942"/>
      <c r="C18" s="942"/>
      <c r="D18" s="942"/>
      <c r="E18" s="943"/>
      <c r="F18" s="944"/>
      <c r="G18" s="944"/>
      <c r="H18" s="944"/>
      <c r="I18" s="945"/>
      <c r="J18" s="940"/>
      <c r="K18" s="947"/>
      <c r="L18" s="595">
        <f>mergeValue(A18)</f>
        <v>1</v>
      </c>
      <c r="M18" s="643" t="s">
        <v>20</v>
      </c>
      <c r="N18" s="582"/>
      <c r="O18" s="1255"/>
      <c r="P18" s="1255"/>
      <c r="Q18" s="1255"/>
      <c r="R18" s="1255"/>
      <c r="S18" s="1255"/>
      <c r="T18" s="1255"/>
      <c r="U18" s="1255"/>
      <c r="V18" s="1255"/>
      <c r="W18" s="632" t="s">
        <v>659</v>
      </c>
    </row>
    <row r="19" spans="1:34" ht="22.5">
      <c r="A19" s="1243"/>
      <c r="B19" s="1243">
        <v>1</v>
      </c>
      <c r="C19" s="942"/>
      <c r="D19" s="942"/>
      <c r="E19" s="944"/>
      <c r="F19" s="944"/>
      <c r="G19" s="944"/>
      <c r="H19" s="944"/>
      <c r="I19" s="939"/>
      <c r="J19" s="938"/>
      <c r="K19" s="941"/>
      <c r="L19" s="595" t="str">
        <f>mergeValue(A19) &amp;"."&amp; mergeValue(B19)</f>
        <v>1.1</v>
      </c>
      <c r="M19" s="548" t="s">
        <v>16</v>
      </c>
      <c r="N19" s="582"/>
      <c r="O19" s="1255"/>
      <c r="P19" s="1255"/>
      <c r="Q19" s="1255"/>
      <c r="R19" s="1255"/>
      <c r="S19" s="1255"/>
      <c r="T19" s="1255"/>
      <c r="U19" s="1255"/>
      <c r="V19" s="1255"/>
      <c r="W19" s="632" t="s">
        <v>478</v>
      </c>
    </row>
    <row r="20" spans="1:34" ht="22.5">
      <c r="A20" s="1243"/>
      <c r="B20" s="1243"/>
      <c r="C20" s="1243">
        <v>1</v>
      </c>
      <c r="D20" s="942"/>
      <c r="E20" s="944"/>
      <c r="F20" s="944"/>
      <c r="G20" s="944"/>
      <c r="H20" s="944"/>
      <c r="I20" s="946"/>
      <c r="J20" s="938"/>
      <c r="K20" s="941"/>
      <c r="L20" s="595" t="str">
        <f>mergeValue(A20) &amp;"."&amp; mergeValue(B20)&amp;"."&amp; mergeValue(C20)</f>
        <v>1.1.1</v>
      </c>
      <c r="M20" s="549" t="s">
        <v>7</v>
      </c>
      <c r="N20" s="582"/>
      <c r="O20" s="1255"/>
      <c r="P20" s="1255"/>
      <c r="Q20" s="1255"/>
      <c r="R20" s="1255"/>
      <c r="S20" s="1255"/>
      <c r="T20" s="1255"/>
      <c r="U20" s="1255"/>
      <c r="V20" s="1255"/>
      <c r="W20" s="632" t="s">
        <v>634</v>
      </c>
    </row>
    <row r="21" spans="1:34" ht="22.5">
      <c r="A21" s="1243"/>
      <c r="B21" s="1243"/>
      <c r="C21" s="1243"/>
      <c r="D21" s="1243">
        <v>1</v>
      </c>
      <c r="E21" s="944"/>
      <c r="F21" s="944"/>
      <c r="G21" s="944"/>
      <c r="H21" s="944"/>
      <c r="I21" s="946"/>
      <c r="J21" s="938"/>
      <c r="K21" s="941"/>
      <c r="L21" s="595" t="str">
        <f>mergeValue(A21) &amp;"."&amp; mergeValue(B21)&amp;"."&amp; mergeValue(C21)&amp;"."&amp; mergeValue(D21)</f>
        <v>1.1.1.1</v>
      </c>
      <c r="M21" s="550" t="s">
        <v>22</v>
      </c>
      <c r="N21" s="582"/>
      <c r="O21" s="1255"/>
      <c r="P21" s="1255"/>
      <c r="Q21" s="1255"/>
      <c r="R21" s="1255"/>
      <c r="S21" s="1255"/>
      <c r="T21" s="1255"/>
      <c r="U21" s="1255"/>
      <c r="V21" s="1255"/>
      <c r="W21" s="632" t="s">
        <v>635</v>
      </c>
    </row>
    <row r="22" spans="1:34" ht="11.25" hidden="1" customHeight="1">
      <c r="A22" s="1243"/>
      <c r="B22" s="1243"/>
      <c r="C22" s="1243"/>
      <c r="D22" s="1243"/>
      <c r="E22" s="1243">
        <v>1</v>
      </c>
      <c r="F22" s="944"/>
      <c r="G22" s="944"/>
      <c r="H22" s="942">
        <v>1</v>
      </c>
      <c r="I22" s="1243">
        <v>1</v>
      </c>
      <c r="J22" s="944"/>
      <c r="K22" s="949"/>
      <c r="L22" s="595"/>
      <c r="M22" s="556"/>
      <c r="N22" s="583"/>
      <c r="O22" s="633"/>
      <c r="P22" s="633"/>
      <c r="Q22" s="633"/>
      <c r="R22" s="633"/>
      <c r="S22" s="633"/>
      <c r="T22" s="633"/>
      <c r="U22" s="633"/>
      <c r="V22" s="510"/>
      <c r="W22" s="561"/>
    </row>
    <row r="23" spans="1:34" ht="90">
      <c r="A23" s="1243"/>
      <c r="B23" s="1243"/>
      <c r="C23" s="1243"/>
      <c r="D23" s="1243"/>
      <c r="E23" s="1243"/>
      <c r="F23" s="1243">
        <v>1</v>
      </c>
      <c r="G23" s="942"/>
      <c r="H23" s="942"/>
      <c r="I23" s="1243"/>
      <c r="J23" s="1243">
        <v>1</v>
      </c>
      <c r="K23" s="950"/>
      <c r="L23" s="595" t="str">
        <f>mergeValue(A23) &amp;"."&amp; mergeValue(B23)&amp;"."&amp; mergeValue(C23)&amp;"."&amp; mergeValue(D23)&amp;"."&amp;  mergeValue(F23)</f>
        <v>1.1.1.1.1</v>
      </c>
      <c r="M23" s="557" t="s">
        <v>10</v>
      </c>
      <c r="N23" s="583"/>
      <c r="O23" s="1245"/>
      <c r="P23" s="1245"/>
      <c r="Q23" s="1245"/>
      <c r="R23" s="1245"/>
      <c r="S23" s="1245"/>
      <c r="T23" s="1245"/>
      <c r="U23" s="1245"/>
      <c r="V23" s="1245"/>
      <c r="W23" s="632" t="s">
        <v>636</v>
      </c>
      <c r="Y23" s="506" t="str">
        <f>strCheckUnique(Z23:Z26)</f>
        <v/>
      </c>
      <c r="AA23" s="506"/>
    </row>
    <row r="24" spans="1:34" ht="189" customHeight="1">
      <c r="A24" s="1243"/>
      <c r="B24" s="1243"/>
      <c r="C24" s="1243"/>
      <c r="D24" s="1243"/>
      <c r="E24" s="1243"/>
      <c r="F24" s="1243"/>
      <c r="G24" s="942">
        <v>1</v>
      </c>
      <c r="H24" s="942"/>
      <c r="I24" s="1243"/>
      <c r="J24" s="1243"/>
      <c r="K24" s="950">
        <v>1</v>
      </c>
      <c r="L24" s="595" t="str">
        <f>mergeValue(A24) &amp;"."&amp; mergeValue(B24)&amp;"."&amp; mergeValue(C24)&amp;"."&amp; mergeValue(D24)&amp;"."&amp; mergeValue(F24)&amp;"."&amp; mergeValue(G24)</f>
        <v>1.1.1.1.1.1</v>
      </c>
      <c r="M24" s="1071"/>
      <c r="N24" s="588"/>
      <c r="O24" s="564"/>
      <c r="P24" s="564"/>
      <c r="Q24" s="1096"/>
      <c r="R24" s="1253"/>
      <c r="S24" s="1239" t="s">
        <v>84</v>
      </c>
      <c r="T24" s="1253"/>
      <c r="U24" s="1239" t="s">
        <v>85</v>
      </c>
      <c r="V24" s="580"/>
      <c r="W24" s="1214" t="s">
        <v>660</v>
      </c>
      <c r="X24" s="502" t="str">
        <f>strCheckDate(O25:V25)</f>
        <v/>
      </c>
      <c r="Y24" s="506"/>
      <c r="Z24" s="506" t="str">
        <f>IF(M24="","",M24 )</f>
        <v/>
      </c>
      <c r="AA24" s="506"/>
      <c r="AB24" s="506"/>
      <c r="AC24" s="506"/>
    </row>
    <row r="25" spans="1:34" ht="11.25" hidden="1">
      <c r="A25" s="1243"/>
      <c r="B25" s="1243"/>
      <c r="C25" s="1243"/>
      <c r="D25" s="1243"/>
      <c r="E25" s="1243"/>
      <c r="F25" s="1243"/>
      <c r="G25" s="942"/>
      <c r="H25" s="942"/>
      <c r="I25" s="1243"/>
      <c r="J25" s="1243"/>
      <c r="K25" s="950"/>
      <c r="L25" s="602"/>
      <c r="M25" s="648"/>
      <c r="N25" s="588"/>
      <c r="O25" s="564"/>
      <c r="P25" s="564"/>
      <c r="Q25" s="586" t="str">
        <f>R24 &amp; "-" &amp; T24</f>
        <v>-</v>
      </c>
      <c r="R25" s="1238"/>
      <c r="S25" s="1239"/>
      <c r="T25" s="1238"/>
      <c r="U25" s="1239"/>
      <c r="V25" s="580"/>
      <c r="W25" s="1215"/>
    </row>
    <row r="26" spans="1:34" s="477" customFormat="1" ht="15" customHeight="1">
      <c r="A26" s="1243"/>
      <c r="B26" s="1243"/>
      <c r="C26" s="1243"/>
      <c r="D26" s="1243"/>
      <c r="E26" s="1243"/>
      <c r="F26" s="1243"/>
      <c r="G26" s="944"/>
      <c r="H26" s="942"/>
      <c r="I26" s="1243"/>
      <c r="J26" s="1243"/>
      <c r="K26" s="949"/>
      <c r="L26" s="540"/>
      <c r="M26" s="558" t="s">
        <v>25</v>
      </c>
      <c r="N26" s="553"/>
      <c r="O26" s="547"/>
      <c r="P26" s="547"/>
      <c r="Q26" s="547"/>
      <c r="R26" s="575"/>
      <c r="S26" s="566"/>
      <c r="T26" s="565"/>
      <c r="U26" s="553"/>
      <c r="V26" s="562"/>
      <c r="W26" s="1216"/>
      <c r="X26" s="503"/>
      <c r="Y26" s="503"/>
      <c r="Z26" s="503"/>
      <c r="AA26" s="503"/>
      <c r="AB26" s="503"/>
      <c r="AC26" s="503"/>
      <c r="AD26" s="503"/>
      <c r="AE26" s="503"/>
      <c r="AF26" s="503"/>
      <c r="AG26" s="503"/>
      <c r="AH26" s="503"/>
    </row>
    <row r="27" spans="1:34" s="477" customFormat="1" ht="15" customHeight="1">
      <c r="A27" s="1243"/>
      <c r="B27" s="1243"/>
      <c r="C27" s="1243"/>
      <c r="D27" s="1243"/>
      <c r="E27" s="1243"/>
      <c r="F27" s="944"/>
      <c r="G27" s="944"/>
      <c r="H27" s="942"/>
      <c r="I27" s="1243"/>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43"/>
      <c r="B28" s="1243"/>
      <c r="C28" s="1243"/>
      <c r="D28" s="1243"/>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43"/>
      <c r="B29" s="1243"/>
      <c r="C29" s="1243"/>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43"/>
      <c r="B30" s="1243"/>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43"/>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7" t="s">
        <v>661</v>
      </c>
      <c r="N34" s="1207"/>
      <c r="O34" s="1207"/>
      <c r="P34" s="1207"/>
      <c r="Q34" s="1207"/>
      <c r="R34" s="1207"/>
      <c r="S34" s="1207"/>
      <c r="T34" s="1207"/>
      <c r="U34" s="1207"/>
      <c r="V34" s="1207"/>
      <c r="W34" s="1207"/>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5"/>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8" t="s">
        <v>492</v>
      </c>
      <c r="G2" s="1209"/>
      <c r="H2" s="1210"/>
      <c r="I2" s="642"/>
    </row>
    <row r="3" spans="1:20" ht="3" customHeight="1"/>
    <row r="4" spans="1:20" s="572" customFormat="1" ht="11.25">
      <c r="A4" s="592"/>
      <c r="B4" s="592"/>
      <c r="C4" s="592"/>
      <c r="D4" s="592"/>
      <c r="F4" s="1160" t="s">
        <v>454</v>
      </c>
      <c r="G4" s="1160"/>
      <c r="H4" s="1160"/>
      <c r="I4" s="121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1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20.12.2018</v>
      </c>
      <c r="I7" s="583" t="s">
        <v>494</v>
      </c>
      <c r="J7" s="617"/>
      <c r="K7" s="592"/>
      <c r="L7" s="592"/>
      <c r="M7" s="592"/>
      <c r="N7" s="592"/>
      <c r="O7" s="592"/>
      <c r="P7" s="592"/>
      <c r="Q7" s="592"/>
      <c r="R7" s="592"/>
      <c r="S7" s="592"/>
      <c r="T7" s="592"/>
    </row>
    <row r="8" spans="1:20" s="572" customFormat="1" ht="45">
      <c r="A8" s="1212">
        <v>1</v>
      </c>
      <c r="B8" s="592"/>
      <c r="C8" s="592"/>
      <c r="D8" s="592"/>
      <c r="F8" s="618" t="str">
        <f>"2." &amp;mergeValue(A8)</f>
        <v>2.1</v>
      </c>
      <c r="G8" s="634" t="s">
        <v>495</v>
      </c>
      <c r="H8" s="606" t="str">
        <f>IF('Перечень тарифов'!R21="","наименование отсутствует","" &amp; 'Перечень тарифов'!R21 &amp; "")</f>
        <v>наименование отсутствует</v>
      </c>
      <c r="I8" s="583" t="s">
        <v>591</v>
      </c>
      <c r="J8" s="617"/>
      <c r="K8" s="592"/>
      <c r="L8" s="592"/>
      <c r="M8" s="592"/>
      <c r="N8" s="592"/>
      <c r="O8" s="592"/>
      <c r="P8" s="592"/>
      <c r="Q8" s="592"/>
      <c r="R8" s="592"/>
      <c r="S8" s="592"/>
      <c r="T8" s="592"/>
    </row>
    <row r="9" spans="1:20" s="572" customFormat="1" ht="22.5">
      <c r="A9" s="1212"/>
      <c r="B9" s="592"/>
      <c r="C9" s="592"/>
      <c r="D9" s="592"/>
      <c r="F9" s="618" t="str">
        <f>"3." &amp;mergeValue(A9)</f>
        <v>3.1</v>
      </c>
      <c r="G9" s="634" t="s">
        <v>496</v>
      </c>
      <c r="H9" s="606" t="str">
        <f>IF('Перечень тарифов'!F21="","наименование отсутствует","" &amp; 'Перечень тарифов'!F21 &amp; "")</f>
        <v>Передача. Теплоноситель</v>
      </c>
      <c r="I9" s="583" t="s">
        <v>589</v>
      </c>
      <c r="J9" s="617"/>
      <c r="K9" s="592"/>
      <c r="L9" s="592"/>
      <c r="M9" s="592"/>
      <c r="N9" s="592"/>
      <c r="O9" s="592"/>
      <c r="P9" s="592"/>
      <c r="Q9" s="592"/>
      <c r="R9" s="592"/>
      <c r="S9" s="592"/>
      <c r="T9" s="592"/>
    </row>
    <row r="10" spans="1:20" s="572" customFormat="1" ht="22.5">
      <c r="A10" s="1212"/>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212"/>
      <c r="B11" s="1212">
        <v>1</v>
      </c>
      <c r="C11" s="625"/>
      <c r="D11" s="625"/>
      <c r="F11" s="618" t="str">
        <f>"4."&amp;mergeValue(A11) &amp;"."&amp;mergeValue(B11)</f>
        <v>4.1.1</v>
      </c>
      <c r="G11" s="613" t="s">
        <v>593</v>
      </c>
      <c r="H11" s="606" t="str">
        <f>IF(region_name="","",region_name)</f>
        <v>Челябинская область</v>
      </c>
      <c r="I11" s="583" t="s">
        <v>500</v>
      </c>
      <c r="J11" s="617"/>
      <c r="K11" s="592"/>
      <c r="L11" s="592"/>
      <c r="M11" s="592"/>
      <c r="N11" s="592"/>
      <c r="O11" s="592"/>
      <c r="P11" s="592"/>
      <c r="Q11" s="592"/>
      <c r="R11" s="592"/>
      <c r="S11" s="592"/>
      <c r="T11" s="592"/>
    </row>
    <row r="12" spans="1:20" s="572" customFormat="1" ht="22.5">
      <c r="A12" s="1212"/>
      <c r="B12" s="1212"/>
      <c r="C12" s="1212">
        <v>1</v>
      </c>
      <c r="D12" s="625"/>
      <c r="F12" s="618" t="str">
        <f>"4."&amp;mergeValue(A12) &amp;"."&amp;mergeValue(B12)&amp;"."&amp;mergeValue(C12)</f>
        <v>4.1.1.1</v>
      </c>
      <c r="G12" s="624" t="s">
        <v>498</v>
      </c>
      <c r="H12" s="606" t="str">
        <f>IF(Территории!H13="","","" &amp; Территории!H13 &amp; "")</f>
        <v>Город Трехгорный (ЗАТО)</v>
      </c>
      <c r="I12" s="583" t="s">
        <v>501</v>
      </c>
      <c r="J12" s="617"/>
      <c r="K12" s="592"/>
      <c r="L12" s="592"/>
      <c r="M12" s="592"/>
      <c r="N12" s="592"/>
      <c r="O12" s="592"/>
      <c r="P12" s="592"/>
      <c r="Q12" s="592"/>
      <c r="R12" s="592"/>
      <c r="S12" s="592"/>
      <c r="T12" s="592"/>
    </row>
    <row r="13" spans="1:20" s="572" customFormat="1" ht="56.25">
      <c r="A13" s="1212"/>
      <c r="B13" s="1212"/>
      <c r="C13" s="1212"/>
      <c r="D13" s="625">
        <v>1</v>
      </c>
      <c r="F13" s="618" t="str">
        <f>"4."&amp;mergeValue(A13) &amp;"."&amp;mergeValue(B13)&amp;"."&amp;mergeValue(C13)&amp;"."&amp;mergeValue(D13)</f>
        <v>4.1.1.1.1</v>
      </c>
      <c r="G13" s="635" t="s">
        <v>499</v>
      </c>
      <c r="H13" s="606" t="str">
        <f>IF(Территории!R14="","","" &amp; Территории!R14 &amp; "")</f>
        <v>Город Трехгорный (ЗАТО) (75707000)</v>
      </c>
      <c r="I13" s="1122" t="s">
        <v>592</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207" t="s">
        <v>594</v>
      </c>
      <c r="H15" s="1207"/>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P31"/>
  <sheetViews>
    <sheetView showGridLines="0" topLeftCell="I12" zoomScaleNormal="100" workbookViewId="0">
      <selection activeCell="AC36" sqref="AC36"/>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5" width="23.7109375" style="478" customWidth="1"/>
    <col min="16" max="17" width="23.7109375" style="478" hidden="1" customWidth="1"/>
    <col min="18" max="18" width="11.7109375" style="478" customWidth="1"/>
    <col min="19" max="19" width="3.7109375" style="478" customWidth="1"/>
    <col min="20" max="20" width="11.7109375" style="478" customWidth="1"/>
    <col min="21" max="21" width="8.5703125" style="478" customWidth="1"/>
    <col min="22" max="22" width="23.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478" customWidth="1"/>
    <col min="30" max="30" width="115.7109375" style="478" customWidth="1"/>
    <col min="31" max="41" width="10.5703125" style="502"/>
    <col min="42" max="263" width="10.5703125" style="478"/>
    <col min="264" max="271" width="0" style="478" hidden="1" customWidth="1"/>
    <col min="272" max="274" width="3.7109375" style="478" customWidth="1"/>
    <col min="275" max="275" width="12.7109375" style="478" customWidth="1"/>
    <col min="276" max="276" width="47.42578125" style="478" customWidth="1"/>
    <col min="277" max="280" width="0" style="478" hidden="1" customWidth="1"/>
    <col min="281" max="281" width="11.7109375" style="478" customWidth="1"/>
    <col min="282" max="282" width="6.42578125" style="478" bestFit="1" customWidth="1"/>
    <col min="283" max="283" width="11.7109375" style="478" customWidth="1"/>
    <col min="284" max="284" width="0" style="478" hidden="1" customWidth="1"/>
    <col min="285" max="285" width="3.7109375" style="478" customWidth="1"/>
    <col min="286" max="286" width="11.140625" style="478" bestFit="1" customWidth="1"/>
    <col min="287" max="519" width="10.5703125" style="478"/>
    <col min="520" max="527" width="0" style="478" hidden="1" customWidth="1"/>
    <col min="528" max="530" width="3.7109375" style="478" customWidth="1"/>
    <col min="531" max="531" width="12.7109375" style="478" customWidth="1"/>
    <col min="532" max="532" width="47.42578125" style="478" customWidth="1"/>
    <col min="533" max="536" width="0" style="478" hidden="1" customWidth="1"/>
    <col min="537" max="537" width="11.7109375" style="478" customWidth="1"/>
    <col min="538" max="538" width="6.42578125" style="478" bestFit="1" customWidth="1"/>
    <col min="539" max="539" width="11.7109375" style="478" customWidth="1"/>
    <col min="540" max="540" width="0" style="478" hidden="1" customWidth="1"/>
    <col min="541" max="541" width="3.7109375" style="478" customWidth="1"/>
    <col min="542" max="542" width="11.140625" style="478" bestFit="1" customWidth="1"/>
    <col min="543" max="775" width="10.5703125" style="478"/>
    <col min="776" max="783" width="0" style="478" hidden="1" customWidth="1"/>
    <col min="784" max="786" width="3.7109375" style="478" customWidth="1"/>
    <col min="787" max="787" width="12.7109375" style="478" customWidth="1"/>
    <col min="788" max="788" width="47.42578125" style="478" customWidth="1"/>
    <col min="789" max="792" width="0" style="478" hidden="1" customWidth="1"/>
    <col min="793" max="793" width="11.7109375" style="478" customWidth="1"/>
    <col min="794" max="794" width="6.42578125" style="478" bestFit="1" customWidth="1"/>
    <col min="795" max="795" width="11.7109375" style="478" customWidth="1"/>
    <col min="796" max="796" width="0" style="478" hidden="1" customWidth="1"/>
    <col min="797" max="797" width="3.7109375" style="478" customWidth="1"/>
    <col min="798" max="798" width="11.140625" style="478" bestFit="1" customWidth="1"/>
    <col min="799" max="1031" width="10.5703125" style="478"/>
    <col min="1032" max="1039" width="0" style="478" hidden="1" customWidth="1"/>
    <col min="1040" max="1042" width="3.7109375" style="478" customWidth="1"/>
    <col min="1043" max="1043" width="12.7109375" style="478" customWidth="1"/>
    <col min="1044" max="1044" width="47.42578125" style="478" customWidth="1"/>
    <col min="1045" max="1048" width="0" style="478" hidden="1" customWidth="1"/>
    <col min="1049" max="1049" width="11.7109375" style="478" customWidth="1"/>
    <col min="1050" max="1050" width="6.42578125" style="478" bestFit="1" customWidth="1"/>
    <col min="1051" max="1051" width="11.7109375" style="478" customWidth="1"/>
    <col min="1052" max="1052" width="0" style="478" hidden="1" customWidth="1"/>
    <col min="1053" max="1053" width="3.7109375" style="478" customWidth="1"/>
    <col min="1054" max="1054" width="11.140625" style="478" bestFit="1" customWidth="1"/>
    <col min="1055" max="1287" width="10.5703125" style="478"/>
    <col min="1288" max="1295" width="0" style="478" hidden="1" customWidth="1"/>
    <col min="1296" max="1298" width="3.7109375" style="478" customWidth="1"/>
    <col min="1299" max="1299" width="12.7109375" style="478" customWidth="1"/>
    <col min="1300" max="1300" width="47.42578125" style="478" customWidth="1"/>
    <col min="1301" max="1304" width="0" style="478" hidden="1" customWidth="1"/>
    <col min="1305" max="1305" width="11.7109375" style="478" customWidth="1"/>
    <col min="1306" max="1306" width="6.42578125" style="478" bestFit="1" customWidth="1"/>
    <col min="1307" max="1307" width="11.7109375" style="478" customWidth="1"/>
    <col min="1308" max="1308" width="0" style="478" hidden="1" customWidth="1"/>
    <col min="1309" max="1309" width="3.7109375" style="478" customWidth="1"/>
    <col min="1310" max="1310" width="11.140625" style="478" bestFit="1" customWidth="1"/>
    <col min="1311" max="1543" width="10.5703125" style="478"/>
    <col min="1544" max="1551" width="0" style="478" hidden="1" customWidth="1"/>
    <col min="1552" max="1554" width="3.7109375" style="478" customWidth="1"/>
    <col min="1555" max="1555" width="12.7109375" style="478" customWidth="1"/>
    <col min="1556" max="1556" width="47.42578125" style="478" customWidth="1"/>
    <col min="1557" max="1560" width="0" style="478" hidden="1" customWidth="1"/>
    <col min="1561" max="1561" width="11.7109375" style="478" customWidth="1"/>
    <col min="1562" max="1562" width="6.42578125" style="478" bestFit="1" customWidth="1"/>
    <col min="1563" max="1563" width="11.7109375" style="478" customWidth="1"/>
    <col min="1564" max="1564" width="0" style="478" hidden="1" customWidth="1"/>
    <col min="1565" max="1565" width="3.7109375" style="478" customWidth="1"/>
    <col min="1566" max="1566" width="11.140625" style="478" bestFit="1" customWidth="1"/>
    <col min="1567" max="1799" width="10.5703125" style="478"/>
    <col min="1800" max="1807" width="0" style="478" hidden="1" customWidth="1"/>
    <col min="1808" max="1810" width="3.7109375" style="478" customWidth="1"/>
    <col min="1811" max="1811" width="12.7109375" style="478" customWidth="1"/>
    <col min="1812" max="1812" width="47.42578125" style="478" customWidth="1"/>
    <col min="1813" max="1816" width="0" style="478" hidden="1" customWidth="1"/>
    <col min="1817" max="1817" width="11.7109375" style="478" customWidth="1"/>
    <col min="1818" max="1818" width="6.42578125" style="478" bestFit="1" customWidth="1"/>
    <col min="1819" max="1819" width="11.7109375" style="478" customWidth="1"/>
    <col min="1820" max="1820" width="0" style="478" hidden="1" customWidth="1"/>
    <col min="1821" max="1821" width="3.7109375" style="478" customWidth="1"/>
    <col min="1822" max="1822" width="11.140625" style="478" bestFit="1" customWidth="1"/>
    <col min="1823" max="2055" width="10.5703125" style="478"/>
    <col min="2056" max="2063" width="0" style="478" hidden="1" customWidth="1"/>
    <col min="2064" max="2066" width="3.7109375" style="478" customWidth="1"/>
    <col min="2067" max="2067" width="12.7109375" style="478" customWidth="1"/>
    <col min="2068" max="2068" width="47.42578125" style="478" customWidth="1"/>
    <col min="2069" max="2072" width="0" style="478" hidden="1" customWidth="1"/>
    <col min="2073" max="2073" width="11.7109375" style="478" customWidth="1"/>
    <col min="2074" max="2074" width="6.42578125" style="478" bestFit="1" customWidth="1"/>
    <col min="2075" max="2075" width="11.7109375" style="478" customWidth="1"/>
    <col min="2076" max="2076" width="0" style="478" hidden="1" customWidth="1"/>
    <col min="2077" max="2077" width="3.7109375" style="478" customWidth="1"/>
    <col min="2078" max="2078" width="11.140625" style="478" bestFit="1" customWidth="1"/>
    <col min="2079" max="2311" width="10.5703125" style="478"/>
    <col min="2312" max="2319" width="0" style="478" hidden="1" customWidth="1"/>
    <col min="2320" max="2322" width="3.7109375" style="478" customWidth="1"/>
    <col min="2323" max="2323" width="12.7109375" style="478" customWidth="1"/>
    <col min="2324" max="2324" width="47.42578125" style="478" customWidth="1"/>
    <col min="2325" max="2328" width="0" style="478" hidden="1" customWidth="1"/>
    <col min="2329" max="2329" width="11.7109375" style="478" customWidth="1"/>
    <col min="2330" max="2330" width="6.42578125" style="478" bestFit="1" customWidth="1"/>
    <col min="2331" max="2331" width="11.7109375" style="478" customWidth="1"/>
    <col min="2332" max="2332" width="0" style="478" hidden="1" customWidth="1"/>
    <col min="2333" max="2333" width="3.7109375" style="478" customWidth="1"/>
    <col min="2334" max="2334" width="11.140625" style="478" bestFit="1" customWidth="1"/>
    <col min="2335" max="2567" width="10.5703125" style="478"/>
    <col min="2568" max="2575" width="0" style="478" hidden="1" customWidth="1"/>
    <col min="2576" max="2578" width="3.7109375" style="478" customWidth="1"/>
    <col min="2579" max="2579" width="12.7109375" style="478" customWidth="1"/>
    <col min="2580" max="2580" width="47.42578125" style="478" customWidth="1"/>
    <col min="2581" max="2584" width="0" style="478" hidden="1" customWidth="1"/>
    <col min="2585" max="2585" width="11.7109375" style="478" customWidth="1"/>
    <col min="2586" max="2586" width="6.42578125" style="478" bestFit="1" customWidth="1"/>
    <col min="2587" max="2587" width="11.7109375" style="478" customWidth="1"/>
    <col min="2588" max="2588" width="0" style="478" hidden="1" customWidth="1"/>
    <col min="2589" max="2589" width="3.7109375" style="478" customWidth="1"/>
    <col min="2590" max="2590" width="11.140625" style="478" bestFit="1" customWidth="1"/>
    <col min="2591" max="2823" width="10.5703125" style="478"/>
    <col min="2824" max="2831" width="0" style="478" hidden="1" customWidth="1"/>
    <col min="2832" max="2834" width="3.7109375" style="478" customWidth="1"/>
    <col min="2835" max="2835" width="12.7109375" style="478" customWidth="1"/>
    <col min="2836" max="2836" width="47.42578125" style="478" customWidth="1"/>
    <col min="2837" max="2840" width="0" style="478" hidden="1" customWidth="1"/>
    <col min="2841" max="2841" width="11.7109375" style="478" customWidth="1"/>
    <col min="2842" max="2842" width="6.42578125" style="478" bestFit="1" customWidth="1"/>
    <col min="2843" max="2843" width="11.7109375" style="478" customWidth="1"/>
    <col min="2844" max="2844" width="0" style="478" hidden="1" customWidth="1"/>
    <col min="2845" max="2845" width="3.7109375" style="478" customWidth="1"/>
    <col min="2846" max="2846" width="11.140625" style="478" bestFit="1" customWidth="1"/>
    <col min="2847" max="3079" width="10.5703125" style="478"/>
    <col min="3080" max="3087" width="0" style="478" hidden="1" customWidth="1"/>
    <col min="3088" max="3090" width="3.7109375" style="478" customWidth="1"/>
    <col min="3091" max="3091" width="12.7109375" style="478" customWidth="1"/>
    <col min="3092" max="3092" width="47.42578125" style="478" customWidth="1"/>
    <col min="3093" max="3096" width="0" style="478" hidden="1" customWidth="1"/>
    <col min="3097" max="3097" width="11.7109375" style="478" customWidth="1"/>
    <col min="3098" max="3098" width="6.42578125" style="478" bestFit="1" customWidth="1"/>
    <col min="3099" max="3099" width="11.7109375" style="478" customWidth="1"/>
    <col min="3100" max="3100" width="0" style="478" hidden="1" customWidth="1"/>
    <col min="3101" max="3101" width="3.7109375" style="478" customWidth="1"/>
    <col min="3102" max="3102" width="11.140625" style="478" bestFit="1" customWidth="1"/>
    <col min="3103" max="3335" width="10.5703125" style="478"/>
    <col min="3336" max="3343" width="0" style="478" hidden="1" customWidth="1"/>
    <col min="3344" max="3346" width="3.7109375" style="478" customWidth="1"/>
    <col min="3347" max="3347" width="12.7109375" style="478" customWidth="1"/>
    <col min="3348" max="3348" width="47.42578125" style="478" customWidth="1"/>
    <col min="3349" max="3352" width="0" style="478" hidden="1" customWidth="1"/>
    <col min="3353" max="3353" width="11.7109375" style="478" customWidth="1"/>
    <col min="3354" max="3354" width="6.42578125" style="478" bestFit="1" customWidth="1"/>
    <col min="3355" max="3355" width="11.7109375" style="478" customWidth="1"/>
    <col min="3356" max="3356" width="0" style="478" hidden="1" customWidth="1"/>
    <col min="3357" max="3357" width="3.7109375" style="478" customWidth="1"/>
    <col min="3358" max="3358" width="11.140625" style="478" bestFit="1" customWidth="1"/>
    <col min="3359" max="3591" width="10.5703125" style="478"/>
    <col min="3592" max="3599" width="0" style="478" hidden="1" customWidth="1"/>
    <col min="3600" max="3602" width="3.7109375" style="478" customWidth="1"/>
    <col min="3603" max="3603" width="12.7109375" style="478" customWidth="1"/>
    <col min="3604" max="3604" width="47.42578125" style="478" customWidth="1"/>
    <col min="3605" max="3608" width="0" style="478" hidden="1" customWidth="1"/>
    <col min="3609" max="3609" width="11.7109375" style="478" customWidth="1"/>
    <col min="3610" max="3610" width="6.42578125" style="478" bestFit="1" customWidth="1"/>
    <col min="3611" max="3611" width="11.7109375" style="478" customWidth="1"/>
    <col min="3612" max="3612" width="0" style="478" hidden="1" customWidth="1"/>
    <col min="3613" max="3613" width="3.7109375" style="478" customWidth="1"/>
    <col min="3614" max="3614" width="11.140625" style="478" bestFit="1" customWidth="1"/>
    <col min="3615" max="3847" width="10.5703125" style="478"/>
    <col min="3848" max="3855" width="0" style="478" hidden="1" customWidth="1"/>
    <col min="3856" max="3858" width="3.7109375" style="478" customWidth="1"/>
    <col min="3859" max="3859" width="12.7109375" style="478" customWidth="1"/>
    <col min="3860" max="3860" width="47.42578125" style="478" customWidth="1"/>
    <col min="3861" max="3864" width="0" style="478" hidden="1" customWidth="1"/>
    <col min="3865" max="3865" width="11.7109375" style="478" customWidth="1"/>
    <col min="3866" max="3866" width="6.42578125" style="478" bestFit="1" customWidth="1"/>
    <col min="3867" max="3867" width="11.7109375" style="478" customWidth="1"/>
    <col min="3868" max="3868" width="0" style="478" hidden="1" customWidth="1"/>
    <col min="3869" max="3869" width="3.7109375" style="478" customWidth="1"/>
    <col min="3870" max="3870" width="11.140625" style="478" bestFit="1" customWidth="1"/>
    <col min="3871" max="4103" width="10.5703125" style="478"/>
    <col min="4104" max="4111" width="0" style="478" hidden="1" customWidth="1"/>
    <col min="4112" max="4114" width="3.7109375" style="478" customWidth="1"/>
    <col min="4115" max="4115" width="12.7109375" style="478" customWidth="1"/>
    <col min="4116" max="4116" width="47.42578125" style="478" customWidth="1"/>
    <col min="4117" max="4120" width="0" style="478" hidden="1" customWidth="1"/>
    <col min="4121" max="4121" width="11.7109375" style="478" customWidth="1"/>
    <col min="4122" max="4122" width="6.42578125" style="478" bestFit="1" customWidth="1"/>
    <col min="4123" max="4123" width="11.7109375" style="478" customWidth="1"/>
    <col min="4124" max="4124" width="0" style="478" hidden="1" customWidth="1"/>
    <col min="4125" max="4125" width="3.7109375" style="478" customWidth="1"/>
    <col min="4126" max="4126" width="11.140625" style="478" bestFit="1" customWidth="1"/>
    <col min="4127" max="4359" width="10.5703125" style="478"/>
    <col min="4360" max="4367" width="0" style="478" hidden="1" customWidth="1"/>
    <col min="4368" max="4370" width="3.7109375" style="478" customWidth="1"/>
    <col min="4371" max="4371" width="12.7109375" style="478" customWidth="1"/>
    <col min="4372" max="4372" width="47.42578125" style="478" customWidth="1"/>
    <col min="4373" max="4376" width="0" style="478" hidden="1" customWidth="1"/>
    <col min="4377" max="4377" width="11.7109375" style="478" customWidth="1"/>
    <col min="4378" max="4378" width="6.42578125" style="478" bestFit="1" customWidth="1"/>
    <col min="4379" max="4379" width="11.7109375" style="478" customWidth="1"/>
    <col min="4380" max="4380" width="0" style="478" hidden="1" customWidth="1"/>
    <col min="4381" max="4381" width="3.7109375" style="478" customWidth="1"/>
    <col min="4382" max="4382" width="11.140625" style="478" bestFit="1" customWidth="1"/>
    <col min="4383" max="4615" width="10.5703125" style="478"/>
    <col min="4616" max="4623" width="0" style="478" hidden="1" customWidth="1"/>
    <col min="4624" max="4626" width="3.7109375" style="478" customWidth="1"/>
    <col min="4627" max="4627" width="12.7109375" style="478" customWidth="1"/>
    <col min="4628" max="4628" width="47.42578125" style="478" customWidth="1"/>
    <col min="4629" max="4632" width="0" style="478" hidden="1" customWidth="1"/>
    <col min="4633" max="4633" width="11.7109375" style="478" customWidth="1"/>
    <col min="4634" max="4634" width="6.42578125" style="478" bestFit="1" customWidth="1"/>
    <col min="4635" max="4635" width="11.7109375" style="478" customWidth="1"/>
    <col min="4636" max="4636" width="0" style="478" hidden="1" customWidth="1"/>
    <col min="4637" max="4637" width="3.7109375" style="478" customWidth="1"/>
    <col min="4638" max="4638" width="11.140625" style="478" bestFit="1" customWidth="1"/>
    <col min="4639" max="4871" width="10.5703125" style="478"/>
    <col min="4872" max="4879" width="0" style="478" hidden="1" customWidth="1"/>
    <col min="4880" max="4882" width="3.7109375" style="478" customWidth="1"/>
    <col min="4883" max="4883" width="12.7109375" style="478" customWidth="1"/>
    <col min="4884" max="4884" width="47.42578125" style="478" customWidth="1"/>
    <col min="4885" max="4888" width="0" style="478" hidden="1" customWidth="1"/>
    <col min="4889" max="4889" width="11.7109375" style="478" customWidth="1"/>
    <col min="4890" max="4890" width="6.42578125" style="478" bestFit="1" customWidth="1"/>
    <col min="4891" max="4891" width="11.7109375" style="478" customWidth="1"/>
    <col min="4892" max="4892" width="0" style="478" hidden="1" customWidth="1"/>
    <col min="4893" max="4893" width="3.7109375" style="478" customWidth="1"/>
    <col min="4894" max="4894" width="11.140625" style="478" bestFit="1" customWidth="1"/>
    <col min="4895" max="5127" width="10.5703125" style="478"/>
    <col min="5128" max="5135" width="0" style="478" hidden="1" customWidth="1"/>
    <col min="5136" max="5138" width="3.7109375" style="478" customWidth="1"/>
    <col min="5139" max="5139" width="12.7109375" style="478" customWidth="1"/>
    <col min="5140" max="5140" width="47.42578125" style="478" customWidth="1"/>
    <col min="5141" max="5144" width="0" style="478" hidden="1" customWidth="1"/>
    <col min="5145" max="5145" width="11.7109375" style="478" customWidth="1"/>
    <col min="5146" max="5146" width="6.42578125" style="478" bestFit="1" customWidth="1"/>
    <col min="5147" max="5147" width="11.7109375" style="478" customWidth="1"/>
    <col min="5148" max="5148" width="0" style="478" hidden="1" customWidth="1"/>
    <col min="5149" max="5149" width="3.7109375" style="478" customWidth="1"/>
    <col min="5150" max="5150" width="11.140625" style="478" bestFit="1" customWidth="1"/>
    <col min="5151" max="5383" width="10.5703125" style="478"/>
    <col min="5384" max="5391" width="0" style="478" hidden="1" customWidth="1"/>
    <col min="5392" max="5394" width="3.7109375" style="478" customWidth="1"/>
    <col min="5395" max="5395" width="12.7109375" style="478" customWidth="1"/>
    <col min="5396" max="5396" width="47.42578125" style="478" customWidth="1"/>
    <col min="5397" max="5400" width="0" style="478" hidden="1" customWidth="1"/>
    <col min="5401" max="5401" width="11.7109375" style="478" customWidth="1"/>
    <col min="5402" max="5402" width="6.42578125" style="478" bestFit="1" customWidth="1"/>
    <col min="5403" max="5403" width="11.7109375" style="478" customWidth="1"/>
    <col min="5404" max="5404" width="0" style="478" hidden="1" customWidth="1"/>
    <col min="5405" max="5405" width="3.7109375" style="478" customWidth="1"/>
    <col min="5406" max="5406" width="11.140625" style="478" bestFit="1" customWidth="1"/>
    <col min="5407" max="5639" width="10.5703125" style="478"/>
    <col min="5640" max="5647" width="0" style="478" hidden="1" customWidth="1"/>
    <col min="5648" max="5650" width="3.7109375" style="478" customWidth="1"/>
    <col min="5651" max="5651" width="12.7109375" style="478" customWidth="1"/>
    <col min="5652" max="5652" width="47.42578125" style="478" customWidth="1"/>
    <col min="5653" max="5656" width="0" style="478" hidden="1" customWidth="1"/>
    <col min="5657" max="5657" width="11.7109375" style="478" customWidth="1"/>
    <col min="5658" max="5658" width="6.42578125" style="478" bestFit="1" customWidth="1"/>
    <col min="5659" max="5659" width="11.7109375" style="478" customWidth="1"/>
    <col min="5660" max="5660" width="0" style="478" hidden="1" customWidth="1"/>
    <col min="5661" max="5661" width="3.7109375" style="478" customWidth="1"/>
    <col min="5662" max="5662" width="11.140625" style="478" bestFit="1" customWidth="1"/>
    <col min="5663" max="5895" width="10.5703125" style="478"/>
    <col min="5896" max="5903" width="0" style="478" hidden="1" customWidth="1"/>
    <col min="5904" max="5906" width="3.7109375" style="478" customWidth="1"/>
    <col min="5907" max="5907" width="12.7109375" style="478" customWidth="1"/>
    <col min="5908" max="5908" width="47.42578125" style="478" customWidth="1"/>
    <col min="5909" max="5912" width="0" style="478" hidden="1" customWidth="1"/>
    <col min="5913" max="5913" width="11.7109375" style="478" customWidth="1"/>
    <col min="5914" max="5914" width="6.42578125" style="478" bestFit="1" customWidth="1"/>
    <col min="5915" max="5915" width="11.7109375" style="478" customWidth="1"/>
    <col min="5916" max="5916" width="0" style="478" hidden="1" customWidth="1"/>
    <col min="5917" max="5917" width="3.7109375" style="478" customWidth="1"/>
    <col min="5918" max="5918" width="11.140625" style="478" bestFit="1" customWidth="1"/>
    <col min="5919" max="6151" width="10.5703125" style="478"/>
    <col min="6152" max="6159" width="0" style="478" hidden="1" customWidth="1"/>
    <col min="6160" max="6162" width="3.7109375" style="478" customWidth="1"/>
    <col min="6163" max="6163" width="12.7109375" style="478" customWidth="1"/>
    <col min="6164" max="6164" width="47.42578125" style="478" customWidth="1"/>
    <col min="6165" max="6168" width="0" style="478" hidden="1" customWidth="1"/>
    <col min="6169" max="6169" width="11.7109375" style="478" customWidth="1"/>
    <col min="6170" max="6170" width="6.42578125" style="478" bestFit="1" customWidth="1"/>
    <col min="6171" max="6171" width="11.7109375" style="478" customWidth="1"/>
    <col min="6172" max="6172" width="0" style="478" hidden="1" customWidth="1"/>
    <col min="6173" max="6173" width="3.7109375" style="478" customWidth="1"/>
    <col min="6174" max="6174" width="11.140625" style="478" bestFit="1" customWidth="1"/>
    <col min="6175" max="6407" width="10.5703125" style="478"/>
    <col min="6408" max="6415" width="0" style="478" hidden="1" customWidth="1"/>
    <col min="6416" max="6418" width="3.7109375" style="478" customWidth="1"/>
    <col min="6419" max="6419" width="12.7109375" style="478" customWidth="1"/>
    <col min="6420" max="6420" width="47.42578125" style="478" customWidth="1"/>
    <col min="6421" max="6424" width="0" style="478" hidden="1" customWidth="1"/>
    <col min="6425" max="6425" width="11.7109375" style="478" customWidth="1"/>
    <col min="6426" max="6426" width="6.42578125" style="478" bestFit="1" customWidth="1"/>
    <col min="6427" max="6427" width="11.7109375" style="478" customWidth="1"/>
    <col min="6428" max="6428" width="0" style="478" hidden="1" customWidth="1"/>
    <col min="6429" max="6429" width="3.7109375" style="478" customWidth="1"/>
    <col min="6430" max="6430" width="11.140625" style="478" bestFit="1" customWidth="1"/>
    <col min="6431" max="6663" width="10.5703125" style="478"/>
    <col min="6664" max="6671" width="0" style="478" hidden="1" customWidth="1"/>
    <col min="6672" max="6674" width="3.7109375" style="478" customWidth="1"/>
    <col min="6675" max="6675" width="12.7109375" style="478" customWidth="1"/>
    <col min="6676" max="6676" width="47.42578125" style="478" customWidth="1"/>
    <col min="6677" max="6680" width="0" style="478" hidden="1" customWidth="1"/>
    <col min="6681" max="6681" width="11.7109375" style="478" customWidth="1"/>
    <col min="6682" max="6682" width="6.42578125" style="478" bestFit="1" customWidth="1"/>
    <col min="6683" max="6683" width="11.7109375" style="478" customWidth="1"/>
    <col min="6684" max="6684" width="0" style="478" hidden="1" customWidth="1"/>
    <col min="6685" max="6685" width="3.7109375" style="478" customWidth="1"/>
    <col min="6686" max="6686" width="11.140625" style="478" bestFit="1" customWidth="1"/>
    <col min="6687" max="6919" width="10.5703125" style="478"/>
    <col min="6920" max="6927" width="0" style="478" hidden="1" customWidth="1"/>
    <col min="6928" max="6930" width="3.7109375" style="478" customWidth="1"/>
    <col min="6931" max="6931" width="12.7109375" style="478" customWidth="1"/>
    <col min="6932" max="6932" width="47.42578125" style="478" customWidth="1"/>
    <col min="6933" max="6936" width="0" style="478" hidden="1" customWidth="1"/>
    <col min="6937" max="6937" width="11.7109375" style="478" customWidth="1"/>
    <col min="6938" max="6938" width="6.42578125" style="478" bestFit="1" customWidth="1"/>
    <col min="6939" max="6939" width="11.7109375" style="478" customWidth="1"/>
    <col min="6940" max="6940" width="0" style="478" hidden="1" customWidth="1"/>
    <col min="6941" max="6941" width="3.7109375" style="478" customWidth="1"/>
    <col min="6942" max="6942" width="11.140625" style="478" bestFit="1" customWidth="1"/>
    <col min="6943" max="7175" width="10.5703125" style="478"/>
    <col min="7176" max="7183" width="0" style="478" hidden="1" customWidth="1"/>
    <col min="7184" max="7186" width="3.7109375" style="478" customWidth="1"/>
    <col min="7187" max="7187" width="12.7109375" style="478" customWidth="1"/>
    <col min="7188" max="7188" width="47.42578125" style="478" customWidth="1"/>
    <col min="7189" max="7192" width="0" style="478" hidden="1" customWidth="1"/>
    <col min="7193" max="7193" width="11.7109375" style="478" customWidth="1"/>
    <col min="7194" max="7194" width="6.42578125" style="478" bestFit="1" customWidth="1"/>
    <col min="7195" max="7195" width="11.7109375" style="478" customWidth="1"/>
    <col min="7196" max="7196" width="0" style="478" hidden="1" customWidth="1"/>
    <col min="7197" max="7197" width="3.7109375" style="478" customWidth="1"/>
    <col min="7198" max="7198" width="11.140625" style="478" bestFit="1" customWidth="1"/>
    <col min="7199" max="7431" width="10.5703125" style="478"/>
    <col min="7432" max="7439" width="0" style="478" hidden="1" customWidth="1"/>
    <col min="7440" max="7442" width="3.7109375" style="478" customWidth="1"/>
    <col min="7443" max="7443" width="12.7109375" style="478" customWidth="1"/>
    <col min="7444" max="7444" width="47.42578125" style="478" customWidth="1"/>
    <col min="7445" max="7448" width="0" style="478" hidden="1" customWidth="1"/>
    <col min="7449" max="7449" width="11.7109375" style="478" customWidth="1"/>
    <col min="7450" max="7450" width="6.42578125" style="478" bestFit="1" customWidth="1"/>
    <col min="7451" max="7451" width="11.7109375" style="478" customWidth="1"/>
    <col min="7452" max="7452" width="0" style="478" hidden="1" customWidth="1"/>
    <col min="7453" max="7453" width="3.7109375" style="478" customWidth="1"/>
    <col min="7454" max="7454" width="11.140625" style="478" bestFit="1" customWidth="1"/>
    <col min="7455" max="7687" width="10.5703125" style="478"/>
    <col min="7688" max="7695" width="0" style="478" hidden="1" customWidth="1"/>
    <col min="7696" max="7698" width="3.7109375" style="478" customWidth="1"/>
    <col min="7699" max="7699" width="12.7109375" style="478" customWidth="1"/>
    <col min="7700" max="7700" width="47.42578125" style="478" customWidth="1"/>
    <col min="7701" max="7704" width="0" style="478" hidden="1" customWidth="1"/>
    <col min="7705" max="7705" width="11.7109375" style="478" customWidth="1"/>
    <col min="7706" max="7706" width="6.42578125" style="478" bestFit="1" customWidth="1"/>
    <col min="7707" max="7707" width="11.7109375" style="478" customWidth="1"/>
    <col min="7708" max="7708" width="0" style="478" hidden="1" customWidth="1"/>
    <col min="7709" max="7709" width="3.7109375" style="478" customWidth="1"/>
    <col min="7710" max="7710" width="11.140625" style="478" bestFit="1" customWidth="1"/>
    <col min="7711" max="7943" width="10.5703125" style="478"/>
    <col min="7944" max="7951" width="0" style="478" hidden="1" customWidth="1"/>
    <col min="7952" max="7954" width="3.7109375" style="478" customWidth="1"/>
    <col min="7955" max="7955" width="12.7109375" style="478" customWidth="1"/>
    <col min="7956" max="7956" width="47.42578125" style="478" customWidth="1"/>
    <col min="7957" max="7960" width="0" style="478" hidden="1" customWidth="1"/>
    <col min="7961" max="7961" width="11.7109375" style="478" customWidth="1"/>
    <col min="7962" max="7962" width="6.42578125" style="478" bestFit="1" customWidth="1"/>
    <col min="7963" max="7963" width="11.7109375" style="478" customWidth="1"/>
    <col min="7964" max="7964" width="0" style="478" hidden="1" customWidth="1"/>
    <col min="7965" max="7965" width="3.7109375" style="478" customWidth="1"/>
    <col min="7966" max="7966" width="11.140625" style="478" bestFit="1" customWidth="1"/>
    <col min="7967" max="8199" width="10.5703125" style="478"/>
    <col min="8200" max="8207" width="0" style="478" hidden="1" customWidth="1"/>
    <col min="8208" max="8210" width="3.7109375" style="478" customWidth="1"/>
    <col min="8211" max="8211" width="12.7109375" style="478" customWidth="1"/>
    <col min="8212" max="8212" width="47.42578125" style="478" customWidth="1"/>
    <col min="8213" max="8216" width="0" style="478" hidden="1" customWidth="1"/>
    <col min="8217" max="8217" width="11.7109375" style="478" customWidth="1"/>
    <col min="8218" max="8218" width="6.42578125" style="478" bestFit="1" customWidth="1"/>
    <col min="8219" max="8219" width="11.7109375" style="478" customWidth="1"/>
    <col min="8220" max="8220" width="0" style="478" hidden="1" customWidth="1"/>
    <col min="8221" max="8221" width="3.7109375" style="478" customWidth="1"/>
    <col min="8222" max="8222" width="11.140625" style="478" bestFit="1" customWidth="1"/>
    <col min="8223" max="8455" width="10.5703125" style="478"/>
    <col min="8456" max="8463" width="0" style="478" hidden="1" customWidth="1"/>
    <col min="8464" max="8466" width="3.7109375" style="478" customWidth="1"/>
    <col min="8467" max="8467" width="12.7109375" style="478" customWidth="1"/>
    <col min="8468" max="8468" width="47.42578125" style="478" customWidth="1"/>
    <col min="8469" max="8472" width="0" style="478" hidden="1" customWidth="1"/>
    <col min="8473" max="8473" width="11.7109375" style="478" customWidth="1"/>
    <col min="8474" max="8474" width="6.42578125" style="478" bestFit="1" customWidth="1"/>
    <col min="8475" max="8475" width="11.7109375" style="478" customWidth="1"/>
    <col min="8476" max="8476" width="0" style="478" hidden="1" customWidth="1"/>
    <col min="8477" max="8477" width="3.7109375" style="478" customWidth="1"/>
    <col min="8478" max="8478" width="11.140625" style="478" bestFit="1" customWidth="1"/>
    <col min="8479" max="8711" width="10.5703125" style="478"/>
    <col min="8712" max="8719" width="0" style="478" hidden="1" customWidth="1"/>
    <col min="8720" max="8722" width="3.7109375" style="478" customWidth="1"/>
    <col min="8723" max="8723" width="12.7109375" style="478" customWidth="1"/>
    <col min="8724" max="8724" width="47.42578125" style="478" customWidth="1"/>
    <col min="8725" max="8728" width="0" style="478" hidden="1" customWidth="1"/>
    <col min="8729" max="8729" width="11.7109375" style="478" customWidth="1"/>
    <col min="8730" max="8730" width="6.42578125" style="478" bestFit="1" customWidth="1"/>
    <col min="8731" max="8731" width="11.7109375" style="478" customWidth="1"/>
    <col min="8732" max="8732" width="0" style="478" hidden="1" customWidth="1"/>
    <col min="8733" max="8733" width="3.7109375" style="478" customWidth="1"/>
    <col min="8734" max="8734" width="11.140625" style="478" bestFit="1" customWidth="1"/>
    <col min="8735" max="8967" width="10.5703125" style="478"/>
    <col min="8968" max="8975" width="0" style="478" hidden="1" customWidth="1"/>
    <col min="8976" max="8978" width="3.7109375" style="478" customWidth="1"/>
    <col min="8979" max="8979" width="12.7109375" style="478" customWidth="1"/>
    <col min="8980" max="8980" width="47.42578125" style="478" customWidth="1"/>
    <col min="8981" max="8984" width="0" style="478" hidden="1" customWidth="1"/>
    <col min="8985" max="8985" width="11.7109375" style="478" customWidth="1"/>
    <col min="8986" max="8986" width="6.42578125" style="478" bestFit="1" customWidth="1"/>
    <col min="8987" max="8987" width="11.7109375" style="478" customWidth="1"/>
    <col min="8988" max="8988" width="0" style="478" hidden="1" customWidth="1"/>
    <col min="8989" max="8989" width="3.7109375" style="478" customWidth="1"/>
    <col min="8990" max="8990" width="11.140625" style="478" bestFit="1" customWidth="1"/>
    <col min="8991" max="9223" width="10.5703125" style="478"/>
    <col min="9224" max="9231" width="0" style="478" hidden="1" customWidth="1"/>
    <col min="9232" max="9234" width="3.7109375" style="478" customWidth="1"/>
    <col min="9235" max="9235" width="12.7109375" style="478" customWidth="1"/>
    <col min="9236" max="9236" width="47.42578125" style="478" customWidth="1"/>
    <col min="9237" max="9240" width="0" style="478" hidden="1" customWidth="1"/>
    <col min="9241" max="9241" width="11.7109375" style="478" customWidth="1"/>
    <col min="9242" max="9242" width="6.42578125" style="478" bestFit="1" customWidth="1"/>
    <col min="9243" max="9243" width="11.7109375" style="478" customWidth="1"/>
    <col min="9244" max="9244" width="0" style="478" hidden="1" customWidth="1"/>
    <col min="9245" max="9245" width="3.7109375" style="478" customWidth="1"/>
    <col min="9246" max="9246" width="11.140625" style="478" bestFit="1" customWidth="1"/>
    <col min="9247" max="9479" width="10.5703125" style="478"/>
    <col min="9480" max="9487" width="0" style="478" hidden="1" customWidth="1"/>
    <col min="9488" max="9490" width="3.7109375" style="478" customWidth="1"/>
    <col min="9491" max="9491" width="12.7109375" style="478" customWidth="1"/>
    <col min="9492" max="9492" width="47.42578125" style="478" customWidth="1"/>
    <col min="9493" max="9496" width="0" style="478" hidden="1" customWidth="1"/>
    <col min="9497" max="9497" width="11.7109375" style="478" customWidth="1"/>
    <col min="9498" max="9498" width="6.42578125" style="478" bestFit="1" customWidth="1"/>
    <col min="9499" max="9499" width="11.7109375" style="478" customWidth="1"/>
    <col min="9500" max="9500" width="0" style="478" hidden="1" customWidth="1"/>
    <col min="9501" max="9501" width="3.7109375" style="478" customWidth="1"/>
    <col min="9502" max="9502" width="11.140625" style="478" bestFit="1" customWidth="1"/>
    <col min="9503" max="9735" width="10.5703125" style="478"/>
    <col min="9736" max="9743" width="0" style="478" hidden="1" customWidth="1"/>
    <col min="9744" max="9746" width="3.7109375" style="478" customWidth="1"/>
    <col min="9747" max="9747" width="12.7109375" style="478" customWidth="1"/>
    <col min="9748" max="9748" width="47.42578125" style="478" customWidth="1"/>
    <col min="9749" max="9752" width="0" style="478" hidden="1" customWidth="1"/>
    <col min="9753" max="9753" width="11.7109375" style="478" customWidth="1"/>
    <col min="9754" max="9754" width="6.42578125" style="478" bestFit="1" customWidth="1"/>
    <col min="9755" max="9755" width="11.7109375" style="478" customWidth="1"/>
    <col min="9756" max="9756" width="0" style="478" hidden="1" customWidth="1"/>
    <col min="9757" max="9757" width="3.7109375" style="478" customWidth="1"/>
    <col min="9758" max="9758" width="11.140625" style="478" bestFit="1" customWidth="1"/>
    <col min="9759" max="9991" width="10.5703125" style="478"/>
    <col min="9992" max="9999" width="0" style="478" hidden="1" customWidth="1"/>
    <col min="10000" max="10002" width="3.7109375" style="478" customWidth="1"/>
    <col min="10003" max="10003" width="12.7109375" style="478" customWidth="1"/>
    <col min="10004" max="10004" width="47.42578125" style="478" customWidth="1"/>
    <col min="10005" max="10008" width="0" style="478" hidden="1" customWidth="1"/>
    <col min="10009" max="10009" width="11.7109375" style="478" customWidth="1"/>
    <col min="10010" max="10010" width="6.42578125" style="478" bestFit="1" customWidth="1"/>
    <col min="10011" max="10011" width="11.7109375" style="478" customWidth="1"/>
    <col min="10012" max="10012" width="0" style="478" hidden="1" customWidth="1"/>
    <col min="10013" max="10013" width="3.7109375" style="478" customWidth="1"/>
    <col min="10014" max="10014" width="11.140625" style="478" bestFit="1" customWidth="1"/>
    <col min="10015" max="10247" width="10.5703125" style="478"/>
    <col min="10248" max="10255" width="0" style="478" hidden="1" customWidth="1"/>
    <col min="10256" max="10258" width="3.7109375" style="478" customWidth="1"/>
    <col min="10259" max="10259" width="12.7109375" style="478" customWidth="1"/>
    <col min="10260" max="10260" width="47.42578125" style="478" customWidth="1"/>
    <col min="10261" max="10264" width="0" style="478" hidden="1" customWidth="1"/>
    <col min="10265" max="10265" width="11.7109375" style="478" customWidth="1"/>
    <col min="10266" max="10266" width="6.42578125" style="478" bestFit="1" customWidth="1"/>
    <col min="10267" max="10267" width="11.7109375" style="478" customWidth="1"/>
    <col min="10268" max="10268" width="0" style="478" hidden="1" customWidth="1"/>
    <col min="10269" max="10269" width="3.7109375" style="478" customWidth="1"/>
    <col min="10270" max="10270" width="11.140625" style="478" bestFit="1" customWidth="1"/>
    <col min="10271" max="10503" width="10.5703125" style="478"/>
    <col min="10504" max="10511" width="0" style="478" hidden="1" customWidth="1"/>
    <col min="10512" max="10514" width="3.7109375" style="478" customWidth="1"/>
    <col min="10515" max="10515" width="12.7109375" style="478" customWidth="1"/>
    <col min="10516" max="10516" width="47.42578125" style="478" customWidth="1"/>
    <col min="10517" max="10520" width="0" style="478" hidden="1" customWidth="1"/>
    <col min="10521" max="10521" width="11.7109375" style="478" customWidth="1"/>
    <col min="10522" max="10522" width="6.42578125" style="478" bestFit="1" customWidth="1"/>
    <col min="10523" max="10523" width="11.7109375" style="478" customWidth="1"/>
    <col min="10524" max="10524" width="0" style="478" hidden="1" customWidth="1"/>
    <col min="10525" max="10525" width="3.7109375" style="478" customWidth="1"/>
    <col min="10526" max="10526" width="11.140625" style="478" bestFit="1" customWidth="1"/>
    <col min="10527" max="10759" width="10.5703125" style="478"/>
    <col min="10760" max="10767" width="0" style="478" hidden="1" customWidth="1"/>
    <col min="10768" max="10770" width="3.7109375" style="478" customWidth="1"/>
    <col min="10771" max="10771" width="12.7109375" style="478" customWidth="1"/>
    <col min="10772" max="10772" width="47.42578125" style="478" customWidth="1"/>
    <col min="10773" max="10776" width="0" style="478" hidden="1" customWidth="1"/>
    <col min="10777" max="10777" width="11.7109375" style="478" customWidth="1"/>
    <col min="10778" max="10778" width="6.42578125" style="478" bestFit="1" customWidth="1"/>
    <col min="10779" max="10779" width="11.7109375" style="478" customWidth="1"/>
    <col min="10780" max="10780" width="0" style="478" hidden="1" customWidth="1"/>
    <col min="10781" max="10781" width="3.7109375" style="478" customWidth="1"/>
    <col min="10782" max="10782" width="11.140625" style="478" bestFit="1" customWidth="1"/>
    <col min="10783" max="11015" width="10.5703125" style="478"/>
    <col min="11016" max="11023" width="0" style="478" hidden="1" customWidth="1"/>
    <col min="11024" max="11026" width="3.7109375" style="478" customWidth="1"/>
    <col min="11027" max="11027" width="12.7109375" style="478" customWidth="1"/>
    <col min="11028" max="11028" width="47.42578125" style="478" customWidth="1"/>
    <col min="11029" max="11032" width="0" style="478" hidden="1" customWidth="1"/>
    <col min="11033" max="11033" width="11.7109375" style="478" customWidth="1"/>
    <col min="11034" max="11034" width="6.42578125" style="478" bestFit="1" customWidth="1"/>
    <col min="11035" max="11035" width="11.7109375" style="478" customWidth="1"/>
    <col min="11036" max="11036" width="0" style="478" hidden="1" customWidth="1"/>
    <col min="11037" max="11037" width="3.7109375" style="478" customWidth="1"/>
    <col min="11038" max="11038" width="11.140625" style="478" bestFit="1" customWidth="1"/>
    <col min="11039" max="11271" width="10.5703125" style="478"/>
    <col min="11272" max="11279" width="0" style="478" hidden="1" customWidth="1"/>
    <col min="11280" max="11282" width="3.7109375" style="478" customWidth="1"/>
    <col min="11283" max="11283" width="12.7109375" style="478" customWidth="1"/>
    <col min="11284" max="11284" width="47.42578125" style="478" customWidth="1"/>
    <col min="11285" max="11288" width="0" style="478" hidden="1" customWidth="1"/>
    <col min="11289" max="11289" width="11.7109375" style="478" customWidth="1"/>
    <col min="11290" max="11290" width="6.42578125" style="478" bestFit="1" customWidth="1"/>
    <col min="11291" max="11291" width="11.7109375" style="478" customWidth="1"/>
    <col min="11292" max="11292" width="0" style="478" hidden="1" customWidth="1"/>
    <col min="11293" max="11293" width="3.7109375" style="478" customWidth="1"/>
    <col min="11294" max="11294" width="11.140625" style="478" bestFit="1" customWidth="1"/>
    <col min="11295" max="11527" width="10.5703125" style="478"/>
    <col min="11528" max="11535" width="0" style="478" hidden="1" customWidth="1"/>
    <col min="11536" max="11538" width="3.7109375" style="478" customWidth="1"/>
    <col min="11539" max="11539" width="12.7109375" style="478" customWidth="1"/>
    <col min="11540" max="11540" width="47.42578125" style="478" customWidth="1"/>
    <col min="11541" max="11544" width="0" style="478" hidden="1" customWidth="1"/>
    <col min="11545" max="11545" width="11.7109375" style="478" customWidth="1"/>
    <col min="11546" max="11546" width="6.42578125" style="478" bestFit="1" customWidth="1"/>
    <col min="11547" max="11547" width="11.7109375" style="478" customWidth="1"/>
    <col min="11548" max="11548" width="0" style="478" hidden="1" customWidth="1"/>
    <col min="11549" max="11549" width="3.7109375" style="478" customWidth="1"/>
    <col min="11550" max="11550" width="11.140625" style="478" bestFit="1" customWidth="1"/>
    <col min="11551" max="11783" width="10.5703125" style="478"/>
    <col min="11784" max="11791" width="0" style="478" hidden="1" customWidth="1"/>
    <col min="11792" max="11794" width="3.7109375" style="478" customWidth="1"/>
    <col min="11795" max="11795" width="12.7109375" style="478" customWidth="1"/>
    <col min="11796" max="11796" width="47.42578125" style="478" customWidth="1"/>
    <col min="11797" max="11800" width="0" style="478" hidden="1" customWidth="1"/>
    <col min="11801" max="11801" width="11.7109375" style="478" customWidth="1"/>
    <col min="11802" max="11802" width="6.42578125" style="478" bestFit="1" customWidth="1"/>
    <col min="11803" max="11803" width="11.7109375" style="478" customWidth="1"/>
    <col min="11804" max="11804" width="0" style="478" hidden="1" customWidth="1"/>
    <col min="11805" max="11805" width="3.7109375" style="478" customWidth="1"/>
    <col min="11806" max="11806" width="11.140625" style="478" bestFit="1" customWidth="1"/>
    <col min="11807" max="12039" width="10.5703125" style="478"/>
    <col min="12040" max="12047" width="0" style="478" hidden="1" customWidth="1"/>
    <col min="12048" max="12050" width="3.7109375" style="478" customWidth="1"/>
    <col min="12051" max="12051" width="12.7109375" style="478" customWidth="1"/>
    <col min="12052" max="12052" width="47.42578125" style="478" customWidth="1"/>
    <col min="12053" max="12056" width="0" style="478" hidden="1" customWidth="1"/>
    <col min="12057" max="12057" width="11.7109375" style="478" customWidth="1"/>
    <col min="12058" max="12058" width="6.42578125" style="478" bestFit="1" customWidth="1"/>
    <col min="12059" max="12059" width="11.7109375" style="478" customWidth="1"/>
    <col min="12060" max="12060" width="0" style="478" hidden="1" customWidth="1"/>
    <col min="12061" max="12061" width="3.7109375" style="478" customWidth="1"/>
    <col min="12062" max="12062" width="11.140625" style="478" bestFit="1" customWidth="1"/>
    <col min="12063" max="12295" width="10.5703125" style="478"/>
    <col min="12296" max="12303" width="0" style="478" hidden="1" customWidth="1"/>
    <col min="12304" max="12306" width="3.7109375" style="478" customWidth="1"/>
    <col min="12307" max="12307" width="12.7109375" style="478" customWidth="1"/>
    <col min="12308" max="12308" width="47.42578125" style="478" customWidth="1"/>
    <col min="12309" max="12312" width="0" style="478" hidden="1" customWidth="1"/>
    <col min="12313" max="12313" width="11.7109375" style="478" customWidth="1"/>
    <col min="12314" max="12314" width="6.42578125" style="478" bestFit="1" customWidth="1"/>
    <col min="12315" max="12315" width="11.7109375" style="478" customWidth="1"/>
    <col min="12316" max="12316" width="0" style="478" hidden="1" customWidth="1"/>
    <col min="12317" max="12317" width="3.7109375" style="478" customWidth="1"/>
    <col min="12318" max="12318" width="11.140625" style="478" bestFit="1" customWidth="1"/>
    <col min="12319" max="12551" width="10.5703125" style="478"/>
    <col min="12552" max="12559" width="0" style="478" hidden="1" customWidth="1"/>
    <col min="12560" max="12562" width="3.7109375" style="478" customWidth="1"/>
    <col min="12563" max="12563" width="12.7109375" style="478" customWidth="1"/>
    <col min="12564" max="12564" width="47.42578125" style="478" customWidth="1"/>
    <col min="12565" max="12568" width="0" style="478" hidden="1" customWidth="1"/>
    <col min="12569" max="12569" width="11.7109375" style="478" customWidth="1"/>
    <col min="12570" max="12570" width="6.42578125" style="478" bestFit="1" customWidth="1"/>
    <col min="12571" max="12571" width="11.7109375" style="478" customWidth="1"/>
    <col min="12572" max="12572" width="0" style="478" hidden="1" customWidth="1"/>
    <col min="12573" max="12573" width="3.7109375" style="478" customWidth="1"/>
    <col min="12574" max="12574" width="11.140625" style="478" bestFit="1" customWidth="1"/>
    <col min="12575" max="12807" width="10.5703125" style="478"/>
    <col min="12808" max="12815" width="0" style="478" hidden="1" customWidth="1"/>
    <col min="12816" max="12818" width="3.7109375" style="478" customWidth="1"/>
    <col min="12819" max="12819" width="12.7109375" style="478" customWidth="1"/>
    <col min="12820" max="12820" width="47.42578125" style="478" customWidth="1"/>
    <col min="12821" max="12824" width="0" style="478" hidden="1" customWidth="1"/>
    <col min="12825" max="12825" width="11.7109375" style="478" customWidth="1"/>
    <col min="12826" max="12826" width="6.42578125" style="478" bestFit="1" customWidth="1"/>
    <col min="12827" max="12827" width="11.7109375" style="478" customWidth="1"/>
    <col min="12828" max="12828" width="0" style="478" hidden="1" customWidth="1"/>
    <col min="12829" max="12829" width="3.7109375" style="478" customWidth="1"/>
    <col min="12830" max="12830" width="11.140625" style="478" bestFit="1" customWidth="1"/>
    <col min="12831" max="13063" width="10.5703125" style="478"/>
    <col min="13064" max="13071" width="0" style="478" hidden="1" customWidth="1"/>
    <col min="13072" max="13074" width="3.7109375" style="478" customWidth="1"/>
    <col min="13075" max="13075" width="12.7109375" style="478" customWidth="1"/>
    <col min="13076" max="13076" width="47.42578125" style="478" customWidth="1"/>
    <col min="13077" max="13080" width="0" style="478" hidden="1" customWidth="1"/>
    <col min="13081" max="13081" width="11.7109375" style="478" customWidth="1"/>
    <col min="13082" max="13082" width="6.42578125" style="478" bestFit="1" customWidth="1"/>
    <col min="13083" max="13083" width="11.7109375" style="478" customWidth="1"/>
    <col min="13084" max="13084" width="0" style="478" hidden="1" customWidth="1"/>
    <col min="13085" max="13085" width="3.7109375" style="478" customWidth="1"/>
    <col min="13086" max="13086" width="11.140625" style="478" bestFit="1" customWidth="1"/>
    <col min="13087" max="13319" width="10.5703125" style="478"/>
    <col min="13320" max="13327" width="0" style="478" hidden="1" customWidth="1"/>
    <col min="13328" max="13330" width="3.7109375" style="478" customWidth="1"/>
    <col min="13331" max="13331" width="12.7109375" style="478" customWidth="1"/>
    <col min="13332" max="13332" width="47.42578125" style="478" customWidth="1"/>
    <col min="13333" max="13336" width="0" style="478" hidden="1" customWidth="1"/>
    <col min="13337" max="13337" width="11.7109375" style="478" customWidth="1"/>
    <col min="13338" max="13338" width="6.42578125" style="478" bestFit="1" customWidth="1"/>
    <col min="13339" max="13339" width="11.7109375" style="478" customWidth="1"/>
    <col min="13340" max="13340" width="0" style="478" hidden="1" customWidth="1"/>
    <col min="13341" max="13341" width="3.7109375" style="478" customWidth="1"/>
    <col min="13342" max="13342" width="11.140625" style="478" bestFit="1" customWidth="1"/>
    <col min="13343" max="13575" width="10.5703125" style="478"/>
    <col min="13576" max="13583" width="0" style="478" hidden="1" customWidth="1"/>
    <col min="13584" max="13586" width="3.7109375" style="478" customWidth="1"/>
    <col min="13587" max="13587" width="12.7109375" style="478" customWidth="1"/>
    <col min="13588" max="13588" width="47.42578125" style="478" customWidth="1"/>
    <col min="13589" max="13592" width="0" style="478" hidden="1" customWidth="1"/>
    <col min="13593" max="13593" width="11.7109375" style="478" customWidth="1"/>
    <col min="13594" max="13594" width="6.42578125" style="478" bestFit="1" customWidth="1"/>
    <col min="13595" max="13595" width="11.7109375" style="478" customWidth="1"/>
    <col min="13596" max="13596" width="0" style="478" hidden="1" customWidth="1"/>
    <col min="13597" max="13597" width="3.7109375" style="478" customWidth="1"/>
    <col min="13598" max="13598" width="11.140625" style="478" bestFit="1" customWidth="1"/>
    <col min="13599" max="13831" width="10.5703125" style="478"/>
    <col min="13832" max="13839" width="0" style="478" hidden="1" customWidth="1"/>
    <col min="13840" max="13842" width="3.7109375" style="478" customWidth="1"/>
    <col min="13843" max="13843" width="12.7109375" style="478" customWidth="1"/>
    <col min="13844" max="13844" width="47.42578125" style="478" customWidth="1"/>
    <col min="13845" max="13848" width="0" style="478" hidden="1" customWidth="1"/>
    <col min="13849" max="13849" width="11.7109375" style="478" customWidth="1"/>
    <col min="13850" max="13850" width="6.42578125" style="478" bestFit="1" customWidth="1"/>
    <col min="13851" max="13851" width="11.7109375" style="478" customWidth="1"/>
    <col min="13852" max="13852" width="0" style="478" hidden="1" customWidth="1"/>
    <col min="13853" max="13853" width="3.7109375" style="478" customWidth="1"/>
    <col min="13854" max="13854" width="11.140625" style="478" bestFit="1" customWidth="1"/>
    <col min="13855" max="14087" width="10.5703125" style="478"/>
    <col min="14088" max="14095" width="0" style="478" hidden="1" customWidth="1"/>
    <col min="14096" max="14098" width="3.7109375" style="478" customWidth="1"/>
    <col min="14099" max="14099" width="12.7109375" style="478" customWidth="1"/>
    <col min="14100" max="14100" width="47.42578125" style="478" customWidth="1"/>
    <col min="14101" max="14104" width="0" style="478" hidden="1" customWidth="1"/>
    <col min="14105" max="14105" width="11.7109375" style="478" customWidth="1"/>
    <col min="14106" max="14106" width="6.42578125" style="478" bestFit="1" customWidth="1"/>
    <col min="14107" max="14107" width="11.7109375" style="478" customWidth="1"/>
    <col min="14108" max="14108" width="0" style="478" hidden="1" customWidth="1"/>
    <col min="14109" max="14109" width="3.7109375" style="478" customWidth="1"/>
    <col min="14110" max="14110" width="11.140625" style="478" bestFit="1" customWidth="1"/>
    <col min="14111" max="14343" width="10.5703125" style="478"/>
    <col min="14344" max="14351" width="0" style="478" hidden="1" customWidth="1"/>
    <col min="14352" max="14354" width="3.7109375" style="478" customWidth="1"/>
    <col min="14355" max="14355" width="12.7109375" style="478" customWidth="1"/>
    <col min="14356" max="14356" width="47.42578125" style="478" customWidth="1"/>
    <col min="14357" max="14360" width="0" style="478" hidden="1" customWidth="1"/>
    <col min="14361" max="14361" width="11.7109375" style="478" customWidth="1"/>
    <col min="14362" max="14362" width="6.42578125" style="478" bestFit="1" customWidth="1"/>
    <col min="14363" max="14363" width="11.7109375" style="478" customWidth="1"/>
    <col min="14364" max="14364" width="0" style="478" hidden="1" customWidth="1"/>
    <col min="14365" max="14365" width="3.7109375" style="478" customWidth="1"/>
    <col min="14366" max="14366" width="11.140625" style="478" bestFit="1" customWidth="1"/>
    <col min="14367" max="14599" width="10.5703125" style="478"/>
    <col min="14600" max="14607" width="0" style="478" hidden="1" customWidth="1"/>
    <col min="14608" max="14610" width="3.7109375" style="478" customWidth="1"/>
    <col min="14611" max="14611" width="12.7109375" style="478" customWidth="1"/>
    <col min="14612" max="14612" width="47.42578125" style="478" customWidth="1"/>
    <col min="14613" max="14616" width="0" style="478" hidden="1" customWidth="1"/>
    <col min="14617" max="14617" width="11.7109375" style="478" customWidth="1"/>
    <col min="14618" max="14618" width="6.42578125" style="478" bestFit="1" customWidth="1"/>
    <col min="14619" max="14619" width="11.7109375" style="478" customWidth="1"/>
    <col min="14620" max="14620" width="0" style="478" hidden="1" customWidth="1"/>
    <col min="14621" max="14621" width="3.7109375" style="478" customWidth="1"/>
    <col min="14622" max="14622" width="11.140625" style="478" bestFit="1" customWidth="1"/>
    <col min="14623" max="14855" width="10.5703125" style="478"/>
    <col min="14856" max="14863" width="0" style="478" hidden="1" customWidth="1"/>
    <col min="14864" max="14866" width="3.7109375" style="478" customWidth="1"/>
    <col min="14867" max="14867" width="12.7109375" style="478" customWidth="1"/>
    <col min="14868" max="14868" width="47.42578125" style="478" customWidth="1"/>
    <col min="14869" max="14872" width="0" style="478" hidden="1" customWidth="1"/>
    <col min="14873" max="14873" width="11.7109375" style="478" customWidth="1"/>
    <col min="14874" max="14874" width="6.42578125" style="478" bestFit="1" customWidth="1"/>
    <col min="14875" max="14875" width="11.7109375" style="478" customWidth="1"/>
    <col min="14876" max="14876" width="0" style="478" hidden="1" customWidth="1"/>
    <col min="14877" max="14877" width="3.7109375" style="478" customWidth="1"/>
    <col min="14878" max="14878" width="11.140625" style="478" bestFit="1" customWidth="1"/>
    <col min="14879" max="15111" width="10.5703125" style="478"/>
    <col min="15112" max="15119" width="0" style="478" hidden="1" customWidth="1"/>
    <col min="15120" max="15122" width="3.7109375" style="478" customWidth="1"/>
    <col min="15123" max="15123" width="12.7109375" style="478" customWidth="1"/>
    <col min="15124" max="15124" width="47.42578125" style="478" customWidth="1"/>
    <col min="15125" max="15128" width="0" style="478" hidden="1" customWidth="1"/>
    <col min="15129" max="15129" width="11.7109375" style="478" customWidth="1"/>
    <col min="15130" max="15130" width="6.42578125" style="478" bestFit="1" customWidth="1"/>
    <col min="15131" max="15131" width="11.7109375" style="478" customWidth="1"/>
    <col min="15132" max="15132" width="0" style="478" hidden="1" customWidth="1"/>
    <col min="15133" max="15133" width="3.7109375" style="478" customWidth="1"/>
    <col min="15134" max="15134" width="11.140625" style="478" bestFit="1" customWidth="1"/>
    <col min="15135" max="15367" width="10.5703125" style="478"/>
    <col min="15368" max="15375" width="0" style="478" hidden="1" customWidth="1"/>
    <col min="15376" max="15378" width="3.7109375" style="478" customWidth="1"/>
    <col min="15379" max="15379" width="12.7109375" style="478" customWidth="1"/>
    <col min="15380" max="15380" width="47.42578125" style="478" customWidth="1"/>
    <col min="15381" max="15384" width="0" style="478" hidden="1" customWidth="1"/>
    <col min="15385" max="15385" width="11.7109375" style="478" customWidth="1"/>
    <col min="15386" max="15386" width="6.42578125" style="478" bestFit="1" customWidth="1"/>
    <col min="15387" max="15387" width="11.7109375" style="478" customWidth="1"/>
    <col min="15388" max="15388" width="0" style="478" hidden="1" customWidth="1"/>
    <col min="15389" max="15389" width="3.7109375" style="478" customWidth="1"/>
    <col min="15390" max="15390" width="11.140625" style="478" bestFit="1" customWidth="1"/>
    <col min="15391" max="15623" width="10.5703125" style="478"/>
    <col min="15624" max="15631" width="0" style="478" hidden="1" customWidth="1"/>
    <col min="15632" max="15634" width="3.7109375" style="478" customWidth="1"/>
    <col min="15635" max="15635" width="12.7109375" style="478" customWidth="1"/>
    <col min="15636" max="15636" width="47.42578125" style="478" customWidth="1"/>
    <col min="15637" max="15640" width="0" style="478" hidden="1" customWidth="1"/>
    <col min="15641" max="15641" width="11.7109375" style="478" customWidth="1"/>
    <col min="15642" max="15642" width="6.42578125" style="478" bestFit="1" customWidth="1"/>
    <col min="15643" max="15643" width="11.7109375" style="478" customWidth="1"/>
    <col min="15644" max="15644" width="0" style="478" hidden="1" customWidth="1"/>
    <col min="15645" max="15645" width="3.7109375" style="478" customWidth="1"/>
    <col min="15646" max="15646" width="11.140625" style="478" bestFit="1" customWidth="1"/>
    <col min="15647" max="15879" width="10.5703125" style="478"/>
    <col min="15880" max="15887" width="0" style="478" hidden="1" customWidth="1"/>
    <col min="15888" max="15890" width="3.7109375" style="478" customWidth="1"/>
    <col min="15891" max="15891" width="12.7109375" style="478" customWidth="1"/>
    <col min="15892" max="15892" width="47.42578125" style="478" customWidth="1"/>
    <col min="15893" max="15896" width="0" style="478" hidden="1" customWidth="1"/>
    <col min="15897" max="15897" width="11.7109375" style="478" customWidth="1"/>
    <col min="15898" max="15898" width="6.42578125" style="478" bestFit="1" customWidth="1"/>
    <col min="15899" max="15899" width="11.7109375" style="478" customWidth="1"/>
    <col min="15900" max="15900" width="0" style="478" hidden="1" customWidth="1"/>
    <col min="15901" max="15901" width="3.7109375" style="478" customWidth="1"/>
    <col min="15902" max="15902" width="11.140625" style="478" bestFit="1" customWidth="1"/>
    <col min="15903" max="16135" width="10.5703125" style="478"/>
    <col min="16136" max="16143" width="0" style="478" hidden="1" customWidth="1"/>
    <col min="16144" max="16146" width="3.7109375" style="478" customWidth="1"/>
    <col min="16147" max="16147" width="12.7109375" style="478" customWidth="1"/>
    <col min="16148" max="16148" width="47.42578125" style="478" customWidth="1"/>
    <col min="16149" max="16152" width="0" style="478" hidden="1" customWidth="1"/>
    <col min="16153" max="16153" width="11.7109375" style="478" customWidth="1"/>
    <col min="16154" max="16154" width="6.42578125" style="478" bestFit="1" customWidth="1"/>
    <col min="16155" max="16155" width="11.7109375" style="478" customWidth="1"/>
    <col min="16156" max="16156" width="0" style="478" hidden="1" customWidth="1"/>
    <col min="16157" max="16157" width="3.7109375" style="478" customWidth="1"/>
    <col min="16158" max="16158" width="11.140625" style="478" bestFit="1" customWidth="1"/>
    <col min="16159" max="16384" width="10.5703125" style="478"/>
  </cols>
  <sheetData>
    <row r="1" spans="1:41" hidden="1"/>
    <row r="2" spans="1:41" hidden="1"/>
    <row r="3" spans="1:41" hidden="1"/>
    <row r="4" spans="1:41" ht="3" customHeight="1">
      <c r="J4" s="483"/>
      <c r="K4" s="483"/>
      <c r="L4" s="479"/>
      <c r="M4" s="479"/>
      <c r="N4" s="479"/>
      <c r="O4" s="486"/>
      <c r="P4" s="486"/>
      <c r="Q4" s="486"/>
      <c r="R4" s="486"/>
      <c r="S4" s="486"/>
      <c r="T4" s="486"/>
      <c r="U4" s="479"/>
      <c r="V4" s="1000"/>
      <c r="W4" s="1000"/>
      <c r="X4" s="1000"/>
      <c r="Y4" s="1000"/>
      <c r="Z4" s="1000"/>
      <c r="AA4" s="1000"/>
      <c r="AB4" s="993"/>
    </row>
    <row r="5" spans="1:41" ht="22.5" customHeight="1">
      <c r="J5" s="483"/>
      <c r="K5" s="483"/>
      <c r="L5" s="1240" t="s">
        <v>658</v>
      </c>
      <c r="M5" s="1240"/>
      <c r="N5" s="1240"/>
      <c r="O5" s="1240"/>
      <c r="P5" s="1240"/>
      <c r="Q5" s="1240"/>
      <c r="R5" s="1240"/>
      <c r="S5" s="1240"/>
      <c r="T5" s="1240"/>
      <c r="U5" s="499"/>
      <c r="V5" s="581"/>
      <c r="W5" s="581"/>
      <c r="X5" s="581"/>
      <c r="Y5" s="581"/>
      <c r="Z5" s="581"/>
      <c r="AA5" s="581"/>
      <c r="AB5" s="581"/>
    </row>
    <row r="6" spans="1:41" ht="3" customHeight="1">
      <c r="J6" s="483"/>
      <c r="K6" s="483"/>
      <c r="L6" s="479"/>
      <c r="M6" s="479"/>
      <c r="N6" s="479"/>
      <c r="O6" s="482"/>
      <c r="P6" s="482"/>
      <c r="Q6" s="482"/>
      <c r="R6" s="482"/>
      <c r="S6" s="482"/>
      <c r="T6" s="482"/>
      <c r="U6" s="479"/>
      <c r="V6" s="757"/>
      <c r="W6" s="757"/>
      <c r="X6" s="757"/>
      <c r="Y6" s="757"/>
      <c r="Z6" s="757"/>
      <c r="AA6" s="757"/>
      <c r="AB6" s="993"/>
    </row>
    <row r="7" spans="1:41" s="493" customFormat="1" ht="22.5">
      <c r="A7" s="507"/>
      <c r="B7" s="507"/>
      <c r="C7" s="507"/>
      <c r="D7" s="507"/>
      <c r="E7" s="507"/>
      <c r="F7" s="507"/>
      <c r="G7" s="507"/>
      <c r="H7" s="507"/>
      <c r="L7" s="501"/>
      <c r="M7" s="619" t="s">
        <v>503</v>
      </c>
      <c r="N7" s="668"/>
      <c r="O7" s="1258" t="str">
        <f>IF(NameOrPr_ch="",IF(NameOrPr="","",NameOrPr),NameOrPr_ch)</f>
        <v>Министерство тарифного регулирования и энергетики Челябинской области</v>
      </c>
      <c r="P7" s="1259"/>
      <c r="Q7" s="1259"/>
      <c r="R7" s="1259"/>
      <c r="S7" s="1259"/>
      <c r="T7" s="1260"/>
      <c r="U7" s="669"/>
      <c r="V7"/>
      <c r="W7"/>
      <c r="X7"/>
      <c r="Y7"/>
      <c r="Z7"/>
      <c r="AA7"/>
      <c r="AB7"/>
      <c r="AE7" s="507"/>
      <c r="AF7" s="507"/>
      <c r="AG7" s="507"/>
      <c r="AH7" s="507"/>
      <c r="AI7" s="507"/>
      <c r="AJ7" s="507"/>
      <c r="AK7" s="507"/>
      <c r="AL7" s="507"/>
      <c r="AM7" s="507"/>
      <c r="AN7" s="507"/>
      <c r="AO7" s="507"/>
    </row>
    <row r="8" spans="1:41" s="572" customFormat="1" ht="18.75">
      <c r="A8" s="592"/>
      <c r="B8" s="592"/>
      <c r="C8" s="592"/>
      <c r="D8" s="592"/>
      <c r="E8" s="592"/>
      <c r="F8" s="592"/>
      <c r="G8" s="592"/>
      <c r="H8" s="592"/>
      <c r="L8" s="501"/>
      <c r="M8" s="619" t="s">
        <v>597</v>
      </c>
      <c r="N8" s="668"/>
      <c r="O8" s="1258" t="str">
        <f>IF(datePr_ch="",IF(datePr="","",datePr),datePr_ch)</f>
        <v>13.12.2018</v>
      </c>
      <c r="P8" s="1259"/>
      <c r="Q8" s="1259"/>
      <c r="R8" s="1259"/>
      <c r="S8" s="1259"/>
      <c r="T8" s="1260"/>
      <c r="U8" s="669"/>
      <c r="V8"/>
      <c r="W8"/>
      <c r="X8"/>
      <c r="Y8"/>
      <c r="Z8"/>
      <c r="AA8"/>
      <c r="AB8"/>
      <c r="AE8" s="592"/>
      <c r="AF8" s="592"/>
      <c r="AG8" s="592"/>
      <c r="AH8" s="592"/>
      <c r="AI8" s="592"/>
      <c r="AJ8" s="592"/>
      <c r="AK8" s="592"/>
      <c r="AL8" s="592"/>
      <c r="AM8" s="592"/>
      <c r="AN8" s="592"/>
      <c r="AO8" s="592"/>
    </row>
    <row r="9" spans="1:41" s="493" customFormat="1" ht="18.75">
      <c r="A9" s="507"/>
      <c r="B9" s="507"/>
      <c r="C9" s="507"/>
      <c r="D9" s="507"/>
      <c r="E9" s="507"/>
      <c r="F9" s="507"/>
      <c r="G9" s="507"/>
      <c r="H9" s="507"/>
      <c r="L9" s="554"/>
      <c r="M9" s="619" t="s">
        <v>596</v>
      </c>
      <c r="N9" s="668"/>
      <c r="O9" s="1258" t="str">
        <f>IF(numberPr_ch="",IF(numberPr="","",numberPr),numberPr_ch)</f>
        <v>83/7</v>
      </c>
      <c r="P9" s="1259"/>
      <c r="Q9" s="1259"/>
      <c r="R9" s="1259"/>
      <c r="S9" s="1259"/>
      <c r="T9" s="1260"/>
      <c r="U9" s="669"/>
      <c r="V9"/>
      <c r="W9"/>
      <c r="X9"/>
      <c r="Y9"/>
      <c r="Z9"/>
      <c r="AA9"/>
      <c r="AB9"/>
      <c r="AE9" s="507"/>
      <c r="AF9" s="507"/>
      <c r="AG9" s="507"/>
      <c r="AH9" s="507"/>
      <c r="AI9" s="507"/>
      <c r="AJ9" s="507"/>
      <c r="AK9" s="507"/>
      <c r="AL9" s="507"/>
      <c r="AM9" s="507"/>
      <c r="AN9" s="507"/>
      <c r="AO9" s="507"/>
    </row>
    <row r="10" spans="1:41" s="493" customFormat="1" ht="18.75">
      <c r="A10" s="507"/>
      <c r="B10" s="507"/>
      <c r="C10" s="507"/>
      <c r="D10" s="507"/>
      <c r="E10" s="507"/>
      <c r="F10" s="507"/>
      <c r="G10" s="507"/>
      <c r="H10" s="507"/>
      <c r="L10" s="554"/>
      <c r="M10" s="619" t="s">
        <v>502</v>
      </c>
      <c r="N10" s="668"/>
      <c r="O10" s="1258" t="str">
        <f>IF(IstPub_ch="",IF(IstPub="","",IstPub),IstPub_ch)</f>
        <v>Сайт Министерства тарифного регулирования и энергетики Челябинской области, tarif74.ru</v>
      </c>
      <c r="P10" s="1259"/>
      <c r="Q10" s="1259"/>
      <c r="R10" s="1259"/>
      <c r="S10" s="1259"/>
      <c r="T10" s="1260"/>
      <c r="U10" s="669"/>
      <c r="V10"/>
      <c r="W10"/>
      <c r="X10"/>
      <c r="Y10"/>
      <c r="Z10"/>
      <c r="AA10"/>
      <c r="AB10"/>
      <c r="AE10" s="507"/>
      <c r="AF10" s="507"/>
      <c r="AG10" s="507"/>
      <c r="AH10" s="507"/>
      <c r="AI10" s="507"/>
      <c r="AJ10" s="507"/>
      <c r="AK10" s="507"/>
      <c r="AL10" s="507"/>
      <c r="AM10" s="507"/>
      <c r="AN10" s="507"/>
      <c r="AO10" s="507"/>
    </row>
    <row r="11" spans="1:41" s="493" customFormat="1" ht="11.25" hidden="1">
      <c r="A11" s="507"/>
      <c r="B11" s="507"/>
      <c r="C11" s="507"/>
      <c r="D11" s="507"/>
      <c r="E11" s="507"/>
      <c r="F11" s="507"/>
      <c r="G11" s="507"/>
      <c r="H11" s="507"/>
      <c r="L11" s="554"/>
      <c r="M11" s="554"/>
      <c r="N11" s="568"/>
      <c r="O11" s="584"/>
      <c r="P11" s="584"/>
      <c r="Q11" s="584"/>
      <c r="R11" s="584"/>
      <c r="S11" s="584"/>
      <c r="T11" s="584"/>
      <c r="U11" s="505" t="s">
        <v>373</v>
      </c>
      <c r="V11" s="769"/>
      <c r="W11" s="769"/>
      <c r="X11" s="769"/>
      <c r="Y11" s="769"/>
      <c r="Z11" s="769"/>
      <c r="AA11" s="769"/>
      <c r="AB11" s="1013" t="s">
        <v>373</v>
      </c>
      <c r="AE11" s="507"/>
      <c r="AF11" s="507"/>
      <c r="AG11" s="507"/>
      <c r="AH11" s="507"/>
      <c r="AI11" s="507"/>
      <c r="AJ11" s="507"/>
      <c r="AK11" s="507"/>
      <c r="AL11" s="507"/>
      <c r="AM11" s="507"/>
      <c r="AN11" s="507"/>
      <c r="AO11" s="507"/>
    </row>
    <row r="12" spans="1:41" ht="15" customHeight="1">
      <c r="J12" s="483"/>
      <c r="K12" s="483"/>
      <c r="L12" s="479"/>
      <c r="M12" s="479"/>
      <c r="N12" s="479"/>
      <c r="O12" s="1262"/>
      <c r="P12" s="1262"/>
      <c r="Q12" s="1262"/>
      <c r="R12" s="1262"/>
      <c r="S12" s="1262"/>
      <c r="T12" s="1262"/>
      <c r="U12" s="1262"/>
      <c r="V12" s="1262" t="s">
        <v>2794</v>
      </c>
      <c r="W12" s="1262"/>
      <c r="X12" s="1262"/>
      <c r="Y12" s="1262"/>
      <c r="Z12" s="1262"/>
      <c r="AA12" s="1262"/>
      <c r="AB12" s="1262"/>
    </row>
    <row r="13" spans="1:41">
      <c r="J13" s="483"/>
      <c r="K13" s="483"/>
      <c r="L13" s="1160" t="s">
        <v>454</v>
      </c>
      <c r="M13" s="1160"/>
      <c r="N13" s="1160"/>
      <c r="O13" s="1160"/>
      <c r="P13" s="1160"/>
      <c r="Q13" s="1160"/>
      <c r="R13" s="1160"/>
      <c r="S13" s="1160"/>
      <c r="T13" s="1160"/>
      <c r="U13" s="1160"/>
      <c r="V13" s="1160"/>
      <c r="W13" s="1160"/>
      <c r="X13" s="1160"/>
      <c r="Y13" s="1160"/>
      <c r="Z13" s="1160"/>
      <c r="AA13" s="1160"/>
      <c r="AB13" s="1160"/>
      <c r="AC13" s="1160"/>
      <c r="AD13" s="1160" t="s">
        <v>455</v>
      </c>
    </row>
    <row r="14" spans="1:41" ht="14.25" customHeight="1">
      <c r="J14" s="483"/>
      <c r="K14" s="483"/>
      <c r="L14" s="1224" t="s">
        <v>92</v>
      </c>
      <c r="M14" s="1224" t="s">
        <v>640</v>
      </c>
      <c r="N14" s="523"/>
      <c r="O14" s="1225" t="s">
        <v>642</v>
      </c>
      <c r="P14" s="1226"/>
      <c r="Q14" s="1226"/>
      <c r="R14" s="1226"/>
      <c r="S14" s="1226"/>
      <c r="T14" s="1227"/>
      <c r="U14" s="1235" t="s">
        <v>341</v>
      </c>
      <c r="V14" s="1225" t="s">
        <v>642</v>
      </c>
      <c r="W14" s="1226"/>
      <c r="X14" s="1226"/>
      <c r="Y14" s="1226"/>
      <c r="Z14" s="1226"/>
      <c r="AA14" s="1227"/>
      <c r="AB14" s="1235" t="s">
        <v>341</v>
      </c>
      <c r="AC14" s="1221" t="s">
        <v>275</v>
      </c>
      <c r="AD14" s="1160"/>
    </row>
    <row r="15" spans="1:41" s="525" customFormat="1" ht="14.25" customHeight="1">
      <c r="A15" s="587"/>
      <c r="B15" s="587"/>
      <c r="C15" s="587"/>
      <c r="D15" s="587"/>
      <c r="E15" s="587"/>
      <c r="F15" s="587"/>
      <c r="G15" s="593"/>
      <c r="H15" s="593"/>
      <c r="I15" s="533"/>
      <c r="J15" s="531"/>
      <c r="K15" s="531"/>
      <c r="L15" s="1224"/>
      <c r="M15" s="1224"/>
      <c r="N15" s="523"/>
      <c r="O15" s="1230" t="s">
        <v>773</v>
      </c>
      <c r="P15" s="1228" t="s">
        <v>271</v>
      </c>
      <c r="Q15" s="1229"/>
      <c r="R15" s="1233" t="s">
        <v>655</v>
      </c>
      <c r="S15" s="1233"/>
      <c r="T15" s="1234"/>
      <c r="U15" s="1236"/>
      <c r="V15" s="1230" t="s">
        <v>773</v>
      </c>
      <c r="W15" s="1228" t="s">
        <v>271</v>
      </c>
      <c r="X15" s="1229"/>
      <c r="Y15" s="1233" t="s">
        <v>655</v>
      </c>
      <c r="Z15" s="1233"/>
      <c r="AA15" s="1234"/>
      <c r="AB15" s="1236"/>
      <c r="AC15" s="1222"/>
      <c r="AD15" s="1160"/>
      <c r="AE15" s="587"/>
      <c r="AF15" s="587"/>
      <c r="AG15" s="587"/>
      <c r="AH15" s="587"/>
      <c r="AI15" s="587"/>
      <c r="AJ15" s="587"/>
      <c r="AK15" s="587"/>
      <c r="AL15" s="587"/>
      <c r="AM15" s="587"/>
      <c r="AN15" s="587"/>
      <c r="AO15" s="587"/>
    </row>
    <row r="16" spans="1:41" ht="33.75">
      <c r="J16" s="483"/>
      <c r="K16" s="483"/>
      <c r="L16" s="1224"/>
      <c r="M16" s="1224"/>
      <c r="N16" s="522"/>
      <c r="O16" s="1231"/>
      <c r="P16" s="537" t="s">
        <v>766</v>
      </c>
      <c r="Q16" s="537" t="s">
        <v>767</v>
      </c>
      <c r="R16" s="538" t="s">
        <v>274</v>
      </c>
      <c r="S16" s="1219" t="s">
        <v>273</v>
      </c>
      <c r="T16" s="1220"/>
      <c r="U16" s="1237"/>
      <c r="V16" s="1231"/>
      <c r="W16" s="758" t="s">
        <v>766</v>
      </c>
      <c r="X16" s="758" t="s">
        <v>767</v>
      </c>
      <c r="Y16" s="1130" t="s">
        <v>274</v>
      </c>
      <c r="Z16" s="1219" t="s">
        <v>273</v>
      </c>
      <c r="AA16" s="1220"/>
      <c r="AB16" s="1237"/>
      <c r="AC16" s="1223"/>
      <c r="AD16" s="1160"/>
    </row>
    <row r="17" spans="1:42">
      <c r="J17" s="483"/>
      <c r="K17" s="491">
        <v>1</v>
      </c>
      <c r="L17" s="527" t="s">
        <v>93</v>
      </c>
      <c r="M17" s="527" t="s">
        <v>49</v>
      </c>
      <c r="N17" s="498" t="s">
        <v>49</v>
      </c>
      <c r="O17" s="489">
        <f ca="1">OFFSET(O17,0,-1)+1</f>
        <v>3</v>
      </c>
      <c r="P17" s="489">
        <f ca="1">OFFSET(P17,0,-1)+1</f>
        <v>4</v>
      </c>
      <c r="Q17" s="489">
        <f ca="1">OFFSET(Q17,0,-1)+1</f>
        <v>5</v>
      </c>
      <c r="R17" s="489">
        <f ca="1">OFFSET(R17,0,-1)+1</f>
        <v>6</v>
      </c>
      <c r="S17" s="1242">
        <f ca="1">OFFSET(S17,0,-1)+1</f>
        <v>7</v>
      </c>
      <c r="T17" s="1242"/>
      <c r="U17" s="489">
        <f ca="1">OFFSET(U17,0,-2)+1</f>
        <v>8</v>
      </c>
      <c r="V17" s="1131">
        <f ca="1">OFFSET(V17,0,-1)+1</f>
        <v>9</v>
      </c>
      <c r="W17" s="1131">
        <f ca="1">OFFSET(W17,0,-1)+1</f>
        <v>10</v>
      </c>
      <c r="X17" s="1131">
        <f ca="1">OFFSET(X17,0,-1)+1</f>
        <v>11</v>
      </c>
      <c r="Y17" s="1131">
        <f ca="1">OFFSET(Y17,0,-1)+1</f>
        <v>12</v>
      </c>
      <c r="Z17" s="1242">
        <f ca="1">OFFSET(Z17,0,-1)+1</f>
        <v>13</v>
      </c>
      <c r="AA17" s="1242"/>
      <c r="AB17" s="1131">
        <f ca="1">OFFSET(AB17,0,-2)+1</f>
        <v>14</v>
      </c>
      <c r="AC17" s="653">
        <f ca="1">OFFSET(AC17,0,-1)</f>
        <v>14</v>
      </c>
      <c r="AD17" s="489">
        <f ca="1">OFFSET(AD17,0,-1)+1</f>
        <v>15</v>
      </c>
    </row>
    <row r="18" spans="1:42" ht="22.5">
      <c r="A18" s="1243">
        <v>1</v>
      </c>
      <c r="B18" s="960"/>
      <c r="C18" s="960"/>
      <c r="D18" s="960"/>
      <c r="E18" s="961"/>
      <c r="F18" s="962"/>
      <c r="G18" s="962"/>
      <c r="H18" s="962"/>
      <c r="I18" s="963"/>
      <c r="J18" s="958"/>
      <c r="K18" s="965"/>
      <c r="L18" s="595">
        <f>mergeValue(A18)</f>
        <v>1</v>
      </c>
      <c r="M18" s="643" t="s">
        <v>20</v>
      </c>
      <c r="N18" s="582"/>
      <c r="O18" s="1255" t="str">
        <f>IF('Перечень тарифов'!J21="","","" &amp; 'Перечень тарифов'!J21 &amp; "")</f>
        <v>Тарифы на тепловую энергию, вырабатываемую ФГУП "ПСЗ" и поставляемую МУП "МПОЭ" города Трехгорного</v>
      </c>
      <c r="P18" s="1255"/>
      <c r="Q18" s="1255"/>
      <c r="R18" s="1255"/>
      <c r="S18" s="1255"/>
      <c r="T18" s="1255"/>
      <c r="U18" s="1255"/>
      <c r="V18" s="1255"/>
      <c r="W18" s="1255"/>
      <c r="X18" s="1255"/>
      <c r="Y18" s="1255"/>
      <c r="Z18" s="1255"/>
      <c r="AA18" s="1255"/>
      <c r="AB18" s="1255"/>
      <c r="AC18" s="1255"/>
      <c r="AD18" s="632" t="s">
        <v>659</v>
      </c>
    </row>
    <row r="19" spans="1:42" hidden="1">
      <c r="A19" s="1243"/>
      <c r="B19" s="1243">
        <v>1</v>
      </c>
      <c r="C19" s="960"/>
      <c r="D19" s="960"/>
      <c r="E19" s="962"/>
      <c r="F19" s="962"/>
      <c r="G19" s="962"/>
      <c r="H19" s="962"/>
      <c r="I19" s="957"/>
      <c r="J19" s="956"/>
      <c r="K19" s="959"/>
      <c r="L19" s="595" t="str">
        <f>mergeValue(A19) &amp;"."&amp; mergeValue(B19)</f>
        <v>1.1</v>
      </c>
      <c r="M19" s="548"/>
      <c r="N19" s="582"/>
      <c r="O19" s="1255"/>
      <c r="P19" s="1255"/>
      <c r="Q19" s="1255"/>
      <c r="R19" s="1255"/>
      <c r="S19" s="1255"/>
      <c r="T19" s="1255"/>
      <c r="U19" s="1255"/>
      <c r="V19" s="1255"/>
      <c r="W19" s="1255"/>
      <c r="X19" s="1255"/>
      <c r="Y19" s="1255"/>
      <c r="Z19" s="1255"/>
      <c r="AA19" s="1255"/>
      <c r="AB19" s="1255"/>
      <c r="AC19" s="1255"/>
      <c r="AD19" s="632"/>
    </row>
    <row r="20" spans="1:42" hidden="1">
      <c r="A20" s="1243"/>
      <c r="B20" s="1243"/>
      <c r="C20" s="1243">
        <v>1</v>
      </c>
      <c r="D20" s="960"/>
      <c r="E20" s="962"/>
      <c r="F20" s="962"/>
      <c r="G20" s="962"/>
      <c r="H20" s="962"/>
      <c r="I20" s="964"/>
      <c r="J20" s="956"/>
      <c r="K20" s="959"/>
      <c r="L20" s="595" t="str">
        <f>mergeValue(A20) &amp;"."&amp; mergeValue(B20)&amp;"."&amp; mergeValue(C20)</f>
        <v>1.1.1</v>
      </c>
      <c r="M20" s="549"/>
      <c r="N20" s="582"/>
      <c r="O20" s="1255"/>
      <c r="P20" s="1255"/>
      <c r="Q20" s="1255"/>
      <c r="R20" s="1255"/>
      <c r="S20" s="1255"/>
      <c r="T20" s="1255"/>
      <c r="U20" s="1255"/>
      <c r="V20" s="1255"/>
      <c r="W20" s="1255"/>
      <c r="X20" s="1255"/>
      <c r="Y20" s="1255"/>
      <c r="Z20" s="1255"/>
      <c r="AA20" s="1255"/>
      <c r="AB20" s="1255"/>
      <c r="AC20" s="1255"/>
      <c r="AD20" s="632"/>
    </row>
    <row r="21" spans="1:42" hidden="1">
      <c r="A21" s="1243"/>
      <c r="B21" s="1243"/>
      <c r="C21" s="1243"/>
      <c r="D21" s="1243">
        <v>1</v>
      </c>
      <c r="E21" s="962"/>
      <c r="F21" s="962"/>
      <c r="G21" s="962"/>
      <c r="H21" s="962"/>
      <c r="I21" s="964"/>
      <c r="J21" s="956"/>
      <c r="K21" s="959"/>
      <c r="L21" s="595" t="str">
        <f>mergeValue(A21) &amp;"."&amp; mergeValue(B21)&amp;"."&amp; mergeValue(C21)&amp;"."&amp; mergeValue(D21)</f>
        <v>1.1.1.1</v>
      </c>
      <c r="M21" s="550"/>
      <c r="N21" s="582"/>
      <c r="O21" s="1255"/>
      <c r="P21" s="1255"/>
      <c r="Q21" s="1255"/>
      <c r="R21" s="1255"/>
      <c r="S21" s="1255"/>
      <c r="T21" s="1255"/>
      <c r="U21" s="1255"/>
      <c r="V21" s="1255"/>
      <c r="W21" s="1255"/>
      <c r="X21" s="1255"/>
      <c r="Y21" s="1255"/>
      <c r="Z21" s="1255"/>
      <c r="AA21" s="1255"/>
      <c r="AB21" s="1255"/>
      <c r="AC21" s="1255"/>
      <c r="AD21" s="632"/>
    </row>
    <row r="22" spans="1:42" ht="11.25" hidden="1" customHeight="1">
      <c r="A22" s="1243"/>
      <c r="B22" s="1243"/>
      <c r="C22" s="1243"/>
      <c r="D22" s="1243"/>
      <c r="E22" s="1243">
        <v>1</v>
      </c>
      <c r="F22" s="962"/>
      <c r="G22" s="962"/>
      <c r="H22" s="960">
        <v>1</v>
      </c>
      <c r="I22" s="1243">
        <v>1</v>
      </c>
      <c r="J22" s="962"/>
      <c r="K22" s="967"/>
      <c r="L22" s="595"/>
      <c r="M22" s="556"/>
      <c r="N22" s="583"/>
      <c r="O22" s="633"/>
      <c r="P22" s="633"/>
      <c r="Q22" s="633"/>
      <c r="R22" s="633"/>
      <c r="S22" s="633"/>
      <c r="T22" s="633"/>
      <c r="U22" s="633"/>
      <c r="V22" s="1132"/>
      <c r="W22" s="1132"/>
      <c r="X22" s="1132"/>
      <c r="Y22" s="1132"/>
      <c r="Z22" s="1132"/>
      <c r="AA22" s="1132"/>
      <c r="AB22" s="1132"/>
      <c r="AC22" s="510"/>
      <c r="AD22" s="561"/>
    </row>
    <row r="23" spans="1:42" ht="90">
      <c r="A23" s="1243"/>
      <c r="B23" s="1243"/>
      <c r="C23" s="1243"/>
      <c r="D23" s="1243"/>
      <c r="E23" s="1243"/>
      <c r="F23" s="1243">
        <v>1</v>
      </c>
      <c r="G23" s="960"/>
      <c r="H23" s="960"/>
      <c r="I23" s="1243"/>
      <c r="J23" s="1243">
        <v>1</v>
      </c>
      <c r="K23" s="968"/>
      <c r="L23" s="595" t="str">
        <f>mergeValue(A23) &amp;"."&amp; mergeValue(B23)&amp;"."&amp; mergeValue(C23)&amp;"."&amp; mergeValue(D23)&amp;"."&amp;  mergeValue(F23)</f>
        <v>1.1.1.1.1</v>
      </c>
      <c r="M23" s="557" t="s">
        <v>10</v>
      </c>
      <c r="N23" s="583"/>
      <c r="O23" s="1246" t="s">
        <v>3</v>
      </c>
      <c r="P23" s="1247"/>
      <c r="Q23" s="1247"/>
      <c r="R23" s="1247"/>
      <c r="S23" s="1247"/>
      <c r="T23" s="1247"/>
      <c r="U23" s="1247"/>
      <c r="V23" s="1247"/>
      <c r="W23" s="1247"/>
      <c r="X23" s="1247"/>
      <c r="Y23" s="1247"/>
      <c r="Z23" s="1247"/>
      <c r="AA23" s="1247"/>
      <c r="AB23" s="1247"/>
      <c r="AC23" s="1248"/>
      <c r="AD23" s="632" t="s">
        <v>636</v>
      </c>
      <c r="AF23" s="506" t="str">
        <f>strCheckUnique(AG23:AG27)</f>
        <v/>
      </c>
      <c r="AH23" s="506"/>
    </row>
    <row r="24" spans="1:42" ht="33.75">
      <c r="A24" s="1243"/>
      <c r="B24" s="1243"/>
      <c r="C24" s="1243"/>
      <c r="D24" s="1243"/>
      <c r="E24" s="1243"/>
      <c r="F24" s="1243"/>
      <c r="G24" s="960">
        <v>1</v>
      </c>
      <c r="H24" s="960"/>
      <c r="I24" s="1243"/>
      <c r="J24" s="1243"/>
      <c r="K24" s="968">
        <v>1</v>
      </c>
      <c r="L24" s="595" t="str">
        <f>mergeValue(A24) &amp;"."&amp; mergeValue(B24)&amp;"."&amp; mergeValue(C24)&amp;"."&amp; mergeValue(D24)&amp;"."&amp; mergeValue(F24)&amp;"."&amp; mergeValue(G24)</f>
        <v>1.1.1.1.1.1</v>
      </c>
      <c r="M24" s="1071" t="s">
        <v>650</v>
      </c>
      <c r="N24" s="588"/>
      <c r="O24" s="685">
        <v>1062.45</v>
      </c>
      <c r="P24" s="564"/>
      <c r="Q24" s="1096"/>
      <c r="R24" s="1253" t="s">
        <v>1427</v>
      </c>
      <c r="S24" s="1239" t="s">
        <v>84</v>
      </c>
      <c r="T24" s="1253" t="s">
        <v>2829</v>
      </c>
      <c r="U24" s="1239" t="s">
        <v>84</v>
      </c>
      <c r="V24" s="685">
        <v>1083.97</v>
      </c>
      <c r="W24" s="765"/>
      <c r="X24" s="1096"/>
      <c r="Y24" s="1253" t="s">
        <v>2830</v>
      </c>
      <c r="Z24" s="1239" t="s">
        <v>84</v>
      </c>
      <c r="AA24" s="1253" t="s">
        <v>1428</v>
      </c>
      <c r="AB24" s="1239" t="s">
        <v>85</v>
      </c>
      <c r="AC24" s="580"/>
      <c r="AD24" s="1214" t="s">
        <v>660</v>
      </c>
      <c r="AE24" s="502" t="str">
        <f>strCheckDate(O26:AC26)</f>
        <v/>
      </c>
      <c r="AF24" s="506"/>
      <c r="AG24" s="506" t="str">
        <f>IF(M24="","",M24 )</f>
        <v>горячая вода в системе централизованного теплоснабжения на отопление</v>
      </c>
      <c r="AH24" s="506"/>
      <c r="AI24" s="506"/>
      <c r="AJ24" s="506"/>
    </row>
    <row r="25" spans="1:42" s="1063" customFormat="1" ht="33.75">
      <c r="A25" s="1243"/>
      <c r="B25" s="1243"/>
      <c r="C25" s="1243"/>
      <c r="D25" s="1243"/>
      <c r="E25" s="1243"/>
      <c r="F25" s="1243"/>
      <c r="G25" s="1081">
        <v>2</v>
      </c>
      <c r="H25" s="1081"/>
      <c r="I25" s="1243"/>
      <c r="J25" s="1243"/>
      <c r="K25" s="1119" t="s">
        <v>2794</v>
      </c>
      <c r="L25" s="1124" t="str">
        <f>mergeValue(A25) &amp;"."&amp; mergeValue(B25)&amp;"."&amp; mergeValue(C25)&amp;"."&amp; mergeValue(D25)&amp;"."&amp; mergeValue(F25)&amp;"."&amp; mergeValue(G25)</f>
        <v>1.1.1.1.1.2</v>
      </c>
      <c r="M25" s="1071" t="s">
        <v>651</v>
      </c>
      <c r="N25" s="722"/>
      <c r="O25" s="685">
        <v>1062.45</v>
      </c>
      <c r="P25" s="765"/>
      <c r="Q25" s="1096"/>
      <c r="R25" s="1253"/>
      <c r="S25" s="1239"/>
      <c r="T25" s="1253"/>
      <c r="U25" s="1239"/>
      <c r="V25" s="685">
        <v>1083.97</v>
      </c>
      <c r="W25" s="765"/>
      <c r="X25" s="1096"/>
      <c r="Y25" s="1253"/>
      <c r="Z25" s="1239"/>
      <c r="AA25" s="1253"/>
      <c r="AB25" s="1239"/>
      <c r="AC25" s="717"/>
      <c r="AD25" s="1215"/>
      <c r="AE25" s="1010" t="str">
        <f>strCheckDate(O26:AC26)</f>
        <v/>
      </c>
      <c r="AF25" s="831"/>
      <c r="AG25" s="831" t="str">
        <f>IF(M25="","",M25 )</f>
        <v>горячая вода в системе централизованного теплоснабжения на горячее водоснабжение</v>
      </c>
      <c r="AH25" s="831"/>
      <c r="AI25" s="831"/>
      <c r="AJ25" s="831"/>
      <c r="AK25" s="1010"/>
      <c r="AL25" s="1010"/>
      <c r="AM25" s="1010"/>
      <c r="AN25" s="1010"/>
      <c r="AO25" s="1010"/>
    </row>
    <row r="26" spans="1:42" ht="11.25" hidden="1" customHeight="1">
      <c r="A26" s="1243"/>
      <c r="B26" s="1243"/>
      <c r="C26" s="1243"/>
      <c r="D26" s="1243"/>
      <c r="E26" s="1243"/>
      <c r="F26" s="1243"/>
      <c r="G26" s="960"/>
      <c r="H26" s="960"/>
      <c r="I26" s="1243"/>
      <c r="J26" s="1243"/>
      <c r="K26" s="968"/>
      <c r="L26" s="602"/>
      <c r="M26" s="648"/>
      <c r="N26" s="588"/>
      <c r="O26" s="564"/>
      <c r="P26" s="564"/>
      <c r="Q26" s="586" t="str">
        <f>R24 &amp; "-" &amp; T24</f>
        <v>01.01.2019-30.06.2019</v>
      </c>
      <c r="R26" s="1238"/>
      <c r="S26" s="1239"/>
      <c r="T26" s="1238"/>
      <c r="U26" s="1239"/>
      <c r="V26" s="765"/>
      <c r="W26" s="765"/>
      <c r="X26" s="771" t="str">
        <f>Y24 &amp; "-" &amp; AA24</f>
        <v>01.07.2019-31.12.2019</v>
      </c>
      <c r="Y26" s="1238"/>
      <c r="Z26" s="1239"/>
      <c r="AA26" s="1238"/>
      <c r="AB26" s="1239"/>
      <c r="AC26" s="580"/>
      <c r="AD26" s="1215"/>
    </row>
    <row r="27" spans="1:42" s="477" customFormat="1" ht="15" customHeight="1">
      <c r="A27" s="1243"/>
      <c r="B27" s="1243"/>
      <c r="C27" s="1243"/>
      <c r="D27" s="1243"/>
      <c r="E27" s="1243"/>
      <c r="F27" s="1243"/>
      <c r="G27" s="962"/>
      <c r="H27" s="960"/>
      <c r="I27" s="1243"/>
      <c r="J27" s="1243"/>
      <c r="K27" s="967"/>
      <c r="L27" s="540"/>
      <c r="M27" s="558" t="s">
        <v>25</v>
      </c>
      <c r="N27" s="553"/>
      <c r="O27" s="547"/>
      <c r="P27" s="547"/>
      <c r="Q27" s="547"/>
      <c r="R27" s="575"/>
      <c r="S27" s="566"/>
      <c r="T27" s="565"/>
      <c r="U27" s="553"/>
      <c r="V27" s="759"/>
      <c r="W27" s="759"/>
      <c r="X27" s="759"/>
      <c r="Y27" s="768"/>
      <c r="Z27" s="1008"/>
      <c r="AA27" s="1007"/>
      <c r="AB27" s="1003"/>
      <c r="AC27" s="562"/>
      <c r="AD27" s="1216"/>
      <c r="AE27" s="503"/>
      <c r="AF27" s="503"/>
      <c r="AG27" s="503"/>
      <c r="AH27" s="503"/>
      <c r="AI27" s="503"/>
      <c r="AJ27" s="503"/>
      <c r="AK27" s="503"/>
      <c r="AL27" s="503"/>
      <c r="AM27" s="503"/>
      <c r="AN27" s="503"/>
      <c r="AO27" s="503"/>
    </row>
    <row r="28" spans="1:42" s="477" customFormat="1" ht="15" customHeight="1">
      <c r="A28" s="1243"/>
      <c r="B28" s="1243"/>
      <c r="C28" s="1243"/>
      <c r="D28" s="1243"/>
      <c r="E28" s="1243"/>
      <c r="F28" s="962"/>
      <c r="G28" s="962"/>
      <c r="H28" s="960"/>
      <c r="I28" s="1243"/>
      <c r="J28" s="962"/>
      <c r="K28" s="967"/>
      <c r="L28" s="540"/>
      <c r="M28" s="553" t="s">
        <v>11</v>
      </c>
      <c r="N28" s="552"/>
      <c r="O28" s="547"/>
      <c r="P28" s="547"/>
      <c r="Q28" s="547"/>
      <c r="R28" s="575"/>
      <c r="S28" s="566"/>
      <c r="T28" s="565"/>
      <c r="U28" s="552"/>
      <c r="V28" s="759"/>
      <c r="W28" s="759"/>
      <c r="X28" s="759"/>
      <c r="Y28" s="768"/>
      <c r="Z28" s="1008"/>
      <c r="AA28" s="1007"/>
      <c r="AB28" s="1042"/>
      <c r="AC28" s="566"/>
      <c r="AD28" s="562"/>
      <c r="AE28" s="503"/>
      <c r="AF28" s="503"/>
      <c r="AG28" s="503"/>
      <c r="AH28" s="503"/>
      <c r="AI28" s="503"/>
      <c r="AJ28" s="503"/>
      <c r="AK28" s="503"/>
      <c r="AL28" s="503"/>
      <c r="AM28" s="503"/>
      <c r="AN28" s="503"/>
      <c r="AO28" s="503"/>
    </row>
    <row r="29" spans="1:42" s="477" customFormat="1" ht="15" hidden="1" customHeight="1">
      <c r="A29" s="1243"/>
      <c r="B29" s="1243"/>
      <c r="C29" s="1243"/>
      <c r="D29" s="1243"/>
      <c r="E29" s="966"/>
      <c r="F29" s="962"/>
      <c r="G29" s="962"/>
      <c r="H29" s="962"/>
      <c r="I29" s="958"/>
      <c r="J29" s="955"/>
      <c r="K29" s="965"/>
      <c r="L29" s="540"/>
      <c r="M29" s="553"/>
      <c r="N29" s="553"/>
      <c r="O29" s="553"/>
      <c r="P29" s="553"/>
      <c r="Q29" s="553"/>
      <c r="R29" s="553"/>
      <c r="S29" s="553"/>
      <c r="T29" s="553"/>
      <c r="U29" s="553"/>
      <c r="V29" s="1003"/>
      <c r="W29" s="1003"/>
      <c r="X29" s="1003"/>
      <c r="Y29" s="1003"/>
      <c r="Z29" s="1003"/>
      <c r="AA29" s="1003"/>
      <c r="AB29" s="1003"/>
      <c r="AC29" s="566"/>
      <c r="AD29" s="562"/>
      <c r="AE29" s="503"/>
      <c r="AF29" s="503"/>
      <c r="AG29" s="503"/>
      <c r="AH29" s="503"/>
      <c r="AI29" s="503"/>
      <c r="AJ29" s="503"/>
      <c r="AK29" s="503"/>
      <c r="AL29" s="503"/>
      <c r="AM29" s="503"/>
      <c r="AN29" s="503"/>
      <c r="AO29" s="503"/>
      <c r="AP29" s="503"/>
    </row>
    <row r="30" spans="1:42" ht="3" customHeight="1">
      <c r="L30" s="487"/>
      <c r="M30" s="487"/>
      <c r="N30" s="487"/>
      <c r="O30" s="487"/>
      <c r="P30" s="487"/>
      <c r="Q30" s="487"/>
      <c r="R30" s="487"/>
      <c r="S30" s="487"/>
      <c r="T30" s="487"/>
      <c r="U30" s="487"/>
      <c r="V30" s="487"/>
      <c r="W30" s="487"/>
      <c r="X30" s="487"/>
      <c r="Y30" s="487"/>
      <c r="Z30" s="487"/>
      <c r="AA30" s="487"/>
      <c r="AB30" s="487"/>
    </row>
    <row r="31" spans="1:42" ht="141.75" customHeight="1">
      <c r="L31" s="1">
        <v>1</v>
      </c>
      <c r="M31" s="1207" t="s">
        <v>661</v>
      </c>
      <c r="N31" s="1207"/>
      <c r="O31" s="1207"/>
      <c r="P31" s="1207"/>
      <c r="Q31" s="1207"/>
      <c r="R31" s="1207"/>
      <c r="S31" s="1207"/>
      <c r="T31" s="1207"/>
      <c r="U31" s="1207"/>
      <c r="V31" s="1207"/>
      <c r="W31" s="1207"/>
      <c r="X31" s="1207"/>
      <c r="Y31" s="1207"/>
      <c r="Z31" s="1207"/>
      <c r="AA31" s="1207"/>
      <c r="AB31" s="1207"/>
      <c r="AC31" s="1207"/>
      <c r="AD31" s="1207"/>
    </row>
  </sheetData>
  <sheetProtection password="FA9C" sheet="1" objects="1" scenarios="1" formatColumns="0" formatRows="0"/>
  <dataConsolidate link="1"/>
  <mergeCells count="49">
    <mergeCell ref="D21:D29"/>
    <mergeCell ref="L5:T5"/>
    <mergeCell ref="O9:T9"/>
    <mergeCell ref="O10:T10"/>
    <mergeCell ref="A18:A29"/>
    <mergeCell ref="O18:AC18"/>
    <mergeCell ref="B19:B29"/>
    <mergeCell ref="O19:AC19"/>
    <mergeCell ref="C20:C29"/>
    <mergeCell ref="O21:AC21"/>
    <mergeCell ref="E22:E28"/>
    <mergeCell ref="I22:I28"/>
    <mergeCell ref="F23:F27"/>
    <mergeCell ref="J23:J27"/>
    <mergeCell ref="O23:AC23"/>
    <mergeCell ref="R24:R26"/>
    <mergeCell ref="O7:T7"/>
    <mergeCell ref="O8:T8"/>
    <mergeCell ref="AC14:AC16"/>
    <mergeCell ref="L13:AC13"/>
    <mergeCell ref="L14:L16"/>
    <mergeCell ref="M14:M16"/>
    <mergeCell ref="O14:T14"/>
    <mergeCell ref="U14:U16"/>
    <mergeCell ref="S16:T16"/>
    <mergeCell ref="O12:U12"/>
    <mergeCell ref="O15:O16"/>
    <mergeCell ref="P15:Q15"/>
    <mergeCell ref="R15:T15"/>
    <mergeCell ref="AD13:AD16"/>
    <mergeCell ref="AD24:AD27"/>
    <mergeCell ref="M31:AD31"/>
    <mergeCell ref="T24:T26"/>
    <mergeCell ref="U24:U26"/>
    <mergeCell ref="O20:AC20"/>
    <mergeCell ref="S24:S26"/>
    <mergeCell ref="S17:T17"/>
    <mergeCell ref="Z17:AA17"/>
    <mergeCell ref="Y24:Y26"/>
    <mergeCell ref="Z24:Z26"/>
    <mergeCell ref="AA24:AA26"/>
    <mergeCell ref="AB24:AB26"/>
    <mergeCell ref="V12:AB12"/>
    <mergeCell ref="V14:AA14"/>
    <mergeCell ref="AB14:AB16"/>
    <mergeCell ref="V15:V16"/>
    <mergeCell ref="W15:X15"/>
    <mergeCell ref="Y15:AA15"/>
    <mergeCell ref="Z16:AA16"/>
  </mergeCells>
  <dataValidations count="9">
    <dataValidation allowBlank="1" prompt="Для выбора выполните двойной щелчок левой клавиши мыши по соответствующей ячейке." sqref="WWA983063:WWL983069 JO27:JZ29 TK27:TV29 ADG27:ADR29 ANC27:ANN29 AWY27:AXJ29 BGU27:BHF29 BQQ27:BRB29 CAM27:CAX29 CKI27:CKT29 CUE27:CUP29 DEA27:DEL29 DNW27:DOH29 DXS27:DYD29 EHO27:EHZ29 ERK27:ERV29 FBG27:FBR29 FLC27:FLN29 FUY27:FVJ29 GEU27:GFF29 GOQ27:GPB29 GYM27:GYX29 HII27:HIT29 HSE27:HSP29 ICA27:ICL29 ILW27:IMH29 IVS27:IWD29 JFO27:JFZ29 JPK27:JPV29 JZG27:JZR29 KJC27:KJN29 KSY27:KTJ29 LCU27:LDF29 LMQ27:LNB29 LWM27:LWX29 MGI27:MGT29 MQE27:MQP29 NAA27:NAL29 NJW27:NKH29 NTS27:NUD29 ODO27:ODZ29 ONK27:ONV29 OXG27:OXR29 PHC27:PHN29 PQY27:PRJ29 QAU27:QBF29 QKQ27:QLB29 QUM27:QUX29 REI27:RET29 ROE27:ROP29 RYA27:RYL29 SHW27:SIH29 SRS27:SSD29 TBO27:TBZ29 TLK27:TLV29 TVG27:TVR29 UFC27:UFN29 UOY27:UPJ29 UYU27:UZF29 VIQ27:VJB29 VSM27:VSX29 WCI27:WCT29 WME27:WMP29 WWA27:WWL29 JO65559:JZ65565 TK65559:TV65565 ADG65559:ADR65565 ANC65559:ANN65565 AWY65559:AXJ65565 BGU65559:BHF65565 BQQ65559:BRB65565 CAM65559:CAX65565 CKI65559:CKT65565 CUE65559:CUP65565 DEA65559:DEL65565 DNW65559:DOH65565 DXS65559:DYD65565 EHO65559:EHZ65565 ERK65559:ERV65565 FBG65559:FBR65565 FLC65559:FLN65565 FUY65559:FVJ65565 GEU65559:GFF65565 GOQ65559:GPB65565 GYM65559:GYX65565 HII65559:HIT65565 HSE65559:HSP65565 ICA65559:ICL65565 ILW65559:IMH65565 IVS65559:IWD65565 JFO65559:JFZ65565 JPK65559:JPV65565 JZG65559:JZR65565 KJC65559:KJN65565 KSY65559:KTJ65565 LCU65559:LDF65565 LMQ65559:LNB65565 LWM65559:LWX65565 MGI65559:MGT65565 MQE65559:MQP65565 NAA65559:NAL65565 NJW65559:NKH65565 NTS65559:NUD65565 ODO65559:ODZ65565 ONK65559:ONV65565 OXG65559:OXR65565 PHC65559:PHN65565 PQY65559:PRJ65565 QAU65559:QBF65565 QKQ65559:QLB65565 QUM65559:QUX65565 REI65559:RET65565 ROE65559:ROP65565 RYA65559:RYL65565 SHW65559:SIH65565 SRS65559:SSD65565 TBO65559:TBZ65565 TLK65559:TLV65565 TVG65559:TVR65565 UFC65559:UFN65565 UOY65559:UPJ65565 UYU65559:UZF65565 VIQ65559:VJB65565 VSM65559:VSX65565 WCI65559:WCT65565 WME65559:WMP65565 WWA65559:WWL65565 JO131095:JZ131101 TK131095:TV131101 ADG131095:ADR131101 ANC131095:ANN131101 AWY131095:AXJ131101 BGU131095:BHF131101 BQQ131095:BRB131101 CAM131095:CAX131101 CKI131095:CKT131101 CUE131095:CUP131101 DEA131095:DEL131101 DNW131095:DOH131101 DXS131095:DYD131101 EHO131095:EHZ131101 ERK131095:ERV131101 FBG131095:FBR131101 FLC131095:FLN131101 FUY131095:FVJ131101 GEU131095:GFF131101 GOQ131095:GPB131101 GYM131095:GYX131101 HII131095:HIT131101 HSE131095:HSP131101 ICA131095:ICL131101 ILW131095:IMH131101 IVS131095:IWD131101 JFO131095:JFZ131101 JPK131095:JPV131101 JZG131095:JZR131101 KJC131095:KJN131101 KSY131095:KTJ131101 LCU131095:LDF131101 LMQ131095:LNB131101 LWM131095:LWX131101 MGI131095:MGT131101 MQE131095:MQP131101 NAA131095:NAL131101 NJW131095:NKH131101 NTS131095:NUD131101 ODO131095:ODZ131101 ONK131095:ONV131101 OXG131095:OXR131101 PHC131095:PHN131101 PQY131095:PRJ131101 QAU131095:QBF131101 QKQ131095:QLB131101 QUM131095:QUX131101 REI131095:RET131101 ROE131095:ROP131101 RYA131095:RYL131101 SHW131095:SIH131101 SRS131095:SSD131101 TBO131095:TBZ131101 TLK131095:TLV131101 TVG131095:TVR131101 UFC131095:UFN131101 UOY131095:UPJ131101 UYU131095:UZF131101 VIQ131095:VJB131101 VSM131095:VSX131101 WCI131095:WCT131101 WME131095:WMP131101 WWA131095:WWL131101 JO196631:JZ196637 TK196631:TV196637 ADG196631:ADR196637 ANC196631:ANN196637 AWY196631:AXJ196637 BGU196631:BHF196637 BQQ196631:BRB196637 CAM196631:CAX196637 CKI196631:CKT196637 CUE196631:CUP196637 DEA196631:DEL196637 DNW196631:DOH196637 DXS196631:DYD196637 EHO196631:EHZ196637 ERK196631:ERV196637 FBG196631:FBR196637 FLC196631:FLN196637 FUY196631:FVJ196637 GEU196631:GFF196637 GOQ196631:GPB196637 GYM196631:GYX196637 HII196631:HIT196637 HSE196631:HSP196637 ICA196631:ICL196637 ILW196631:IMH196637 IVS196631:IWD196637 JFO196631:JFZ196637 JPK196631:JPV196637 JZG196631:JZR196637 KJC196631:KJN196637 KSY196631:KTJ196637 LCU196631:LDF196637 LMQ196631:LNB196637 LWM196631:LWX196637 MGI196631:MGT196637 MQE196631:MQP196637 NAA196631:NAL196637 NJW196631:NKH196637 NTS196631:NUD196637 ODO196631:ODZ196637 ONK196631:ONV196637 OXG196631:OXR196637 PHC196631:PHN196637 PQY196631:PRJ196637 QAU196631:QBF196637 QKQ196631:QLB196637 QUM196631:QUX196637 REI196631:RET196637 ROE196631:ROP196637 RYA196631:RYL196637 SHW196631:SIH196637 SRS196631:SSD196637 TBO196631:TBZ196637 TLK196631:TLV196637 TVG196631:TVR196637 UFC196631:UFN196637 UOY196631:UPJ196637 UYU196631:UZF196637 VIQ196631:VJB196637 VSM196631:VSX196637 WCI196631:WCT196637 WME196631:WMP196637 WWA196631:WWL196637 JO262167:JZ262173 TK262167:TV262173 ADG262167:ADR262173 ANC262167:ANN262173 AWY262167:AXJ262173 BGU262167:BHF262173 BQQ262167:BRB262173 CAM262167:CAX262173 CKI262167:CKT262173 CUE262167:CUP262173 DEA262167:DEL262173 DNW262167:DOH262173 DXS262167:DYD262173 EHO262167:EHZ262173 ERK262167:ERV262173 FBG262167:FBR262173 FLC262167:FLN262173 FUY262167:FVJ262173 GEU262167:GFF262173 GOQ262167:GPB262173 GYM262167:GYX262173 HII262167:HIT262173 HSE262167:HSP262173 ICA262167:ICL262173 ILW262167:IMH262173 IVS262167:IWD262173 JFO262167:JFZ262173 JPK262167:JPV262173 JZG262167:JZR262173 KJC262167:KJN262173 KSY262167:KTJ262173 LCU262167:LDF262173 LMQ262167:LNB262173 LWM262167:LWX262173 MGI262167:MGT262173 MQE262167:MQP262173 NAA262167:NAL262173 NJW262167:NKH262173 NTS262167:NUD262173 ODO262167:ODZ262173 ONK262167:ONV262173 OXG262167:OXR262173 PHC262167:PHN262173 PQY262167:PRJ262173 QAU262167:QBF262173 QKQ262167:QLB262173 QUM262167:QUX262173 REI262167:RET262173 ROE262167:ROP262173 RYA262167:RYL262173 SHW262167:SIH262173 SRS262167:SSD262173 TBO262167:TBZ262173 TLK262167:TLV262173 TVG262167:TVR262173 UFC262167:UFN262173 UOY262167:UPJ262173 UYU262167:UZF262173 VIQ262167:VJB262173 VSM262167:VSX262173 WCI262167:WCT262173 WME262167:WMP262173 WWA262167:WWL262173 JO327703:JZ327709 TK327703:TV327709 ADG327703:ADR327709 ANC327703:ANN327709 AWY327703:AXJ327709 BGU327703:BHF327709 BQQ327703:BRB327709 CAM327703:CAX327709 CKI327703:CKT327709 CUE327703:CUP327709 DEA327703:DEL327709 DNW327703:DOH327709 DXS327703:DYD327709 EHO327703:EHZ327709 ERK327703:ERV327709 FBG327703:FBR327709 FLC327703:FLN327709 FUY327703:FVJ327709 GEU327703:GFF327709 GOQ327703:GPB327709 GYM327703:GYX327709 HII327703:HIT327709 HSE327703:HSP327709 ICA327703:ICL327709 ILW327703:IMH327709 IVS327703:IWD327709 JFO327703:JFZ327709 JPK327703:JPV327709 JZG327703:JZR327709 KJC327703:KJN327709 KSY327703:KTJ327709 LCU327703:LDF327709 LMQ327703:LNB327709 LWM327703:LWX327709 MGI327703:MGT327709 MQE327703:MQP327709 NAA327703:NAL327709 NJW327703:NKH327709 NTS327703:NUD327709 ODO327703:ODZ327709 ONK327703:ONV327709 OXG327703:OXR327709 PHC327703:PHN327709 PQY327703:PRJ327709 QAU327703:QBF327709 QKQ327703:QLB327709 QUM327703:QUX327709 REI327703:RET327709 ROE327703:ROP327709 RYA327703:RYL327709 SHW327703:SIH327709 SRS327703:SSD327709 TBO327703:TBZ327709 TLK327703:TLV327709 TVG327703:TVR327709 UFC327703:UFN327709 UOY327703:UPJ327709 UYU327703:UZF327709 VIQ327703:VJB327709 VSM327703:VSX327709 WCI327703:WCT327709 WME327703:WMP327709 WWA327703:WWL327709 JO393239:JZ393245 TK393239:TV393245 ADG393239:ADR393245 ANC393239:ANN393245 AWY393239:AXJ393245 BGU393239:BHF393245 BQQ393239:BRB393245 CAM393239:CAX393245 CKI393239:CKT393245 CUE393239:CUP393245 DEA393239:DEL393245 DNW393239:DOH393245 DXS393239:DYD393245 EHO393239:EHZ393245 ERK393239:ERV393245 FBG393239:FBR393245 FLC393239:FLN393245 FUY393239:FVJ393245 GEU393239:GFF393245 GOQ393239:GPB393245 GYM393239:GYX393245 HII393239:HIT393245 HSE393239:HSP393245 ICA393239:ICL393245 ILW393239:IMH393245 IVS393239:IWD393245 JFO393239:JFZ393245 JPK393239:JPV393245 JZG393239:JZR393245 KJC393239:KJN393245 KSY393239:KTJ393245 LCU393239:LDF393245 LMQ393239:LNB393245 LWM393239:LWX393245 MGI393239:MGT393245 MQE393239:MQP393245 NAA393239:NAL393245 NJW393239:NKH393245 NTS393239:NUD393245 ODO393239:ODZ393245 ONK393239:ONV393245 OXG393239:OXR393245 PHC393239:PHN393245 PQY393239:PRJ393245 QAU393239:QBF393245 QKQ393239:QLB393245 QUM393239:QUX393245 REI393239:RET393245 ROE393239:ROP393245 RYA393239:RYL393245 SHW393239:SIH393245 SRS393239:SSD393245 TBO393239:TBZ393245 TLK393239:TLV393245 TVG393239:TVR393245 UFC393239:UFN393245 UOY393239:UPJ393245 UYU393239:UZF393245 VIQ393239:VJB393245 VSM393239:VSX393245 WCI393239:WCT393245 WME393239:WMP393245 WWA393239:WWL393245 JO458775:JZ458781 TK458775:TV458781 ADG458775:ADR458781 ANC458775:ANN458781 AWY458775:AXJ458781 BGU458775:BHF458781 BQQ458775:BRB458781 CAM458775:CAX458781 CKI458775:CKT458781 CUE458775:CUP458781 DEA458775:DEL458781 DNW458775:DOH458781 DXS458775:DYD458781 EHO458775:EHZ458781 ERK458775:ERV458781 FBG458775:FBR458781 FLC458775:FLN458781 FUY458775:FVJ458781 GEU458775:GFF458781 GOQ458775:GPB458781 GYM458775:GYX458781 HII458775:HIT458781 HSE458775:HSP458781 ICA458775:ICL458781 ILW458775:IMH458781 IVS458775:IWD458781 JFO458775:JFZ458781 JPK458775:JPV458781 JZG458775:JZR458781 KJC458775:KJN458781 KSY458775:KTJ458781 LCU458775:LDF458781 LMQ458775:LNB458781 LWM458775:LWX458781 MGI458775:MGT458781 MQE458775:MQP458781 NAA458775:NAL458781 NJW458775:NKH458781 NTS458775:NUD458781 ODO458775:ODZ458781 ONK458775:ONV458781 OXG458775:OXR458781 PHC458775:PHN458781 PQY458775:PRJ458781 QAU458775:QBF458781 QKQ458775:QLB458781 QUM458775:QUX458781 REI458775:RET458781 ROE458775:ROP458781 RYA458775:RYL458781 SHW458775:SIH458781 SRS458775:SSD458781 TBO458775:TBZ458781 TLK458775:TLV458781 TVG458775:TVR458781 UFC458775:UFN458781 UOY458775:UPJ458781 UYU458775:UZF458781 VIQ458775:VJB458781 VSM458775:VSX458781 WCI458775:WCT458781 WME458775:WMP458781 WWA458775:WWL458781 JO524311:JZ524317 TK524311:TV524317 ADG524311:ADR524317 ANC524311:ANN524317 AWY524311:AXJ524317 BGU524311:BHF524317 BQQ524311:BRB524317 CAM524311:CAX524317 CKI524311:CKT524317 CUE524311:CUP524317 DEA524311:DEL524317 DNW524311:DOH524317 DXS524311:DYD524317 EHO524311:EHZ524317 ERK524311:ERV524317 FBG524311:FBR524317 FLC524311:FLN524317 FUY524311:FVJ524317 GEU524311:GFF524317 GOQ524311:GPB524317 GYM524311:GYX524317 HII524311:HIT524317 HSE524311:HSP524317 ICA524311:ICL524317 ILW524311:IMH524317 IVS524311:IWD524317 JFO524311:JFZ524317 JPK524311:JPV524317 JZG524311:JZR524317 KJC524311:KJN524317 KSY524311:KTJ524317 LCU524311:LDF524317 LMQ524311:LNB524317 LWM524311:LWX524317 MGI524311:MGT524317 MQE524311:MQP524317 NAA524311:NAL524317 NJW524311:NKH524317 NTS524311:NUD524317 ODO524311:ODZ524317 ONK524311:ONV524317 OXG524311:OXR524317 PHC524311:PHN524317 PQY524311:PRJ524317 QAU524311:QBF524317 QKQ524311:QLB524317 QUM524311:QUX524317 REI524311:RET524317 ROE524311:ROP524317 RYA524311:RYL524317 SHW524311:SIH524317 SRS524311:SSD524317 TBO524311:TBZ524317 TLK524311:TLV524317 TVG524311:TVR524317 UFC524311:UFN524317 UOY524311:UPJ524317 UYU524311:UZF524317 VIQ524311:VJB524317 VSM524311:VSX524317 WCI524311:WCT524317 WME524311:WMP524317 WWA524311:WWL524317 JO589847:JZ589853 TK589847:TV589853 ADG589847:ADR589853 ANC589847:ANN589853 AWY589847:AXJ589853 BGU589847:BHF589853 BQQ589847:BRB589853 CAM589847:CAX589853 CKI589847:CKT589853 CUE589847:CUP589853 DEA589847:DEL589853 DNW589847:DOH589853 DXS589847:DYD589853 EHO589847:EHZ589853 ERK589847:ERV589853 FBG589847:FBR589853 FLC589847:FLN589853 FUY589847:FVJ589853 GEU589847:GFF589853 GOQ589847:GPB589853 GYM589847:GYX589853 HII589847:HIT589853 HSE589847:HSP589853 ICA589847:ICL589853 ILW589847:IMH589853 IVS589847:IWD589853 JFO589847:JFZ589853 JPK589847:JPV589853 JZG589847:JZR589853 KJC589847:KJN589853 KSY589847:KTJ589853 LCU589847:LDF589853 LMQ589847:LNB589853 LWM589847:LWX589853 MGI589847:MGT589853 MQE589847:MQP589853 NAA589847:NAL589853 NJW589847:NKH589853 NTS589847:NUD589853 ODO589847:ODZ589853 ONK589847:ONV589853 OXG589847:OXR589853 PHC589847:PHN589853 PQY589847:PRJ589853 QAU589847:QBF589853 QKQ589847:QLB589853 QUM589847:QUX589853 REI589847:RET589853 ROE589847:ROP589853 RYA589847:RYL589853 SHW589847:SIH589853 SRS589847:SSD589853 TBO589847:TBZ589853 TLK589847:TLV589853 TVG589847:TVR589853 UFC589847:UFN589853 UOY589847:UPJ589853 UYU589847:UZF589853 VIQ589847:VJB589853 VSM589847:VSX589853 WCI589847:WCT589853 WME589847:WMP589853 WWA589847:WWL589853 JO655383:JZ655389 TK655383:TV655389 ADG655383:ADR655389 ANC655383:ANN655389 AWY655383:AXJ655389 BGU655383:BHF655389 BQQ655383:BRB655389 CAM655383:CAX655389 CKI655383:CKT655389 CUE655383:CUP655389 DEA655383:DEL655389 DNW655383:DOH655389 DXS655383:DYD655389 EHO655383:EHZ655389 ERK655383:ERV655389 FBG655383:FBR655389 FLC655383:FLN655389 FUY655383:FVJ655389 GEU655383:GFF655389 GOQ655383:GPB655389 GYM655383:GYX655389 HII655383:HIT655389 HSE655383:HSP655389 ICA655383:ICL655389 ILW655383:IMH655389 IVS655383:IWD655389 JFO655383:JFZ655389 JPK655383:JPV655389 JZG655383:JZR655389 KJC655383:KJN655389 KSY655383:KTJ655389 LCU655383:LDF655389 LMQ655383:LNB655389 LWM655383:LWX655389 MGI655383:MGT655389 MQE655383:MQP655389 NAA655383:NAL655389 NJW655383:NKH655389 NTS655383:NUD655389 ODO655383:ODZ655389 ONK655383:ONV655389 OXG655383:OXR655389 PHC655383:PHN655389 PQY655383:PRJ655389 QAU655383:QBF655389 QKQ655383:QLB655389 QUM655383:QUX655389 REI655383:RET655389 ROE655383:ROP655389 RYA655383:RYL655389 SHW655383:SIH655389 SRS655383:SSD655389 TBO655383:TBZ655389 TLK655383:TLV655389 TVG655383:TVR655389 UFC655383:UFN655389 UOY655383:UPJ655389 UYU655383:UZF655389 VIQ655383:VJB655389 VSM655383:VSX655389 WCI655383:WCT655389 WME655383:WMP655389 WWA655383:WWL655389 JO720919:JZ720925 TK720919:TV720925 ADG720919:ADR720925 ANC720919:ANN720925 AWY720919:AXJ720925 BGU720919:BHF720925 BQQ720919:BRB720925 CAM720919:CAX720925 CKI720919:CKT720925 CUE720919:CUP720925 DEA720919:DEL720925 DNW720919:DOH720925 DXS720919:DYD720925 EHO720919:EHZ720925 ERK720919:ERV720925 FBG720919:FBR720925 FLC720919:FLN720925 FUY720919:FVJ720925 GEU720919:GFF720925 GOQ720919:GPB720925 GYM720919:GYX720925 HII720919:HIT720925 HSE720919:HSP720925 ICA720919:ICL720925 ILW720919:IMH720925 IVS720919:IWD720925 JFO720919:JFZ720925 JPK720919:JPV720925 JZG720919:JZR720925 KJC720919:KJN720925 KSY720919:KTJ720925 LCU720919:LDF720925 LMQ720919:LNB720925 LWM720919:LWX720925 MGI720919:MGT720925 MQE720919:MQP720925 NAA720919:NAL720925 NJW720919:NKH720925 NTS720919:NUD720925 ODO720919:ODZ720925 ONK720919:ONV720925 OXG720919:OXR720925 PHC720919:PHN720925 PQY720919:PRJ720925 QAU720919:QBF720925 QKQ720919:QLB720925 QUM720919:QUX720925 REI720919:RET720925 ROE720919:ROP720925 RYA720919:RYL720925 SHW720919:SIH720925 SRS720919:SSD720925 TBO720919:TBZ720925 TLK720919:TLV720925 TVG720919:TVR720925 UFC720919:UFN720925 UOY720919:UPJ720925 UYU720919:UZF720925 VIQ720919:VJB720925 VSM720919:VSX720925 WCI720919:WCT720925 WME720919:WMP720925 WWA720919:WWL720925 JO786455:JZ786461 TK786455:TV786461 ADG786455:ADR786461 ANC786455:ANN786461 AWY786455:AXJ786461 BGU786455:BHF786461 BQQ786455:BRB786461 CAM786455:CAX786461 CKI786455:CKT786461 CUE786455:CUP786461 DEA786455:DEL786461 DNW786455:DOH786461 DXS786455:DYD786461 EHO786455:EHZ786461 ERK786455:ERV786461 FBG786455:FBR786461 FLC786455:FLN786461 FUY786455:FVJ786461 GEU786455:GFF786461 GOQ786455:GPB786461 GYM786455:GYX786461 HII786455:HIT786461 HSE786455:HSP786461 ICA786455:ICL786461 ILW786455:IMH786461 IVS786455:IWD786461 JFO786455:JFZ786461 JPK786455:JPV786461 JZG786455:JZR786461 KJC786455:KJN786461 KSY786455:KTJ786461 LCU786455:LDF786461 LMQ786455:LNB786461 LWM786455:LWX786461 MGI786455:MGT786461 MQE786455:MQP786461 NAA786455:NAL786461 NJW786455:NKH786461 NTS786455:NUD786461 ODO786455:ODZ786461 ONK786455:ONV786461 OXG786455:OXR786461 PHC786455:PHN786461 PQY786455:PRJ786461 QAU786455:QBF786461 QKQ786455:QLB786461 QUM786455:QUX786461 REI786455:RET786461 ROE786455:ROP786461 RYA786455:RYL786461 SHW786455:SIH786461 SRS786455:SSD786461 TBO786455:TBZ786461 TLK786455:TLV786461 TVG786455:TVR786461 UFC786455:UFN786461 UOY786455:UPJ786461 UYU786455:UZF786461 VIQ786455:VJB786461 VSM786455:VSX786461 WCI786455:WCT786461 WME786455:WMP786461 WWA786455:WWL786461 JO851991:JZ851997 TK851991:TV851997 ADG851991:ADR851997 ANC851991:ANN851997 AWY851991:AXJ851997 BGU851991:BHF851997 BQQ851991:BRB851997 CAM851991:CAX851997 CKI851991:CKT851997 CUE851991:CUP851997 DEA851991:DEL851997 DNW851991:DOH851997 DXS851991:DYD851997 EHO851991:EHZ851997 ERK851991:ERV851997 FBG851991:FBR851997 FLC851991:FLN851997 FUY851991:FVJ851997 GEU851991:GFF851997 GOQ851991:GPB851997 GYM851991:GYX851997 HII851991:HIT851997 HSE851991:HSP851997 ICA851991:ICL851997 ILW851991:IMH851997 IVS851991:IWD851997 JFO851991:JFZ851997 JPK851991:JPV851997 JZG851991:JZR851997 KJC851991:KJN851997 KSY851991:KTJ851997 LCU851991:LDF851997 LMQ851991:LNB851997 LWM851991:LWX851997 MGI851991:MGT851997 MQE851991:MQP851997 NAA851991:NAL851997 NJW851991:NKH851997 NTS851991:NUD851997 ODO851991:ODZ851997 ONK851991:ONV851997 OXG851991:OXR851997 PHC851991:PHN851997 PQY851991:PRJ851997 QAU851991:QBF851997 QKQ851991:QLB851997 QUM851991:QUX851997 REI851991:RET851997 ROE851991:ROP851997 RYA851991:RYL851997 SHW851991:SIH851997 SRS851991:SSD851997 TBO851991:TBZ851997 TLK851991:TLV851997 TVG851991:TVR851997 UFC851991:UFN851997 UOY851991:UPJ851997 UYU851991:UZF851997 VIQ851991:VJB851997 VSM851991:VSX851997 WCI851991:WCT851997 WME851991:WMP851997 WWA851991:WWL851997 JO917527:JZ917533 TK917527:TV917533 ADG917527:ADR917533 ANC917527:ANN917533 AWY917527:AXJ917533 BGU917527:BHF917533 BQQ917527:BRB917533 CAM917527:CAX917533 CKI917527:CKT917533 CUE917527:CUP917533 DEA917527:DEL917533 DNW917527:DOH917533 DXS917527:DYD917533 EHO917527:EHZ917533 ERK917527:ERV917533 FBG917527:FBR917533 FLC917527:FLN917533 FUY917527:FVJ917533 GEU917527:GFF917533 GOQ917527:GPB917533 GYM917527:GYX917533 HII917527:HIT917533 HSE917527:HSP917533 ICA917527:ICL917533 ILW917527:IMH917533 IVS917527:IWD917533 JFO917527:JFZ917533 JPK917527:JPV917533 JZG917527:JZR917533 KJC917527:KJN917533 KSY917527:KTJ917533 LCU917527:LDF917533 LMQ917527:LNB917533 LWM917527:LWX917533 MGI917527:MGT917533 MQE917527:MQP917533 NAA917527:NAL917533 NJW917527:NKH917533 NTS917527:NUD917533 ODO917527:ODZ917533 ONK917527:ONV917533 OXG917527:OXR917533 PHC917527:PHN917533 PQY917527:PRJ917533 QAU917527:QBF917533 QKQ917527:QLB917533 QUM917527:QUX917533 REI917527:RET917533 ROE917527:ROP917533 RYA917527:RYL917533 SHW917527:SIH917533 SRS917527:SSD917533 TBO917527:TBZ917533 TLK917527:TLV917533 TVG917527:TVR917533 UFC917527:UFN917533 UOY917527:UPJ917533 UYU917527:UZF917533 VIQ917527:VJB917533 VSM917527:VSX917533 WCI917527:WCT917533 WME917527:WMP917533 WWA917527:WWL917533 JO983063:JZ983069 TK983063:TV983069 ADG983063:ADR983069 ANC983063:ANN983069 AWY983063:AXJ983069 BGU983063:BHF983069 BQQ983063:BRB983069 CAM983063:CAX983069 CKI983063:CKT983069 CUE983063:CUP983069 DEA983063:DEL983069 DNW983063:DOH983069 DXS983063:DYD983069 EHO983063:EHZ983069 ERK983063:ERV983069 FBG983063:FBR983069 FLC983063:FLN983069 FUY983063:FVJ983069 GEU983063:GFF983069 GOQ983063:GPB983069 GYM983063:GYX983069 HII983063:HIT983069 HSE983063:HSP983069 ICA983063:ICL983069 ILW983063:IMH983069 IVS983063:IWD983069 JFO983063:JFZ983069 JPK983063:JPV983069 JZG983063:JZR983069 KJC983063:KJN983069 KSY983063:KTJ983069 LCU983063:LDF983069 LMQ983063:LNB983069 LWM983063:LWX983069 MGI983063:MGT983069 MQE983063:MQP983069 NAA983063:NAL983069 NJW983063:NKH983069 NTS983063:NUD983069 ODO983063:ODZ983069 ONK983063:ONV983069 OXG983063:OXR983069 PHC983063:PHN983069 PQY983063:PRJ983069 QAU983063:QBF983069 QKQ983063:QLB983069 QUM983063:QUX983069 REI983063:RET983069 ROE983063:ROP983069 RYA983063:RYL983069 SHW983063:SIH983069 SRS983063:SSD983069 TBO983063:TBZ983069 TLK983063:TLV983069 TVG983063:TVR983069 UFC983063:UFN983069 UOY983063:UPJ983069 UYU983063:UZF983069 VIQ983063:VJB983069 VSM983063:VSX983069 WCI983063:WCT983069 WME983063:WMP983069 AD28:AD29 L27:AC29 L983063:AD983069 L917527:AD917533 L851991:AD851997 L786455:AD786461 L720919:AD720925 L655383:AD655389 L589847:AD589853 L524311:AD524317 L458775:AD458781 L393239:AD393245 L327703:AD327709 L262167:AD262173 L196631:AD196637 L131095:AD131101 L65559:AD65565"/>
    <dataValidation type="list" allowBlank="1" showInputMessage="1" errorTitle="Ошибка" error="Выберите значение из списка" prompt="Выберите значение из списка" sqref="WWD983060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O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O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O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O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O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O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O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O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O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O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O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O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O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O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O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V65556 V131092 V196628 V262164 V327700 V393236 V458772 V524308 V589844 V655380 V720916 V786452 V851988 V917524 V983060">
      <formula1>kind_of_cons</formula1>
    </dataValidation>
    <dataValidation type="textLength" operator="lessThanOrEqual" allowBlank="1" showInputMessage="1" showErrorMessage="1" errorTitle="Ошибка" error="Допускается ввод не более 900 символов!" sqref="WWL983055:WWL983061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JZ18:JZ25 TV18:TV25 ADR18:ADR25 WMP983055:WMP983061 AD65551:AD65557 JZ65551:JZ65557 TV65551:TV65557 ADR65551:ADR65557 ANN65551:ANN65557 AXJ65551:AXJ65557 BHF65551:BHF65557 BRB65551:BRB65557 CAX65551:CAX65557 CKT65551:CKT65557 CUP65551:CUP65557 DEL65551:DEL65557 DOH65551:DOH65557 DYD65551:DYD65557 EHZ65551:EHZ65557 ERV65551:ERV65557 FBR65551:FBR65557 FLN65551:FLN65557 FVJ65551:FVJ65557 GFF65551:GFF65557 GPB65551:GPB65557 GYX65551:GYX65557 HIT65551:HIT65557 HSP65551:HSP65557 ICL65551:ICL65557 IMH65551:IMH65557 IWD65551:IWD65557 JFZ65551:JFZ65557 JPV65551:JPV65557 JZR65551:JZR65557 KJN65551:KJN65557 KTJ65551:KTJ65557 LDF65551:LDF65557 LNB65551:LNB65557 LWX65551:LWX65557 MGT65551:MGT65557 MQP65551:MQP65557 NAL65551:NAL65557 NKH65551:NKH65557 NUD65551:NUD65557 ODZ65551:ODZ65557 ONV65551:ONV65557 OXR65551:OXR65557 PHN65551:PHN65557 PRJ65551:PRJ65557 QBF65551:QBF65557 QLB65551:QLB65557 QUX65551:QUX65557 RET65551:RET65557 ROP65551:ROP65557 RYL65551:RYL65557 SIH65551:SIH65557 SSD65551:SSD65557 TBZ65551:TBZ65557 TLV65551:TLV65557 TVR65551:TVR65557 UFN65551:UFN65557 UPJ65551:UPJ65557 UZF65551:UZF65557 VJB65551:VJB65557 VSX65551:VSX65557 WCT65551:WCT65557 WMP65551:WMP65557 WWL65551:WWL65557 AD131087:AD131093 JZ131087:JZ131093 TV131087:TV131093 ADR131087:ADR131093 ANN131087:ANN131093 AXJ131087:AXJ131093 BHF131087:BHF131093 BRB131087:BRB131093 CAX131087:CAX131093 CKT131087:CKT131093 CUP131087:CUP131093 DEL131087:DEL131093 DOH131087:DOH131093 DYD131087:DYD131093 EHZ131087:EHZ131093 ERV131087:ERV131093 FBR131087:FBR131093 FLN131087:FLN131093 FVJ131087:FVJ131093 GFF131087:GFF131093 GPB131087:GPB131093 GYX131087:GYX131093 HIT131087:HIT131093 HSP131087:HSP131093 ICL131087:ICL131093 IMH131087:IMH131093 IWD131087:IWD131093 JFZ131087:JFZ131093 JPV131087:JPV131093 JZR131087:JZR131093 KJN131087:KJN131093 KTJ131087:KTJ131093 LDF131087:LDF131093 LNB131087:LNB131093 LWX131087:LWX131093 MGT131087:MGT131093 MQP131087:MQP131093 NAL131087:NAL131093 NKH131087:NKH131093 NUD131087:NUD131093 ODZ131087:ODZ131093 ONV131087:ONV131093 OXR131087:OXR131093 PHN131087:PHN131093 PRJ131087:PRJ131093 QBF131087:QBF131093 QLB131087:QLB131093 QUX131087:QUX131093 RET131087:RET131093 ROP131087:ROP131093 RYL131087:RYL131093 SIH131087:SIH131093 SSD131087:SSD131093 TBZ131087:TBZ131093 TLV131087:TLV131093 TVR131087:TVR131093 UFN131087:UFN131093 UPJ131087:UPJ131093 UZF131087:UZF131093 VJB131087:VJB131093 VSX131087:VSX131093 WCT131087:WCT131093 WMP131087:WMP131093 WWL131087:WWL131093 AD196623:AD196629 JZ196623:JZ196629 TV196623:TV196629 ADR196623:ADR196629 ANN196623:ANN196629 AXJ196623:AXJ196629 BHF196623:BHF196629 BRB196623:BRB196629 CAX196623:CAX196629 CKT196623:CKT196629 CUP196623:CUP196629 DEL196623:DEL196629 DOH196623:DOH196629 DYD196623:DYD196629 EHZ196623:EHZ196629 ERV196623:ERV196629 FBR196623:FBR196629 FLN196623:FLN196629 FVJ196623:FVJ196629 GFF196623:GFF196629 GPB196623:GPB196629 GYX196623:GYX196629 HIT196623:HIT196629 HSP196623:HSP196629 ICL196623:ICL196629 IMH196623:IMH196629 IWD196623:IWD196629 JFZ196623:JFZ196629 JPV196623:JPV196629 JZR196623:JZR196629 KJN196623:KJN196629 KTJ196623:KTJ196629 LDF196623:LDF196629 LNB196623:LNB196629 LWX196623:LWX196629 MGT196623:MGT196629 MQP196623:MQP196629 NAL196623:NAL196629 NKH196623:NKH196629 NUD196623:NUD196629 ODZ196623:ODZ196629 ONV196623:ONV196629 OXR196623:OXR196629 PHN196623:PHN196629 PRJ196623:PRJ196629 QBF196623:QBF196629 QLB196623:QLB196629 QUX196623:QUX196629 RET196623:RET196629 ROP196623:ROP196629 RYL196623:RYL196629 SIH196623:SIH196629 SSD196623:SSD196629 TBZ196623:TBZ196629 TLV196623:TLV196629 TVR196623:TVR196629 UFN196623:UFN196629 UPJ196623:UPJ196629 UZF196623:UZF196629 VJB196623:VJB196629 VSX196623:VSX196629 WCT196623:WCT196629 WMP196623:WMP196629 WWL196623:WWL196629 AD262159:AD262165 JZ262159:JZ262165 TV262159:TV262165 ADR262159:ADR262165 ANN262159:ANN262165 AXJ262159:AXJ262165 BHF262159:BHF262165 BRB262159:BRB262165 CAX262159:CAX262165 CKT262159:CKT262165 CUP262159:CUP262165 DEL262159:DEL262165 DOH262159:DOH262165 DYD262159:DYD262165 EHZ262159:EHZ262165 ERV262159:ERV262165 FBR262159:FBR262165 FLN262159:FLN262165 FVJ262159:FVJ262165 GFF262159:GFF262165 GPB262159:GPB262165 GYX262159:GYX262165 HIT262159:HIT262165 HSP262159:HSP262165 ICL262159:ICL262165 IMH262159:IMH262165 IWD262159:IWD262165 JFZ262159:JFZ262165 JPV262159:JPV262165 JZR262159:JZR262165 KJN262159:KJN262165 KTJ262159:KTJ262165 LDF262159:LDF262165 LNB262159:LNB262165 LWX262159:LWX262165 MGT262159:MGT262165 MQP262159:MQP262165 NAL262159:NAL262165 NKH262159:NKH262165 NUD262159:NUD262165 ODZ262159:ODZ262165 ONV262159:ONV262165 OXR262159:OXR262165 PHN262159:PHN262165 PRJ262159:PRJ262165 QBF262159:QBF262165 QLB262159:QLB262165 QUX262159:QUX262165 RET262159:RET262165 ROP262159:ROP262165 RYL262159:RYL262165 SIH262159:SIH262165 SSD262159:SSD262165 TBZ262159:TBZ262165 TLV262159:TLV262165 TVR262159:TVR262165 UFN262159:UFN262165 UPJ262159:UPJ262165 UZF262159:UZF262165 VJB262159:VJB262165 VSX262159:VSX262165 WCT262159:WCT262165 WMP262159:WMP262165 WWL262159:WWL262165 AD327695:AD327701 JZ327695:JZ327701 TV327695:TV327701 ADR327695:ADR327701 ANN327695:ANN327701 AXJ327695:AXJ327701 BHF327695:BHF327701 BRB327695:BRB327701 CAX327695:CAX327701 CKT327695:CKT327701 CUP327695:CUP327701 DEL327695:DEL327701 DOH327695:DOH327701 DYD327695:DYD327701 EHZ327695:EHZ327701 ERV327695:ERV327701 FBR327695:FBR327701 FLN327695:FLN327701 FVJ327695:FVJ327701 GFF327695:GFF327701 GPB327695:GPB327701 GYX327695:GYX327701 HIT327695:HIT327701 HSP327695:HSP327701 ICL327695:ICL327701 IMH327695:IMH327701 IWD327695:IWD327701 JFZ327695:JFZ327701 JPV327695:JPV327701 JZR327695:JZR327701 KJN327695:KJN327701 KTJ327695:KTJ327701 LDF327695:LDF327701 LNB327695:LNB327701 LWX327695:LWX327701 MGT327695:MGT327701 MQP327695:MQP327701 NAL327695:NAL327701 NKH327695:NKH327701 NUD327695:NUD327701 ODZ327695:ODZ327701 ONV327695:ONV327701 OXR327695:OXR327701 PHN327695:PHN327701 PRJ327695:PRJ327701 QBF327695:QBF327701 QLB327695:QLB327701 QUX327695:QUX327701 RET327695:RET327701 ROP327695:ROP327701 RYL327695:RYL327701 SIH327695:SIH327701 SSD327695:SSD327701 TBZ327695:TBZ327701 TLV327695:TLV327701 TVR327695:TVR327701 UFN327695:UFN327701 UPJ327695:UPJ327701 UZF327695:UZF327701 VJB327695:VJB327701 VSX327695:VSX327701 WCT327695:WCT327701 WMP327695:WMP327701 WWL327695:WWL327701 AD393231:AD393237 JZ393231:JZ393237 TV393231:TV393237 ADR393231:ADR393237 ANN393231:ANN393237 AXJ393231:AXJ393237 BHF393231:BHF393237 BRB393231:BRB393237 CAX393231:CAX393237 CKT393231:CKT393237 CUP393231:CUP393237 DEL393231:DEL393237 DOH393231:DOH393237 DYD393231:DYD393237 EHZ393231:EHZ393237 ERV393231:ERV393237 FBR393231:FBR393237 FLN393231:FLN393237 FVJ393231:FVJ393237 GFF393231:GFF393237 GPB393231:GPB393237 GYX393231:GYX393237 HIT393231:HIT393237 HSP393231:HSP393237 ICL393231:ICL393237 IMH393231:IMH393237 IWD393231:IWD393237 JFZ393231:JFZ393237 JPV393231:JPV393237 JZR393231:JZR393237 KJN393231:KJN393237 KTJ393231:KTJ393237 LDF393231:LDF393237 LNB393231:LNB393237 LWX393231:LWX393237 MGT393231:MGT393237 MQP393231:MQP393237 NAL393231:NAL393237 NKH393231:NKH393237 NUD393231:NUD393237 ODZ393231:ODZ393237 ONV393231:ONV393237 OXR393231:OXR393237 PHN393231:PHN393237 PRJ393231:PRJ393237 QBF393231:QBF393237 QLB393231:QLB393237 QUX393231:QUX393237 RET393231:RET393237 ROP393231:ROP393237 RYL393231:RYL393237 SIH393231:SIH393237 SSD393231:SSD393237 TBZ393231:TBZ393237 TLV393231:TLV393237 TVR393231:TVR393237 UFN393231:UFN393237 UPJ393231:UPJ393237 UZF393231:UZF393237 VJB393231:VJB393237 VSX393231:VSX393237 WCT393231:WCT393237 WMP393231:WMP393237 WWL393231:WWL393237 AD458767:AD458773 JZ458767:JZ458773 TV458767:TV458773 ADR458767:ADR458773 ANN458767:ANN458773 AXJ458767:AXJ458773 BHF458767:BHF458773 BRB458767:BRB458773 CAX458767:CAX458773 CKT458767:CKT458773 CUP458767:CUP458773 DEL458767:DEL458773 DOH458767:DOH458773 DYD458767:DYD458773 EHZ458767:EHZ458773 ERV458767:ERV458773 FBR458767:FBR458773 FLN458767:FLN458773 FVJ458767:FVJ458773 GFF458767:GFF458773 GPB458767:GPB458773 GYX458767:GYX458773 HIT458767:HIT458773 HSP458767:HSP458773 ICL458767:ICL458773 IMH458767:IMH458773 IWD458767:IWD458773 JFZ458767:JFZ458773 JPV458767:JPV458773 JZR458767:JZR458773 KJN458767:KJN458773 KTJ458767:KTJ458773 LDF458767:LDF458773 LNB458767:LNB458773 LWX458767:LWX458773 MGT458767:MGT458773 MQP458767:MQP458773 NAL458767:NAL458773 NKH458767:NKH458773 NUD458767:NUD458773 ODZ458767:ODZ458773 ONV458767:ONV458773 OXR458767:OXR458773 PHN458767:PHN458773 PRJ458767:PRJ458773 QBF458767:QBF458773 QLB458767:QLB458773 QUX458767:QUX458773 RET458767:RET458773 ROP458767:ROP458773 RYL458767:RYL458773 SIH458767:SIH458773 SSD458767:SSD458773 TBZ458767:TBZ458773 TLV458767:TLV458773 TVR458767:TVR458773 UFN458767:UFN458773 UPJ458767:UPJ458773 UZF458767:UZF458773 VJB458767:VJB458773 VSX458767:VSX458773 WCT458767:WCT458773 WMP458767:WMP458773 WWL458767:WWL458773 AD524303:AD524309 JZ524303:JZ524309 TV524303:TV524309 ADR524303:ADR524309 ANN524303:ANN524309 AXJ524303:AXJ524309 BHF524303:BHF524309 BRB524303:BRB524309 CAX524303:CAX524309 CKT524303:CKT524309 CUP524303:CUP524309 DEL524303:DEL524309 DOH524303:DOH524309 DYD524303:DYD524309 EHZ524303:EHZ524309 ERV524303:ERV524309 FBR524303:FBR524309 FLN524303:FLN524309 FVJ524303:FVJ524309 GFF524303:GFF524309 GPB524303:GPB524309 GYX524303:GYX524309 HIT524303:HIT524309 HSP524303:HSP524309 ICL524303:ICL524309 IMH524303:IMH524309 IWD524303:IWD524309 JFZ524303:JFZ524309 JPV524303:JPV524309 JZR524303:JZR524309 KJN524303:KJN524309 KTJ524303:KTJ524309 LDF524303:LDF524309 LNB524303:LNB524309 LWX524303:LWX524309 MGT524303:MGT524309 MQP524303:MQP524309 NAL524303:NAL524309 NKH524303:NKH524309 NUD524303:NUD524309 ODZ524303:ODZ524309 ONV524303:ONV524309 OXR524303:OXR524309 PHN524303:PHN524309 PRJ524303:PRJ524309 QBF524303:QBF524309 QLB524303:QLB524309 QUX524303:QUX524309 RET524303:RET524309 ROP524303:ROP524309 RYL524303:RYL524309 SIH524303:SIH524309 SSD524303:SSD524309 TBZ524303:TBZ524309 TLV524303:TLV524309 TVR524303:TVR524309 UFN524303:UFN524309 UPJ524303:UPJ524309 UZF524303:UZF524309 VJB524303:VJB524309 VSX524303:VSX524309 WCT524303:WCT524309 WMP524303:WMP524309 WWL524303:WWL524309 AD589839:AD589845 JZ589839:JZ589845 TV589839:TV589845 ADR589839:ADR589845 ANN589839:ANN589845 AXJ589839:AXJ589845 BHF589839:BHF589845 BRB589839:BRB589845 CAX589839:CAX589845 CKT589839:CKT589845 CUP589839:CUP589845 DEL589839:DEL589845 DOH589839:DOH589845 DYD589839:DYD589845 EHZ589839:EHZ589845 ERV589839:ERV589845 FBR589839:FBR589845 FLN589839:FLN589845 FVJ589839:FVJ589845 GFF589839:GFF589845 GPB589839:GPB589845 GYX589839:GYX589845 HIT589839:HIT589845 HSP589839:HSP589845 ICL589839:ICL589845 IMH589839:IMH589845 IWD589839:IWD589845 JFZ589839:JFZ589845 JPV589839:JPV589845 JZR589839:JZR589845 KJN589839:KJN589845 KTJ589839:KTJ589845 LDF589839:LDF589845 LNB589839:LNB589845 LWX589839:LWX589845 MGT589839:MGT589845 MQP589839:MQP589845 NAL589839:NAL589845 NKH589839:NKH589845 NUD589839:NUD589845 ODZ589839:ODZ589845 ONV589839:ONV589845 OXR589839:OXR589845 PHN589839:PHN589845 PRJ589839:PRJ589845 QBF589839:QBF589845 QLB589839:QLB589845 QUX589839:QUX589845 RET589839:RET589845 ROP589839:ROP589845 RYL589839:RYL589845 SIH589839:SIH589845 SSD589839:SSD589845 TBZ589839:TBZ589845 TLV589839:TLV589845 TVR589839:TVR589845 UFN589839:UFN589845 UPJ589839:UPJ589845 UZF589839:UZF589845 VJB589839:VJB589845 VSX589839:VSX589845 WCT589839:WCT589845 WMP589839:WMP589845 WWL589839:WWL589845 AD655375:AD655381 JZ655375:JZ655381 TV655375:TV655381 ADR655375:ADR655381 ANN655375:ANN655381 AXJ655375:AXJ655381 BHF655375:BHF655381 BRB655375:BRB655381 CAX655375:CAX655381 CKT655375:CKT655381 CUP655375:CUP655381 DEL655375:DEL655381 DOH655375:DOH655381 DYD655375:DYD655381 EHZ655375:EHZ655381 ERV655375:ERV655381 FBR655375:FBR655381 FLN655375:FLN655381 FVJ655375:FVJ655381 GFF655375:GFF655381 GPB655375:GPB655381 GYX655375:GYX655381 HIT655375:HIT655381 HSP655375:HSP655381 ICL655375:ICL655381 IMH655375:IMH655381 IWD655375:IWD655381 JFZ655375:JFZ655381 JPV655375:JPV655381 JZR655375:JZR655381 KJN655375:KJN655381 KTJ655375:KTJ655381 LDF655375:LDF655381 LNB655375:LNB655381 LWX655375:LWX655381 MGT655375:MGT655381 MQP655375:MQP655381 NAL655375:NAL655381 NKH655375:NKH655381 NUD655375:NUD655381 ODZ655375:ODZ655381 ONV655375:ONV655381 OXR655375:OXR655381 PHN655375:PHN655381 PRJ655375:PRJ655381 QBF655375:QBF655381 QLB655375:QLB655381 QUX655375:QUX655381 RET655375:RET655381 ROP655375:ROP655381 RYL655375:RYL655381 SIH655375:SIH655381 SSD655375:SSD655381 TBZ655375:TBZ655381 TLV655375:TLV655381 TVR655375:TVR655381 UFN655375:UFN655381 UPJ655375:UPJ655381 UZF655375:UZF655381 VJB655375:VJB655381 VSX655375:VSX655381 WCT655375:WCT655381 WMP655375:WMP655381 WWL655375:WWL655381 AD720911:AD720917 JZ720911:JZ720917 TV720911:TV720917 ADR720911:ADR720917 ANN720911:ANN720917 AXJ720911:AXJ720917 BHF720911:BHF720917 BRB720911:BRB720917 CAX720911:CAX720917 CKT720911:CKT720917 CUP720911:CUP720917 DEL720911:DEL720917 DOH720911:DOH720917 DYD720911:DYD720917 EHZ720911:EHZ720917 ERV720911:ERV720917 FBR720911:FBR720917 FLN720911:FLN720917 FVJ720911:FVJ720917 GFF720911:GFF720917 GPB720911:GPB720917 GYX720911:GYX720917 HIT720911:HIT720917 HSP720911:HSP720917 ICL720911:ICL720917 IMH720911:IMH720917 IWD720911:IWD720917 JFZ720911:JFZ720917 JPV720911:JPV720917 JZR720911:JZR720917 KJN720911:KJN720917 KTJ720911:KTJ720917 LDF720911:LDF720917 LNB720911:LNB720917 LWX720911:LWX720917 MGT720911:MGT720917 MQP720911:MQP720917 NAL720911:NAL720917 NKH720911:NKH720917 NUD720911:NUD720917 ODZ720911:ODZ720917 ONV720911:ONV720917 OXR720911:OXR720917 PHN720911:PHN720917 PRJ720911:PRJ720917 QBF720911:QBF720917 QLB720911:QLB720917 QUX720911:QUX720917 RET720911:RET720917 ROP720911:ROP720917 RYL720911:RYL720917 SIH720911:SIH720917 SSD720911:SSD720917 TBZ720911:TBZ720917 TLV720911:TLV720917 TVR720911:TVR720917 UFN720911:UFN720917 UPJ720911:UPJ720917 UZF720911:UZF720917 VJB720911:VJB720917 VSX720911:VSX720917 WCT720911:WCT720917 WMP720911:WMP720917 WWL720911:WWL720917 AD786447:AD786453 JZ786447:JZ786453 TV786447:TV786453 ADR786447:ADR786453 ANN786447:ANN786453 AXJ786447:AXJ786453 BHF786447:BHF786453 BRB786447:BRB786453 CAX786447:CAX786453 CKT786447:CKT786453 CUP786447:CUP786453 DEL786447:DEL786453 DOH786447:DOH786453 DYD786447:DYD786453 EHZ786447:EHZ786453 ERV786447:ERV786453 FBR786447:FBR786453 FLN786447:FLN786453 FVJ786447:FVJ786453 GFF786447:GFF786453 GPB786447:GPB786453 GYX786447:GYX786453 HIT786447:HIT786453 HSP786447:HSP786453 ICL786447:ICL786453 IMH786447:IMH786453 IWD786447:IWD786453 JFZ786447:JFZ786453 JPV786447:JPV786453 JZR786447:JZR786453 KJN786447:KJN786453 KTJ786447:KTJ786453 LDF786447:LDF786453 LNB786447:LNB786453 LWX786447:LWX786453 MGT786447:MGT786453 MQP786447:MQP786453 NAL786447:NAL786453 NKH786447:NKH786453 NUD786447:NUD786453 ODZ786447:ODZ786453 ONV786447:ONV786453 OXR786447:OXR786453 PHN786447:PHN786453 PRJ786447:PRJ786453 QBF786447:QBF786453 QLB786447:QLB786453 QUX786447:QUX786453 RET786447:RET786453 ROP786447:ROP786453 RYL786447:RYL786453 SIH786447:SIH786453 SSD786447:SSD786453 TBZ786447:TBZ786453 TLV786447:TLV786453 TVR786447:TVR786453 UFN786447:UFN786453 UPJ786447:UPJ786453 UZF786447:UZF786453 VJB786447:VJB786453 VSX786447:VSX786453 WCT786447:WCT786453 WMP786447:WMP786453 WWL786447:WWL786453 AD851983:AD851989 JZ851983:JZ851989 TV851983:TV851989 ADR851983:ADR851989 ANN851983:ANN851989 AXJ851983:AXJ851989 BHF851983:BHF851989 BRB851983:BRB851989 CAX851983:CAX851989 CKT851983:CKT851989 CUP851983:CUP851989 DEL851983:DEL851989 DOH851983:DOH851989 DYD851983:DYD851989 EHZ851983:EHZ851989 ERV851983:ERV851989 FBR851983:FBR851989 FLN851983:FLN851989 FVJ851983:FVJ851989 GFF851983:GFF851989 GPB851983:GPB851989 GYX851983:GYX851989 HIT851983:HIT851989 HSP851983:HSP851989 ICL851983:ICL851989 IMH851983:IMH851989 IWD851983:IWD851989 JFZ851983:JFZ851989 JPV851983:JPV851989 JZR851983:JZR851989 KJN851983:KJN851989 KTJ851983:KTJ851989 LDF851983:LDF851989 LNB851983:LNB851989 LWX851983:LWX851989 MGT851983:MGT851989 MQP851983:MQP851989 NAL851983:NAL851989 NKH851983:NKH851989 NUD851983:NUD851989 ODZ851983:ODZ851989 ONV851983:ONV851989 OXR851983:OXR851989 PHN851983:PHN851989 PRJ851983:PRJ851989 QBF851983:QBF851989 QLB851983:QLB851989 QUX851983:QUX851989 RET851983:RET851989 ROP851983:ROP851989 RYL851983:RYL851989 SIH851983:SIH851989 SSD851983:SSD851989 TBZ851983:TBZ851989 TLV851983:TLV851989 TVR851983:TVR851989 UFN851983:UFN851989 UPJ851983:UPJ851989 UZF851983:UZF851989 VJB851983:VJB851989 VSX851983:VSX851989 WCT851983:WCT851989 WMP851983:WMP851989 WWL851983:WWL851989 AD917519:AD917525 JZ917519:JZ917525 TV917519:TV917525 ADR917519:ADR917525 ANN917519:ANN917525 AXJ917519:AXJ917525 BHF917519:BHF917525 BRB917519:BRB917525 CAX917519:CAX917525 CKT917519:CKT917525 CUP917519:CUP917525 DEL917519:DEL917525 DOH917519:DOH917525 DYD917519:DYD917525 EHZ917519:EHZ917525 ERV917519:ERV917525 FBR917519:FBR917525 FLN917519:FLN917525 FVJ917519:FVJ917525 GFF917519:GFF917525 GPB917519:GPB917525 GYX917519:GYX917525 HIT917519:HIT917525 HSP917519:HSP917525 ICL917519:ICL917525 IMH917519:IMH917525 IWD917519:IWD917525 JFZ917519:JFZ917525 JPV917519:JPV917525 JZR917519:JZR917525 KJN917519:KJN917525 KTJ917519:KTJ917525 LDF917519:LDF917525 LNB917519:LNB917525 LWX917519:LWX917525 MGT917519:MGT917525 MQP917519:MQP917525 NAL917519:NAL917525 NKH917519:NKH917525 NUD917519:NUD917525 ODZ917519:ODZ917525 ONV917519:ONV917525 OXR917519:OXR917525 PHN917519:PHN917525 PRJ917519:PRJ917525 QBF917519:QBF917525 QLB917519:QLB917525 QUX917519:QUX917525 RET917519:RET917525 ROP917519:ROP917525 RYL917519:RYL917525 SIH917519:SIH917525 SSD917519:SSD917525 TBZ917519:TBZ917525 TLV917519:TLV917525 TVR917519:TVR917525 UFN917519:UFN917525 UPJ917519:UPJ917525 UZF917519:UZF917525 VJB917519:VJB917525 VSX917519:VSX917525 WCT917519:WCT917525 WMP917519:WMP917525 WWL917519:WWL917525 AD983055:AD983061 JZ983055:JZ983061 TV983055:TV983061 ADR983055:ADR983061 ANN983055:ANN983061 AXJ983055:AXJ983061 BHF983055:BHF983061 BRB983055:BRB983061 CAX983055:CAX983061 CKT983055:CKT983061 CUP983055:CUP983061 DEL983055:DEL983061 DOH983055:DOH983061 DYD983055:DYD983061 EHZ983055:EHZ983061 ERV983055:ERV983061 FBR983055:FBR983061 FLN983055:FLN983061 FVJ983055:FVJ983061 GFF983055:GFF983061 GPB983055:GPB983061 GYX983055:GYX983061 HIT983055:HIT983061 HSP983055:HSP983061 ICL983055:ICL983061 IMH983055:IMH983061 IWD983055:IWD983061 JFZ983055:JFZ983061 JPV983055:JPV983061 JZR983055:JZR983061 KJN983055:KJN983061 KTJ983055:KTJ983061 LDF983055:LDF983061 LNB983055:LNB983061 LWX983055:LWX983061 MGT983055:MGT983061 MQP983055:MQP983061 NAL983055:NAL983061 NKH983055:NKH983061 NUD983055:NUD983061 ODZ983055:ODZ983061 ONV983055:ONV983061 OXR983055:OXR983061 PHN983055:PHN983061 PRJ983055:PRJ983061 QBF983055:QBF983061 QLB983055:QLB983061 QUX983055:QUX983061 RET983055:RET983061 ROP983055:ROP983061 RYL983055:RYL983061 SIH983055:SIH983061 SSD983055:SSD983061 TBZ983055:TBZ983061 TLV983055:TLV983061 TVR983055:TVR983061 UFN983055:UFN983061 UPJ983055:UPJ983061 UZF983055:UZF983061 VJB983055:VJB983061 VSX983055:VSX983061 WCT983055:WCT983061 ANN18:ANN25">
      <formula1>900</formula1>
    </dataValidation>
    <dataValidation type="list" allowBlank="1" showInputMessage="1" showErrorMessage="1" errorTitle="Ошибка" error="Выберите значение из списка" sqref="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M24:M25 JP24:JP25 TL24:TL25 WWB983061 M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M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M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M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M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M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M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M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M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M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M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M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M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M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M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ADH24:ADH2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7:R65558 JU65557:JU65558 TQ65557:TQ65558 ADM65557:ADM65558 ANI65557:ANI65558 AXE65557:AXE65558 BHA65557:BHA65558 BQW65557:BQW65558 CAS65557:CAS65558 CKO65557:CKO65558 CUK65557:CUK65558 DEG65557:DEG65558 DOC65557:DOC65558 DXY65557:DXY65558 EHU65557:EHU65558 ERQ65557:ERQ65558 FBM65557:FBM65558 FLI65557:FLI65558 FVE65557:FVE65558 GFA65557:GFA65558 GOW65557:GOW65558 GYS65557:GYS65558 HIO65557:HIO65558 HSK65557:HSK65558 ICG65557:ICG65558 IMC65557:IMC65558 IVY65557:IVY65558 JFU65557:JFU65558 JPQ65557:JPQ65558 JZM65557:JZM65558 KJI65557:KJI65558 KTE65557:KTE65558 LDA65557:LDA65558 LMW65557:LMW65558 LWS65557:LWS65558 MGO65557:MGO65558 MQK65557:MQK65558 NAG65557:NAG65558 NKC65557:NKC65558 NTY65557:NTY65558 ODU65557:ODU65558 ONQ65557:ONQ65558 OXM65557:OXM65558 PHI65557:PHI65558 PRE65557:PRE65558 QBA65557:QBA65558 QKW65557:QKW65558 QUS65557:QUS65558 REO65557:REO65558 ROK65557:ROK65558 RYG65557:RYG65558 SIC65557:SIC65558 SRY65557:SRY65558 TBU65557:TBU65558 TLQ65557:TLQ65558 TVM65557:TVM65558 UFI65557:UFI65558 UPE65557:UPE65558 UZA65557:UZA65558 VIW65557:VIW65558 VSS65557:VSS65558 WCO65557:WCO65558 WMK65557:WMK65558 WWG65557:WWG65558 R131093:R131094 JU131093:JU131094 TQ131093:TQ131094 ADM131093:ADM131094 ANI131093:ANI131094 AXE131093:AXE131094 BHA131093:BHA131094 BQW131093:BQW131094 CAS131093:CAS131094 CKO131093:CKO131094 CUK131093:CUK131094 DEG131093:DEG131094 DOC131093:DOC131094 DXY131093:DXY131094 EHU131093:EHU131094 ERQ131093:ERQ131094 FBM131093:FBM131094 FLI131093:FLI131094 FVE131093:FVE131094 GFA131093:GFA131094 GOW131093:GOW131094 GYS131093:GYS131094 HIO131093:HIO131094 HSK131093:HSK131094 ICG131093:ICG131094 IMC131093:IMC131094 IVY131093:IVY131094 JFU131093:JFU131094 JPQ131093:JPQ131094 JZM131093:JZM131094 KJI131093:KJI131094 KTE131093:KTE131094 LDA131093:LDA131094 LMW131093:LMW131094 LWS131093:LWS131094 MGO131093:MGO131094 MQK131093:MQK131094 NAG131093:NAG131094 NKC131093:NKC131094 NTY131093:NTY131094 ODU131093:ODU131094 ONQ131093:ONQ131094 OXM131093:OXM131094 PHI131093:PHI131094 PRE131093:PRE131094 QBA131093:QBA131094 QKW131093:QKW131094 QUS131093:QUS131094 REO131093:REO131094 ROK131093:ROK131094 RYG131093:RYG131094 SIC131093:SIC131094 SRY131093:SRY131094 TBU131093:TBU131094 TLQ131093:TLQ131094 TVM131093:TVM131094 UFI131093:UFI131094 UPE131093:UPE131094 UZA131093:UZA131094 VIW131093:VIW131094 VSS131093:VSS131094 WCO131093:WCO131094 WMK131093:WMK131094 WWG131093:WWG131094 R196629:R196630 JU196629:JU196630 TQ196629:TQ196630 ADM196629:ADM196630 ANI196629:ANI196630 AXE196629:AXE196630 BHA196629:BHA196630 BQW196629:BQW196630 CAS196629:CAS196630 CKO196629:CKO196630 CUK196629:CUK196630 DEG196629:DEG196630 DOC196629:DOC196630 DXY196629:DXY196630 EHU196629:EHU196630 ERQ196629:ERQ196630 FBM196629:FBM196630 FLI196629:FLI196630 FVE196629:FVE196630 GFA196629:GFA196630 GOW196629:GOW196630 GYS196629:GYS196630 HIO196629:HIO196630 HSK196629:HSK196630 ICG196629:ICG196630 IMC196629:IMC196630 IVY196629:IVY196630 JFU196629:JFU196630 JPQ196629:JPQ196630 JZM196629:JZM196630 KJI196629:KJI196630 KTE196629:KTE196630 LDA196629:LDA196630 LMW196629:LMW196630 LWS196629:LWS196630 MGO196629:MGO196630 MQK196629:MQK196630 NAG196629:NAG196630 NKC196629:NKC196630 NTY196629:NTY196630 ODU196629:ODU196630 ONQ196629:ONQ196630 OXM196629:OXM196630 PHI196629:PHI196630 PRE196629:PRE196630 QBA196629:QBA196630 QKW196629:QKW196630 QUS196629:QUS196630 REO196629:REO196630 ROK196629:ROK196630 RYG196629:RYG196630 SIC196629:SIC196630 SRY196629:SRY196630 TBU196629:TBU196630 TLQ196629:TLQ196630 TVM196629:TVM196630 UFI196629:UFI196630 UPE196629:UPE196630 UZA196629:UZA196630 VIW196629:VIW196630 VSS196629:VSS196630 WCO196629:WCO196630 WMK196629:WMK196630 WWG196629:WWG196630 R262165:R262166 JU262165:JU262166 TQ262165:TQ262166 ADM262165:ADM262166 ANI262165:ANI262166 AXE262165:AXE262166 BHA262165:BHA262166 BQW262165:BQW262166 CAS262165:CAS262166 CKO262165:CKO262166 CUK262165:CUK262166 DEG262165:DEG262166 DOC262165:DOC262166 DXY262165:DXY262166 EHU262165:EHU262166 ERQ262165:ERQ262166 FBM262165:FBM262166 FLI262165:FLI262166 FVE262165:FVE262166 GFA262165:GFA262166 GOW262165:GOW262166 GYS262165:GYS262166 HIO262165:HIO262166 HSK262165:HSK262166 ICG262165:ICG262166 IMC262165:IMC262166 IVY262165:IVY262166 JFU262165:JFU262166 JPQ262165:JPQ262166 JZM262165:JZM262166 KJI262165:KJI262166 KTE262165:KTE262166 LDA262165:LDA262166 LMW262165:LMW262166 LWS262165:LWS262166 MGO262165:MGO262166 MQK262165:MQK262166 NAG262165:NAG262166 NKC262165:NKC262166 NTY262165:NTY262166 ODU262165:ODU262166 ONQ262165:ONQ262166 OXM262165:OXM262166 PHI262165:PHI262166 PRE262165:PRE262166 QBA262165:QBA262166 QKW262165:QKW262166 QUS262165:QUS262166 REO262165:REO262166 ROK262165:ROK262166 RYG262165:RYG262166 SIC262165:SIC262166 SRY262165:SRY262166 TBU262165:TBU262166 TLQ262165:TLQ262166 TVM262165:TVM262166 UFI262165:UFI262166 UPE262165:UPE262166 UZA262165:UZA262166 VIW262165:VIW262166 VSS262165:VSS262166 WCO262165:WCO262166 WMK262165:WMK262166 WWG262165:WWG262166 R327701:R327702 JU327701:JU327702 TQ327701:TQ327702 ADM327701:ADM327702 ANI327701:ANI327702 AXE327701:AXE327702 BHA327701:BHA327702 BQW327701:BQW327702 CAS327701:CAS327702 CKO327701:CKO327702 CUK327701:CUK327702 DEG327701:DEG327702 DOC327701:DOC327702 DXY327701:DXY327702 EHU327701:EHU327702 ERQ327701:ERQ327702 FBM327701:FBM327702 FLI327701:FLI327702 FVE327701:FVE327702 GFA327701:GFA327702 GOW327701:GOW327702 GYS327701:GYS327702 HIO327701:HIO327702 HSK327701:HSK327702 ICG327701:ICG327702 IMC327701:IMC327702 IVY327701:IVY327702 JFU327701:JFU327702 JPQ327701:JPQ327702 JZM327701:JZM327702 KJI327701:KJI327702 KTE327701:KTE327702 LDA327701:LDA327702 LMW327701:LMW327702 LWS327701:LWS327702 MGO327701:MGO327702 MQK327701:MQK327702 NAG327701:NAG327702 NKC327701:NKC327702 NTY327701:NTY327702 ODU327701:ODU327702 ONQ327701:ONQ327702 OXM327701:OXM327702 PHI327701:PHI327702 PRE327701:PRE327702 QBA327701:QBA327702 QKW327701:QKW327702 QUS327701:QUS327702 REO327701:REO327702 ROK327701:ROK327702 RYG327701:RYG327702 SIC327701:SIC327702 SRY327701:SRY327702 TBU327701:TBU327702 TLQ327701:TLQ327702 TVM327701:TVM327702 UFI327701:UFI327702 UPE327701:UPE327702 UZA327701:UZA327702 VIW327701:VIW327702 VSS327701:VSS327702 WCO327701:WCO327702 WMK327701:WMK327702 WWG327701:WWG327702 R393237:R393238 JU393237:JU393238 TQ393237:TQ393238 ADM393237:ADM393238 ANI393237:ANI393238 AXE393237:AXE393238 BHA393237:BHA393238 BQW393237:BQW393238 CAS393237:CAS393238 CKO393237:CKO393238 CUK393237:CUK393238 DEG393237:DEG393238 DOC393237:DOC393238 DXY393237:DXY393238 EHU393237:EHU393238 ERQ393237:ERQ393238 FBM393237:FBM393238 FLI393237:FLI393238 FVE393237:FVE393238 GFA393237:GFA393238 GOW393237:GOW393238 GYS393237:GYS393238 HIO393237:HIO393238 HSK393237:HSK393238 ICG393237:ICG393238 IMC393237:IMC393238 IVY393237:IVY393238 JFU393237:JFU393238 JPQ393237:JPQ393238 JZM393237:JZM393238 KJI393237:KJI393238 KTE393237:KTE393238 LDA393237:LDA393238 LMW393237:LMW393238 LWS393237:LWS393238 MGO393237:MGO393238 MQK393237:MQK393238 NAG393237:NAG393238 NKC393237:NKC393238 NTY393237:NTY393238 ODU393237:ODU393238 ONQ393237:ONQ393238 OXM393237:OXM393238 PHI393237:PHI393238 PRE393237:PRE393238 QBA393237:QBA393238 QKW393237:QKW393238 QUS393237:QUS393238 REO393237:REO393238 ROK393237:ROK393238 RYG393237:RYG393238 SIC393237:SIC393238 SRY393237:SRY393238 TBU393237:TBU393238 TLQ393237:TLQ393238 TVM393237:TVM393238 UFI393237:UFI393238 UPE393237:UPE393238 UZA393237:UZA393238 VIW393237:VIW393238 VSS393237:VSS393238 WCO393237:WCO393238 WMK393237:WMK393238 WWG393237:WWG393238 R458773:R458774 JU458773:JU458774 TQ458773:TQ458774 ADM458773:ADM458774 ANI458773:ANI458774 AXE458773:AXE458774 BHA458773:BHA458774 BQW458773:BQW458774 CAS458773:CAS458774 CKO458773:CKO458774 CUK458773:CUK458774 DEG458773:DEG458774 DOC458773:DOC458774 DXY458773:DXY458774 EHU458773:EHU458774 ERQ458773:ERQ458774 FBM458773:FBM458774 FLI458773:FLI458774 FVE458773:FVE458774 GFA458773:GFA458774 GOW458773:GOW458774 GYS458773:GYS458774 HIO458773:HIO458774 HSK458773:HSK458774 ICG458773:ICG458774 IMC458773:IMC458774 IVY458773:IVY458774 JFU458773:JFU458774 JPQ458773:JPQ458774 JZM458773:JZM458774 KJI458773:KJI458774 KTE458773:KTE458774 LDA458773:LDA458774 LMW458773:LMW458774 LWS458773:LWS458774 MGO458773:MGO458774 MQK458773:MQK458774 NAG458773:NAG458774 NKC458773:NKC458774 NTY458773:NTY458774 ODU458773:ODU458774 ONQ458773:ONQ458774 OXM458773:OXM458774 PHI458773:PHI458774 PRE458773:PRE458774 QBA458773:QBA458774 QKW458773:QKW458774 QUS458773:QUS458774 REO458773:REO458774 ROK458773:ROK458774 RYG458773:RYG458774 SIC458773:SIC458774 SRY458773:SRY458774 TBU458773:TBU458774 TLQ458773:TLQ458774 TVM458773:TVM458774 UFI458773:UFI458774 UPE458773:UPE458774 UZA458773:UZA458774 VIW458773:VIW458774 VSS458773:VSS458774 WCO458773:WCO458774 WMK458773:WMK458774 WWG458773:WWG458774 R524309:R524310 JU524309:JU524310 TQ524309:TQ524310 ADM524309:ADM524310 ANI524309:ANI524310 AXE524309:AXE524310 BHA524309:BHA524310 BQW524309:BQW524310 CAS524309:CAS524310 CKO524309:CKO524310 CUK524309:CUK524310 DEG524309:DEG524310 DOC524309:DOC524310 DXY524309:DXY524310 EHU524309:EHU524310 ERQ524309:ERQ524310 FBM524309:FBM524310 FLI524309:FLI524310 FVE524309:FVE524310 GFA524309:GFA524310 GOW524309:GOW524310 GYS524309:GYS524310 HIO524309:HIO524310 HSK524309:HSK524310 ICG524309:ICG524310 IMC524309:IMC524310 IVY524309:IVY524310 JFU524309:JFU524310 JPQ524309:JPQ524310 JZM524309:JZM524310 KJI524309:KJI524310 KTE524309:KTE524310 LDA524309:LDA524310 LMW524309:LMW524310 LWS524309:LWS524310 MGO524309:MGO524310 MQK524309:MQK524310 NAG524309:NAG524310 NKC524309:NKC524310 NTY524309:NTY524310 ODU524309:ODU524310 ONQ524309:ONQ524310 OXM524309:OXM524310 PHI524309:PHI524310 PRE524309:PRE524310 QBA524309:QBA524310 QKW524309:QKW524310 QUS524309:QUS524310 REO524309:REO524310 ROK524309:ROK524310 RYG524309:RYG524310 SIC524309:SIC524310 SRY524309:SRY524310 TBU524309:TBU524310 TLQ524309:TLQ524310 TVM524309:TVM524310 UFI524309:UFI524310 UPE524309:UPE524310 UZA524309:UZA524310 VIW524309:VIW524310 VSS524309:VSS524310 WCO524309:WCO524310 WMK524309:WMK524310 WWG524309:WWG524310 R589845:R589846 JU589845:JU589846 TQ589845:TQ589846 ADM589845:ADM589846 ANI589845:ANI589846 AXE589845:AXE589846 BHA589845:BHA589846 BQW589845:BQW589846 CAS589845:CAS589846 CKO589845:CKO589846 CUK589845:CUK589846 DEG589845:DEG589846 DOC589845:DOC589846 DXY589845:DXY589846 EHU589845:EHU589846 ERQ589845:ERQ589846 FBM589845:FBM589846 FLI589845:FLI589846 FVE589845:FVE589846 GFA589845:GFA589846 GOW589845:GOW589846 GYS589845:GYS589846 HIO589845:HIO589846 HSK589845:HSK589846 ICG589845:ICG589846 IMC589845:IMC589846 IVY589845:IVY589846 JFU589845:JFU589846 JPQ589845:JPQ589846 JZM589845:JZM589846 KJI589845:KJI589846 KTE589845:KTE589846 LDA589845:LDA589846 LMW589845:LMW589846 LWS589845:LWS589846 MGO589845:MGO589846 MQK589845:MQK589846 NAG589845:NAG589846 NKC589845:NKC589846 NTY589845:NTY589846 ODU589845:ODU589846 ONQ589845:ONQ589846 OXM589845:OXM589846 PHI589845:PHI589846 PRE589845:PRE589846 QBA589845:QBA589846 QKW589845:QKW589846 QUS589845:QUS589846 REO589845:REO589846 ROK589845:ROK589846 RYG589845:RYG589846 SIC589845:SIC589846 SRY589845:SRY589846 TBU589845:TBU589846 TLQ589845:TLQ589846 TVM589845:TVM589846 UFI589845:UFI589846 UPE589845:UPE589846 UZA589845:UZA589846 VIW589845:VIW589846 VSS589845:VSS589846 WCO589845:WCO589846 WMK589845:WMK589846 WWG589845:WWG589846 R655381:R655382 JU655381:JU655382 TQ655381:TQ655382 ADM655381:ADM655382 ANI655381:ANI655382 AXE655381:AXE655382 BHA655381:BHA655382 BQW655381:BQW655382 CAS655381:CAS655382 CKO655381:CKO655382 CUK655381:CUK655382 DEG655381:DEG655382 DOC655381:DOC655382 DXY655381:DXY655382 EHU655381:EHU655382 ERQ655381:ERQ655382 FBM655381:FBM655382 FLI655381:FLI655382 FVE655381:FVE655382 GFA655381:GFA655382 GOW655381:GOW655382 GYS655381:GYS655382 HIO655381:HIO655382 HSK655381:HSK655382 ICG655381:ICG655382 IMC655381:IMC655382 IVY655381:IVY655382 JFU655381:JFU655382 JPQ655381:JPQ655382 JZM655381:JZM655382 KJI655381:KJI655382 KTE655381:KTE655382 LDA655381:LDA655382 LMW655381:LMW655382 LWS655381:LWS655382 MGO655381:MGO655382 MQK655381:MQK655382 NAG655381:NAG655382 NKC655381:NKC655382 NTY655381:NTY655382 ODU655381:ODU655382 ONQ655381:ONQ655382 OXM655381:OXM655382 PHI655381:PHI655382 PRE655381:PRE655382 QBA655381:QBA655382 QKW655381:QKW655382 QUS655381:QUS655382 REO655381:REO655382 ROK655381:ROK655382 RYG655381:RYG655382 SIC655381:SIC655382 SRY655381:SRY655382 TBU655381:TBU655382 TLQ655381:TLQ655382 TVM655381:TVM655382 UFI655381:UFI655382 UPE655381:UPE655382 UZA655381:UZA655382 VIW655381:VIW655382 VSS655381:VSS655382 WCO655381:WCO655382 WMK655381:WMK655382 WWG655381:WWG655382 R720917:R720918 JU720917:JU720918 TQ720917:TQ720918 ADM720917:ADM720918 ANI720917:ANI720918 AXE720917:AXE720918 BHA720917:BHA720918 BQW720917:BQW720918 CAS720917:CAS720918 CKO720917:CKO720918 CUK720917:CUK720918 DEG720917:DEG720918 DOC720917:DOC720918 DXY720917:DXY720918 EHU720917:EHU720918 ERQ720917:ERQ720918 FBM720917:FBM720918 FLI720917:FLI720918 FVE720917:FVE720918 GFA720917:GFA720918 GOW720917:GOW720918 GYS720917:GYS720918 HIO720917:HIO720918 HSK720917:HSK720918 ICG720917:ICG720918 IMC720917:IMC720918 IVY720917:IVY720918 JFU720917:JFU720918 JPQ720917:JPQ720918 JZM720917:JZM720918 KJI720917:KJI720918 KTE720917:KTE720918 LDA720917:LDA720918 LMW720917:LMW720918 LWS720917:LWS720918 MGO720917:MGO720918 MQK720917:MQK720918 NAG720917:NAG720918 NKC720917:NKC720918 NTY720917:NTY720918 ODU720917:ODU720918 ONQ720917:ONQ720918 OXM720917:OXM720918 PHI720917:PHI720918 PRE720917:PRE720918 QBA720917:QBA720918 QKW720917:QKW720918 QUS720917:QUS720918 REO720917:REO720918 ROK720917:ROK720918 RYG720917:RYG720918 SIC720917:SIC720918 SRY720917:SRY720918 TBU720917:TBU720918 TLQ720917:TLQ720918 TVM720917:TVM720918 UFI720917:UFI720918 UPE720917:UPE720918 UZA720917:UZA720918 VIW720917:VIW720918 VSS720917:VSS720918 WCO720917:WCO720918 WMK720917:WMK720918 WWG720917:WWG720918 R786453:R786454 JU786453:JU786454 TQ786453:TQ786454 ADM786453:ADM786454 ANI786453:ANI786454 AXE786453:AXE786454 BHA786453:BHA786454 BQW786453:BQW786454 CAS786453:CAS786454 CKO786453:CKO786454 CUK786453:CUK786454 DEG786453:DEG786454 DOC786453:DOC786454 DXY786453:DXY786454 EHU786453:EHU786454 ERQ786453:ERQ786454 FBM786453:FBM786454 FLI786453:FLI786454 FVE786453:FVE786454 GFA786453:GFA786454 GOW786453:GOW786454 GYS786453:GYS786454 HIO786453:HIO786454 HSK786453:HSK786454 ICG786453:ICG786454 IMC786453:IMC786454 IVY786453:IVY786454 JFU786453:JFU786454 JPQ786453:JPQ786454 JZM786453:JZM786454 KJI786453:KJI786454 KTE786453:KTE786454 LDA786453:LDA786454 LMW786453:LMW786454 LWS786453:LWS786454 MGO786453:MGO786454 MQK786453:MQK786454 NAG786453:NAG786454 NKC786453:NKC786454 NTY786453:NTY786454 ODU786453:ODU786454 ONQ786453:ONQ786454 OXM786453:OXM786454 PHI786453:PHI786454 PRE786453:PRE786454 QBA786453:QBA786454 QKW786453:QKW786454 QUS786453:QUS786454 REO786453:REO786454 ROK786453:ROK786454 RYG786453:RYG786454 SIC786453:SIC786454 SRY786453:SRY786454 TBU786453:TBU786454 TLQ786453:TLQ786454 TVM786453:TVM786454 UFI786453:UFI786454 UPE786453:UPE786454 UZA786453:UZA786454 VIW786453:VIW786454 VSS786453:VSS786454 WCO786453:WCO786454 WMK786453:WMK786454 WWG786453:WWG786454 R851989:R851990 JU851989:JU851990 TQ851989:TQ851990 ADM851989:ADM851990 ANI851989:ANI851990 AXE851989:AXE851990 BHA851989:BHA851990 BQW851989:BQW851990 CAS851989:CAS851990 CKO851989:CKO851990 CUK851989:CUK851990 DEG851989:DEG851990 DOC851989:DOC851990 DXY851989:DXY851990 EHU851989:EHU851990 ERQ851989:ERQ851990 FBM851989:FBM851990 FLI851989:FLI851990 FVE851989:FVE851990 GFA851989:GFA851990 GOW851989:GOW851990 GYS851989:GYS851990 HIO851989:HIO851990 HSK851989:HSK851990 ICG851989:ICG851990 IMC851989:IMC851990 IVY851989:IVY851990 JFU851989:JFU851990 JPQ851989:JPQ851990 JZM851989:JZM851990 KJI851989:KJI851990 KTE851989:KTE851990 LDA851989:LDA851990 LMW851989:LMW851990 LWS851989:LWS851990 MGO851989:MGO851990 MQK851989:MQK851990 NAG851989:NAG851990 NKC851989:NKC851990 NTY851989:NTY851990 ODU851989:ODU851990 ONQ851989:ONQ851990 OXM851989:OXM851990 PHI851989:PHI851990 PRE851989:PRE851990 QBA851989:QBA851990 QKW851989:QKW851990 QUS851989:QUS851990 REO851989:REO851990 ROK851989:ROK851990 RYG851989:RYG851990 SIC851989:SIC851990 SRY851989:SRY851990 TBU851989:TBU851990 TLQ851989:TLQ851990 TVM851989:TVM851990 UFI851989:UFI851990 UPE851989:UPE851990 UZA851989:UZA851990 VIW851989:VIW851990 VSS851989:VSS851990 WCO851989:WCO851990 WMK851989:WMK851990 WWG851989:WWG851990 R917525:R917526 JU917525:JU917526 TQ917525:TQ917526 ADM917525:ADM917526 ANI917525:ANI917526 AXE917525:AXE917526 BHA917525:BHA917526 BQW917525:BQW917526 CAS917525:CAS917526 CKO917525:CKO917526 CUK917525:CUK917526 DEG917525:DEG917526 DOC917525:DOC917526 DXY917525:DXY917526 EHU917525:EHU917526 ERQ917525:ERQ917526 FBM917525:FBM917526 FLI917525:FLI917526 FVE917525:FVE917526 GFA917525:GFA917526 GOW917525:GOW917526 GYS917525:GYS917526 HIO917525:HIO917526 HSK917525:HSK917526 ICG917525:ICG917526 IMC917525:IMC917526 IVY917525:IVY917526 JFU917525:JFU917526 JPQ917525:JPQ917526 JZM917525:JZM917526 KJI917525:KJI917526 KTE917525:KTE917526 LDA917525:LDA917526 LMW917525:LMW917526 LWS917525:LWS917526 MGO917525:MGO917526 MQK917525:MQK917526 NAG917525:NAG917526 NKC917525:NKC917526 NTY917525:NTY917526 ODU917525:ODU917526 ONQ917525:ONQ917526 OXM917525:OXM917526 PHI917525:PHI917526 PRE917525:PRE917526 QBA917525:QBA917526 QKW917525:QKW917526 QUS917525:QUS917526 REO917525:REO917526 ROK917525:ROK917526 RYG917525:RYG917526 SIC917525:SIC917526 SRY917525:SRY917526 TBU917525:TBU917526 TLQ917525:TLQ917526 TVM917525:TVM917526 UFI917525:UFI917526 UPE917525:UPE917526 UZA917525:UZA917526 VIW917525:VIW917526 VSS917525:VSS917526 WCO917525:WCO917526 WMK917525:WMK917526 WWG917525:WWG917526 R983061:R983062 JU983061:JU983062 TQ983061:TQ983062 ADM983061:ADM983062 ANI983061:ANI983062 AXE983061:AXE983062 BHA983061:BHA983062 BQW983061:BQW983062 CAS983061:CAS983062 CKO983061:CKO983062 CUK983061:CUK983062 DEG983061:DEG983062 DOC983061:DOC983062 DXY983061:DXY983062 EHU983061:EHU983062 ERQ983061:ERQ983062 FBM983061:FBM983062 FLI983061:FLI983062 FVE983061:FVE983062 GFA983061:GFA983062 GOW983061:GOW983062 GYS983061:GYS983062 HIO983061:HIO983062 HSK983061:HSK983062 ICG983061:ICG983062 IMC983061:IMC983062 IVY983061:IVY983062 JFU983061:JFU983062 JPQ983061:JPQ983062 JZM983061:JZM983062 KJI983061:KJI983062 KTE983061:KTE983062 LDA983061:LDA983062 LMW983061:LMW983062 LWS983061:LWS983062 MGO983061:MGO983062 MQK983061:MQK983062 NAG983061:NAG983062 NKC983061:NKC983062 NTY983061:NTY983062 ODU983061:ODU983062 ONQ983061:ONQ983062 OXM983061:OXM983062 PHI983061:PHI983062 PRE983061:PRE983062 QBA983061:QBA983062 QKW983061:QKW983062 QUS983061:QUS983062 REO983061:REO983062 ROK983061:ROK983062 RYG983061:RYG983062 SIC983061:SIC983062 SRY983061:SRY983062 TBU983061:TBU983062 TLQ983061:TLQ983062 TVM983061:TVM983062 UFI983061:UFI983062 UPE983061:UPE983062 UZA983061:UZA983062 VIW983061:VIW983062 VSS983061:VSS983062 WCO983061:WCO983062 WMK983061:WMK983062 WWG983061:WWG983062 WWI983061:WWI983062 T65557:T65558 JW65557:JW65558 TS65557:TS65558 ADO65557:ADO65558 ANK65557:ANK65558 AXG65557:AXG65558 BHC65557:BHC65558 BQY65557:BQY65558 CAU65557:CAU65558 CKQ65557:CKQ65558 CUM65557:CUM65558 DEI65557:DEI65558 DOE65557:DOE65558 DYA65557:DYA65558 EHW65557:EHW65558 ERS65557:ERS65558 FBO65557:FBO65558 FLK65557:FLK65558 FVG65557:FVG65558 GFC65557:GFC65558 GOY65557:GOY65558 GYU65557:GYU65558 HIQ65557:HIQ65558 HSM65557:HSM65558 ICI65557:ICI65558 IME65557:IME65558 IWA65557:IWA65558 JFW65557:JFW65558 JPS65557:JPS65558 JZO65557:JZO65558 KJK65557:KJK65558 KTG65557:KTG65558 LDC65557:LDC65558 LMY65557:LMY65558 LWU65557:LWU65558 MGQ65557:MGQ65558 MQM65557:MQM65558 NAI65557:NAI65558 NKE65557:NKE65558 NUA65557:NUA65558 ODW65557:ODW65558 ONS65557:ONS65558 OXO65557:OXO65558 PHK65557:PHK65558 PRG65557:PRG65558 QBC65557:QBC65558 QKY65557:QKY65558 QUU65557:QUU65558 REQ65557:REQ65558 ROM65557:ROM65558 RYI65557:RYI65558 SIE65557:SIE65558 SSA65557:SSA65558 TBW65557:TBW65558 TLS65557:TLS65558 TVO65557:TVO65558 UFK65557:UFK65558 UPG65557:UPG65558 UZC65557:UZC65558 VIY65557:VIY65558 VSU65557:VSU65558 WCQ65557:WCQ65558 WMM65557:WMM65558 WWI65557:WWI65558 T131093:T131094 JW131093:JW131094 TS131093:TS131094 ADO131093:ADO131094 ANK131093:ANK131094 AXG131093:AXG131094 BHC131093:BHC131094 BQY131093:BQY131094 CAU131093:CAU131094 CKQ131093:CKQ131094 CUM131093:CUM131094 DEI131093:DEI131094 DOE131093:DOE131094 DYA131093:DYA131094 EHW131093:EHW131094 ERS131093:ERS131094 FBO131093:FBO131094 FLK131093:FLK131094 FVG131093:FVG131094 GFC131093:GFC131094 GOY131093:GOY131094 GYU131093:GYU131094 HIQ131093:HIQ131094 HSM131093:HSM131094 ICI131093:ICI131094 IME131093:IME131094 IWA131093:IWA131094 JFW131093:JFW131094 JPS131093:JPS131094 JZO131093:JZO131094 KJK131093:KJK131094 KTG131093:KTG131094 LDC131093:LDC131094 LMY131093:LMY131094 LWU131093:LWU131094 MGQ131093:MGQ131094 MQM131093:MQM131094 NAI131093:NAI131094 NKE131093:NKE131094 NUA131093:NUA131094 ODW131093:ODW131094 ONS131093:ONS131094 OXO131093:OXO131094 PHK131093:PHK131094 PRG131093:PRG131094 QBC131093:QBC131094 QKY131093:QKY131094 QUU131093:QUU131094 REQ131093:REQ131094 ROM131093:ROM131094 RYI131093:RYI131094 SIE131093:SIE131094 SSA131093:SSA131094 TBW131093:TBW131094 TLS131093:TLS131094 TVO131093:TVO131094 UFK131093:UFK131094 UPG131093:UPG131094 UZC131093:UZC131094 VIY131093:VIY131094 VSU131093:VSU131094 WCQ131093:WCQ131094 WMM131093:WMM131094 WWI131093:WWI131094 T196629:T196630 JW196629:JW196630 TS196629:TS196630 ADO196629:ADO196630 ANK196629:ANK196630 AXG196629:AXG196630 BHC196629:BHC196630 BQY196629:BQY196630 CAU196629:CAU196630 CKQ196629:CKQ196630 CUM196629:CUM196630 DEI196629:DEI196630 DOE196629:DOE196630 DYA196629:DYA196630 EHW196629:EHW196630 ERS196629:ERS196630 FBO196629:FBO196630 FLK196629:FLK196630 FVG196629:FVG196630 GFC196629:GFC196630 GOY196629:GOY196630 GYU196629:GYU196630 HIQ196629:HIQ196630 HSM196629:HSM196630 ICI196629:ICI196630 IME196629:IME196630 IWA196629:IWA196630 JFW196629:JFW196630 JPS196629:JPS196630 JZO196629:JZO196630 KJK196629:KJK196630 KTG196629:KTG196630 LDC196629:LDC196630 LMY196629:LMY196630 LWU196629:LWU196630 MGQ196629:MGQ196630 MQM196629:MQM196630 NAI196629:NAI196630 NKE196629:NKE196630 NUA196629:NUA196630 ODW196629:ODW196630 ONS196629:ONS196630 OXO196629:OXO196630 PHK196629:PHK196630 PRG196629:PRG196630 QBC196629:QBC196630 QKY196629:QKY196630 QUU196629:QUU196630 REQ196629:REQ196630 ROM196629:ROM196630 RYI196629:RYI196630 SIE196629:SIE196630 SSA196629:SSA196630 TBW196629:TBW196630 TLS196629:TLS196630 TVO196629:TVO196630 UFK196629:UFK196630 UPG196629:UPG196630 UZC196629:UZC196630 VIY196629:VIY196630 VSU196629:VSU196630 WCQ196629:WCQ196630 WMM196629:WMM196630 WWI196629:WWI196630 T262165:T262166 JW262165:JW262166 TS262165:TS262166 ADO262165:ADO262166 ANK262165:ANK262166 AXG262165:AXG262166 BHC262165:BHC262166 BQY262165:BQY262166 CAU262165:CAU262166 CKQ262165:CKQ262166 CUM262165:CUM262166 DEI262165:DEI262166 DOE262165:DOE262166 DYA262165:DYA262166 EHW262165:EHW262166 ERS262165:ERS262166 FBO262165:FBO262166 FLK262165:FLK262166 FVG262165:FVG262166 GFC262165:GFC262166 GOY262165:GOY262166 GYU262165:GYU262166 HIQ262165:HIQ262166 HSM262165:HSM262166 ICI262165:ICI262166 IME262165:IME262166 IWA262165:IWA262166 JFW262165:JFW262166 JPS262165:JPS262166 JZO262165:JZO262166 KJK262165:KJK262166 KTG262165:KTG262166 LDC262165:LDC262166 LMY262165:LMY262166 LWU262165:LWU262166 MGQ262165:MGQ262166 MQM262165:MQM262166 NAI262165:NAI262166 NKE262165:NKE262166 NUA262165:NUA262166 ODW262165:ODW262166 ONS262165:ONS262166 OXO262165:OXO262166 PHK262165:PHK262166 PRG262165:PRG262166 QBC262165:QBC262166 QKY262165:QKY262166 QUU262165:QUU262166 REQ262165:REQ262166 ROM262165:ROM262166 RYI262165:RYI262166 SIE262165:SIE262166 SSA262165:SSA262166 TBW262165:TBW262166 TLS262165:TLS262166 TVO262165:TVO262166 UFK262165:UFK262166 UPG262165:UPG262166 UZC262165:UZC262166 VIY262165:VIY262166 VSU262165:VSU262166 WCQ262165:WCQ262166 WMM262165:WMM262166 WWI262165:WWI262166 T327701:T327702 JW327701:JW327702 TS327701:TS327702 ADO327701:ADO327702 ANK327701:ANK327702 AXG327701:AXG327702 BHC327701:BHC327702 BQY327701:BQY327702 CAU327701:CAU327702 CKQ327701:CKQ327702 CUM327701:CUM327702 DEI327701:DEI327702 DOE327701:DOE327702 DYA327701:DYA327702 EHW327701:EHW327702 ERS327701:ERS327702 FBO327701:FBO327702 FLK327701:FLK327702 FVG327701:FVG327702 GFC327701:GFC327702 GOY327701:GOY327702 GYU327701:GYU327702 HIQ327701:HIQ327702 HSM327701:HSM327702 ICI327701:ICI327702 IME327701:IME327702 IWA327701:IWA327702 JFW327701:JFW327702 JPS327701:JPS327702 JZO327701:JZO327702 KJK327701:KJK327702 KTG327701:KTG327702 LDC327701:LDC327702 LMY327701:LMY327702 LWU327701:LWU327702 MGQ327701:MGQ327702 MQM327701:MQM327702 NAI327701:NAI327702 NKE327701:NKE327702 NUA327701:NUA327702 ODW327701:ODW327702 ONS327701:ONS327702 OXO327701:OXO327702 PHK327701:PHK327702 PRG327701:PRG327702 QBC327701:QBC327702 QKY327701:QKY327702 QUU327701:QUU327702 REQ327701:REQ327702 ROM327701:ROM327702 RYI327701:RYI327702 SIE327701:SIE327702 SSA327701:SSA327702 TBW327701:TBW327702 TLS327701:TLS327702 TVO327701:TVO327702 UFK327701:UFK327702 UPG327701:UPG327702 UZC327701:UZC327702 VIY327701:VIY327702 VSU327701:VSU327702 WCQ327701:WCQ327702 WMM327701:WMM327702 WWI327701:WWI327702 T393237:T393238 JW393237:JW393238 TS393237:TS393238 ADO393237:ADO393238 ANK393237:ANK393238 AXG393237:AXG393238 BHC393237:BHC393238 BQY393237:BQY393238 CAU393237:CAU393238 CKQ393237:CKQ393238 CUM393237:CUM393238 DEI393237:DEI393238 DOE393237:DOE393238 DYA393237:DYA393238 EHW393237:EHW393238 ERS393237:ERS393238 FBO393237:FBO393238 FLK393237:FLK393238 FVG393237:FVG393238 GFC393237:GFC393238 GOY393237:GOY393238 GYU393237:GYU393238 HIQ393237:HIQ393238 HSM393237:HSM393238 ICI393237:ICI393238 IME393237:IME393238 IWA393237:IWA393238 JFW393237:JFW393238 JPS393237:JPS393238 JZO393237:JZO393238 KJK393237:KJK393238 KTG393237:KTG393238 LDC393237:LDC393238 LMY393237:LMY393238 LWU393237:LWU393238 MGQ393237:MGQ393238 MQM393237:MQM393238 NAI393237:NAI393238 NKE393237:NKE393238 NUA393237:NUA393238 ODW393237:ODW393238 ONS393237:ONS393238 OXO393237:OXO393238 PHK393237:PHK393238 PRG393237:PRG393238 QBC393237:QBC393238 QKY393237:QKY393238 QUU393237:QUU393238 REQ393237:REQ393238 ROM393237:ROM393238 RYI393237:RYI393238 SIE393237:SIE393238 SSA393237:SSA393238 TBW393237:TBW393238 TLS393237:TLS393238 TVO393237:TVO393238 UFK393237:UFK393238 UPG393237:UPG393238 UZC393237:UZC393238 VIY393237:VIY393238 VSU393237:VSU393238 WCQ393237:WCQ393238 WMM393237:WMM393238 WWI393237:WWI393238 T458773:T458774 JW458773:JW458774 TS458773:TS458774 ADO458773:ADO458774 ANK458773:ANK458774 AXG458773:AXG458774 BHC458773:BHC458774 BQY458773:BQY458774 CAU458773:CAU458774 CKQ458773:CKQ458774 CUM458773:CUM458774 DEI458773:DEI458774 DOE458773:DOE458774 DYA458773:DYA458774 EHW458773:EHW458774 ERS458773:ERS458774 FBO458773:FBO458774 FLK458773:FLK458774 FVG458773:FVG458774 GFC458773:GFC458774 GOY458773:GOY458774 GYU458773:GYU458774 HIQ458773:HIQ458774 HSM458773:HSM458774 ICI458773:ICI458774 IME458773:IME458774 IWA458773:IWA458774 JFW458773:JFW458774 JPS458773:JPS458774 JZO458773:JZO458774 KJK458773:KJK458774 KTG458773:KTG458774 LDC458773:LDC458774 LMY458773:LMY458774 LWU458773:LWU458774 MGQ458773:MGQ458774 MQM458773:MQM458774 NAI458773:NAI458774 NKE458773:NKE458774 NUA458773:NUA458774 ODW458773:ODW458774 ONS458773:ONS458774 OXO458773:OXO458774 PHK458773:PHK458774 PRG458773:PRG458774 QBC458773:QBC458774 QKY458773:QKY458774 QUU458773:QUU458774 REQ458773:REQ458774 ROM458773:ROM458774 RYI458773:RYI458774 SIE458773:SIE458774 SSA458773:SSA458774 TBW458773:TBW458774 TLS458773:TLS458774 TVO458773:TVO458774 UFK458773:UFK458774 UPG458773:UPG458774 UZC458773:UZC458774 VIY458773:VIY458774 VSU458773:VSU458774 WCQ458773:WCQ458774 WMM458773:WMM458774 WWI458773:WWI458774 T524309:T524310 JW524309:JW524310 TS524309:TS524310 ADO524309:ADO524310 ANK524309:ANK524310 AXG524309:AXG524310 BHC524309:BHC524310 BQY524309:BQY524310 CAU524309:CAU524310 CKQ524309:CKQ524310 CUM524309:CUM524310 DEI524309:DEI524310 DOE524309:DOE524310 DYA524309:DYA524310 EHW524309:EHW524310 ERS524309:ERS524310 FBO524309:FBO524310 FLK524309:FLK524310 FVG524309:FVG524310 GFC524309:GFC524310 GOY524309:GOY524310 GYU524309:GYU524310 HIQ524309:HIQ524310 HSM524309:HSM524310 ICI524309:ICI524310 IME524309:IME524310 IWA524309:IWA524310 JFW524309:JFW524310 JPS524309:JPS524310 JZO524309:JZO524310 KJK524309:KJK524310 KTG524309:KTG524310 LDC524309:LDC524310 LMY524309:LMY524310 LWU524309:LWU524310 MGQ524309:MGQ524310 MQM524309:MQM524310 NAI524309:NAI524310 NKE524309:NKE524310 NUA524309:NUA524310 ODW524309:ODW524310 ONS524309:ONS524310 OXO524309:OXO524310 PHK524309:PHK524310 PRG524309:PRG524310 QBC524309:QBC524310 QKY524309:QKY524310 QUU524309:QUU524310 REQ524309:REQ524310 ROM524309:ROM524310 RYI524309:RYI524310 SIE524309:SIE524310 SSA524309:SSA524310 TBW524309:TBW524310 TLS524309:TLS524310 TVO524309:TVO524310 UFK524309:UFK524310 UPG524309:UPG524310 UZC524309:UZC524310 VIY524309:VIY524310 VSU524309:VSU524310 WCQ524309:WCQ524310 WMM524309:WMM524310 WWI524309:WWI524310 T589845:T589846 JW589845:JW589846 TS589845:TS589846 ADO589845:ADO589846 ANK589845:ANK589846 AXG589845:AXG589846 BHC589845:BHC589846 BQY589845:BQY589846 CAU589845:CAU589846 CKQ589845:CKQ589846 CUM589845:CUM589846 DEI589845:DEI589846 DOE589845:DOE589846 DYA589845:DYA589846 EHW589845:EHW589846 ERS589845:ERS589846 FBO589845:FBO589846 FLK589845:FLK589846 FVG589845:FVG589846 GFC589845:GFC589846 GOY589845:GOY589846 GYU589845:GYU589846 HIQ589845:HIQ589846 HSM589845:HSM589846 ICI589845:ICI589846 IME589845:IME589846 IWA589845:IWA589846 JFW589845:JFW589846 JPS589845:JPS589846 JZO589845:JZO589846 KJK589845:KJK589846 KTG589845:KTG589846 LDC589845:LDC589846 LMY589845:LMY589846 LWU589845:LWU589846 MGQ589845:MGQ589846 MQM589845:MQM589846 NAI589845:NAI589846 NKE589845:NKE589846 NUA589845:NUA589846 ODW589845:ODW589846 ONS589845:ONS589846 OXO589845:OXO589846 PHK589845:PHK589846 PRG589845:PRG589846 QBC589845:QBC589846 QKY589845:QKY589846 QUU589845:QUU589846 REQ589845:REQ589846 ROM589845:ROM589846 RYI589845:RYI589846 SIE589845:SIE589846 SSA589845:SSA589846 TBW589845:TBW589846 TLS589845:TLS589846 TVO589845:TVO589846 UFK589845:UFK589846 UPG589845:UPG589846 UZC589845:UZC589846 VIY589845:VIY589846 VSU589845:VSU589846 WCQ589845:WCQ589846 WMM589845:WMM589846 WWI589845:WWI589846 T655381:T655382 JW655381:JW655382 TS655381:TS655382 ADO655381:ADO655382 ANK655381:ANK655382 AXG655381:AXG655382 BHC655381:BHC655382 BQY655381:BQY655382 CAU655381:CAU655382 CKQ655381:CKQ655382 CUM655381:CUM655382 DEI655381:DEI655382 DOE655381:DOE655382 DYA655381:DYA655382 EHW655381:EHW655382 ERS655381:ERS655382 FBO655381:FBO655382 FLK655381:FLK655382 FVG655381:FVG655382 GFC655381:GFC655382 GOY655381:GOY655382 GYU655381:GYU655382 HIQ655381:HIQ655382 HSM655381:HSM655382 ICI655381:ICI655382 IME655381:IME655382 IWA655381:IWA655382 JFW655381:JFW655382 JPS655381:JPS655382 JZO655381:JZO655382 KJK655381:KJK655382 KTG655381:KTG655382 LDC655381:LDC655382 LMY655381:LMY655382 LWU655381:LWU655382 MGQ655381:MGQ655382 MQM655381:MQM655382 NAI655381:NAI655382 NKE655381:NKE655382 NUA655381:NUA655382 ODW655381:ODW655382 ONS655381:ONS655382 OXO655381:OXO655382 PHK655381:PHK655382 PRG655381:PRG655382 QBC655381:QBC655382 QKY655381:QKY655382 QUU655381:QUU655382 REQ655381:REQ655382 ROM655381:ROM655382 RYI655381:RYI655382 SIE655381:SIE655382 SSA655381:SSA655382 TBW655381:TBW655382 TLS655381:TLS655382 TVO655381:TVO655382 UFK655381:UFK655382 UPG655381:UPG655382 UZC655381:UZC655382 VIY655381:VIY655382 VSU655381:VSU655382 WCQ655381:WCQ655382 WMM655381:WMM655382 WWI655381:WWI655382 T720917:T720918 JW720917:JW720918 TS720917:TS720918 ADO720917:ADO720918 ANK720917:ANK720918 AXG720917:AXG720918 BHC720917:BHC720918 BQY720917:BQY720918 CAU720917:CAU720918 CKQ720917:CKQ720918 CUM720917:CUM720918 DEI720917:DEI720918 DOE720917:DOE720918 DYA720917:DYA720918 EHW720917:EHW720918 ERS720917:ERS720918 FBO720917:FBO720918 FLK720917:FLK720918 FVG720917:FVG720918 GFC720917:GFC720918 GOY720917:GOY720918 GYU720917:GYU720918 HIQ720917:HIQ720918 HSM720917:HSM720918 ICI720917:ICI720918 IME720917:IME720918 IWA720917:IWA720918 JFW720917:JFW720918 JPS720917:JPS720918 JZO720917:JZO720918 KJK720917:KJK720918 KTG720917:KTG720918 LDC720917:LDC720918 LMY720917:LMY720918 LWU720917:LWU720918 MGQ720917:MGQ720918 MQM720917:MQM720918 NAI720917:NAI720918 NKE720917:NKE720918 NUA720917:NUA720918 ODW720917:ODW720918 ONS720917:ONS720918 OXO720917:OXO720918 PHK720917:PHK720918 PRG720917:PRG720918 QBC720917:QBC720918 QKY720917:QKY720918 QUU720917:QUU720918 REQ720917:REQ720918 ROM720917:ROM720918 RYI720917:RYI720918 SIE720917:SIE720918 SSA720917:SSA720918 TBW720917:TBW720918 TLS720917:TLS720918 TVO720917:TVO720918 UFK720917:UFK720918 UPG720917:UPG720918 UZC720917:UZC720918 VIY720917:VIY720918 VSU720917:VSU720918 WCQ720917:WCQ720918 WMM720917:WMM720918 WWI720917:WWI720918 T786453:T786454 JW786453:JW786454 TS786453:TS786454 ADO786453:ADO786454 ANK786453:ANK786454 AXG786453:AXG786454 BHC786453:BHC786454 BQY786453:BQY786454 CAU786453:CAU786454 CKQ786453:CKQ786454 CUM786453:CUM786454 DEI786453:DEI786454 DOE786453:DOE786454 DYA786453:DYA786454 EHW786453:EHW786454 ERS786453:ERS786454 FBO786453:FBO786454 FLK786453:FLK786454 FVG786453:FVG786454 GFC786453:GFC786454 GOY786453:GOY786454 GYU786453:GYU786454 HIQ786453:HIQ786454 HSM786453:HSM786454 ICI786453:ICI786454 IME786453:IME786454 IWA786453:IWA786454 JFW786453:JFW786454 JPS786453:JPS786454 JZO786453:JZO786454 KJK786453:KJK786454 KTG786453:KTG786454 LDC786453:LDC786454 LMY786453:LMY786454 LWU786453:LWU786454 MGQ786453:MGQ786454 MQM786453:MQM786454 NAI786453:NAI786454 NKE786453:NKE786454 NUA786453:NUA786454 ODW786453:ODW786454 ONS786453:ONS786454 OXO786453:OXO786454 PHK786453:PHK786454 PRG786453:PRG786454 QBC786453:QBC786454 QKY786453:QKY786454 QUU786453:QUU786454 REQ786453:REQ786454 ROM786453:ROM786454 RYI786453:RYI786454 SIE786453:SIE786454 SSA786453:SSA786454 TBW786453:TBW786454 TLS786453:TLS786454 TVO786453:TVO786454 UFK786453:UFK786454 UPG786453:UPG786454 UZC786453:UZC786454 VIY786453:VIY786454 VSU786453:VSU786454 WCQ786453:WCQ786454 WMM786453:WMM786454 WWI786453:WWI786454 T851989:T851990 JW851989:JW851990 TS851989:TS851990 ADO851989:ADO851990 ANK851989:ANK851990 AXG851989:AXG851990 BHC851989:BHC851990 BQY851989:BQY851990 CAU851989:CAU851990 CKQ851989:CKQ851990 CUM851989:CUM851990 DEI851989:DEI851990 DOE851989:DOE851990 DYA851989:DYA851990 EHW851989:EHW851990 ERS851989:ERS851990 FBO851989:FBO851990 FLK851989:FLK851990 FVG851989:FVG851990 GFC851989:GFC851990 GOY851989:GOY851990 GYU851989:GYU851990 HIQ851989:HIQ851990 HSM851989:HSM851990 ICI851989:ICI851990 IME851989:IME851990 IWA851989:IWA851990 JFW851989:JFW851990 JPS851989:JPS851990 JZO851989:JZO851990 KJK851989:KJK851990 KTG851989:KTG851990 LDC851989:LDC851990 LMY851989:LMY851990 LWU851989:LWU851990 MGQ851989:MGQ851990 MQM851989:MQM851990 NAI851989:NAI851990 NKE851989:NKE851990 NUA851989:NUA851990 ODW851989:ODW851990 ONS851989:ONS851990 OXO851989:OXO851990 PHK851989:PHK851990 PRG851989:PRG851990 QBC851989:QBC851990 QKY851989:QKY851990 QUU851989:QUU851990 REQ851989:REQ851990 ROM851989:ROM851990 RYI851989:RYI851990 SIE851989:SIE851990 SSA851989:SSA851990 TBW851989:TBW851990 TLS851989:TLS851990 TVO851989:TVO851990 UFK851989:UFK851990 UPG851989:UPG851990 UZC851989:UZC851990 VIY851989:VIY851990 VSU851989:VSU851990 WCQ851989:WCQ851990 WMM851989:WMM851990 WWI851989:WWI851990 T917525:T917526 JW917525:JW917526 TS917525:TS917526 ADO917525:ADO917526 ANK917525:ANK917526 AXG917525:AXG917526 BHC917525:BHC917526 BQY917525:BQY917526 CAU917525:CAU917526 CKQ917525:CKQ917526 CUM917525:CUM917526 DEI917525:DEI917526 DOE917525:DOE917526 DYA917525:DYA917526 EHW917525:EHW917526 ERS917525:ERS917526 FBO917525:FBO917526 FLK917525:FLK917526 FVG917525:FVG917526 GFC917525:GFC917526 GOY917525:GOY917526 GYU917525:GYU917526 HIQ917525:HIQ917526 HSM917525:HSM917526 ICI917525:ICI917526 IME917525:IME917526 IWA917525:IWA917526 JFW917525:JFW917526 JPS917525:JPS917526 JZO917525:JZO917526 KJK917525:KJK917526 KTG917525:KTG917526 LDC917525:LDC917526 LMY917525:LMY917526 LWU917525:LWU917526 MGQ917525:MGQ917526 MQM917525:MQM917526 NAI917525:NAI917526 NKE917525:NKE917526 NUA917525:NUA917526 ODW917525:ODW917526 ONS917525:ONS917526 OXO917525:OXO917526 PHK917525:PHK917526 PRG917525:PRG917526 QBC917525:QBC917526 QKY917525:QKY917526 QUU917525:QUU917526 REQ917525:REQ917526 ROM917525:ROM917526 RYI917525:RYI917526 SIE917525:SIE917526 SSA917525:SSA917526 TBW917525:TBW917526 TLS917525:TLS917526 TVO917525:TVO917526 UFK917525:UFK917526 UPG917525:UPG917526 UZC917525:UZC917526 VIY917525:VIY917526 VSU917525:VSU917526 WCQ917525:WCQ917526 WMM917525:WMM917526 WWI917525:WWI917526 T983061:T983062 JW983061:JW983062 TS983061:TS983062 ADO983061:ADO983062 ANK983061:ANK983062 AXG983061:AXG983062 BHC983061:BHC983062 BQY983061:BQY983062 CAU983061:CAU983062 CKQ983061:CKQ983062 CUM983061:CUM983062 DEI983061:DEI983062 DOE983061:DOE983062 DYA983061:DYA983062 EHW983061:EHW983062 ERS983061:ERS983062 FBO983061:FBO983062 FLK983061:FLK983062 FVG983061:FVG983062 GFC983061:GFC983062 GOY983061:GOY983062 GYU983061:GYU983062 HIQ983061:HIQ983062 HSM983061:HSM983062 ICI983061:ICI983062 IME983061:IME983062 IWA983061:IWA983062 JFW983061:JFW983062 JPS983061:JPS983062 JZO983061:JZO983062 KJK983061:KJK983062 KTG983061:KTG983062 LDC983061:LDC983062 LMY983061:LMY983062 LWU983061:LWU983062 MGQ983061:MGQ983062 MQM983061:MQM983062 NAI983061:NAI983062 NKE983061:NKE983062 NUA983061:NUA983062 ODW983061:ODW983062 ONS983061:ONS983062 OXO983061:OXO983062 PHK983061:PHK983062 PRG983061:PRG983062 QBC983061:QBC983062 QKY983061:QKY983062 QUU983061:QUU983062 REQ983061:REQ983062 ROM983061:ROM983062 RYI983061:RYI983062 SIE983061:SIE983062 SSA983061:SSA983062 TBW983061:TBW983062 TLS983061:TLS983062 TVO983061:TVO983062 UFK983061:UFK983062 UPG983061:UPG983062 UZC983061:UZC983062 VIY983061:VIY983062 VSU983061:VSU983062 WCQ983061:WCQ983062 WMM983061:WMM983062 WWI24:WWI26 WMM24:WMM26 WCQ24:WCQ26 VSU24:VSU26 VIY24:VIY26 UZC24:UZC26 UPG24:UPG26 UFK24:UFK26 TVO24:TVO26 TLS24:TLS26 TBW24:TBW26 SSA24:SSA26 SIE24:SIE26 RYI24:RYI26 ROM24:ROM26 REQ24:REQ26 QUU24:QUU26 QKY24:QKY26 QBC24:QBC26 PRG24:PRG26 PHK24:PHK26 OXO24:OXO26 ONS24:ONS26 ODW24:ODW26 NUA24:NUA26 NKE24:NKE26 NAI24:NAI26 MQM24:MQM26 MGQ24:MGQ26 LWU24:LWU26 LMY24:LMY26 LDC24:LDC26 KTG24:KTG26 KJK24:KJK26 JZO24:JZO26 JPS24:JPS26 JFW24:JFW26 IWA24:IWA26 IME24:IME26 ICI24:ICI26 HSM24:HSM26 HIQ24:HIQ26 GYU24:GYU26 GOY24:GOY26 GFC24:GFC26 FVG24:FVG26 FLK24:FLK26 FBO24:FBO26 ERS24:ERS26 EHW24:EHW26 DYA24:DYA26 DOE24:DOE26 DEI24:DEI26 CUM24:CUM26 CKQ24:CKQ26 CAU24:CAU26 BQY24:BQY26 BHC24:BHC26 AXG24:AXG26 ANK24:ANK26 ADO24:ADO26 TS24:TS26 JW24:JW26 T24:T26 WWG24:WWG26 WMK24:WMK26 WCO24:WCO26 VSS24:VSS26 VIW24:VIW26 UZA24:UZA26 UPE24:UPE26 UFI24:UFI26 TVM24:TVM26 TLQ24:TLQ26 TBU24:TBU26 SRY24:SRY26 SIC24:SIC26 RYG24:RYG26 ROK24:ROK26 REO24:REO26 QUS24:QUS26 QKW24:QKW26 QBA24:QBA26 PRE24:PRE26 PHI24:PHI26 OXM24:OXM26 ONQ24:ONQ26 ODU24:ODU26 NTY24:NTY26 NKC24:NKC26 NAG24:NAG26 MQK24:MQK26 MGO24:MGO26 LWS24:LWS26 LMW24:LMW26 LDA24:LDA26 KTE24:KTE26 KJI24:KJI26 JZM24:JZM26 JPQ24:JPQ26 JFU24:JFU26 IVY24:IVY26 IMC24:IMC26 ICG24:ICG26 HSK24:HSK26 HIO24:HIO26 GYS24:GYS26 GOW24:GOW26 GFA24:GFA26 FVE24:FVE26 FLI24:FLI26 FBM24:FBM26 ERQ24:ERQ26 EHU24:EHU26 DXY24:DXY26 DOC24:DOC26 DEG24:DEG26 CUK24:CUK26 CKO24:CKO26 CAS24:CAS26 BQW24:BQW26 BHA24:BHA26 AXE24:AXE26 ANI24:ANI26 ADM24:ADM26 TQ24:TQ26 JU24:JU26 R24:R26 Y65557:Y65558 Y131093:Y131094 Y196629:Y196630 Y262165:Y262166 Y327701:Y327702 Y393237:Y393238 Y458773:Y458774 Y524309:Y524310 Y589845:Y589846 Y655381:Y655382 Y720917:Y720918 Y786453:Y786454 Y851989:Y851990 Y917525:Y917526 Y983061:Y983062 AA65557:AA65558 AA131093:AA131094 AA196629:AA196630 AA262165:AA262166 AA327701:AA327702 AA393237:AA393238 AA458773:AA458774 AA524309:AA524310 AA589845:AA589846 AA655381:AA655382 AA720917:AA720918 AA786453:AA786454 AA851989:AA851990 AA917525:AA917526 AA983061:AA983062 AA24:AA26 Y24:Y26"/>
    <dataValidation allowBlank="1" promptTitle="checkPeriodRange" sqref="Q26 JT26 TP26 ADL26 ANH26 AXD26 BGZ26 BQV26 CAR26 CKN26 CUJ26 DEF26 DOB26 DXX26 EHT26 ERP26 FBL26 FLH26 FVD26 GEZ26 GOV26 GYR26 HIN26 HSJ26 ICF26 IMB26 IVX26 JFT26 JPP26 JZL26 KJH26 KTD26 LCZ26 LMV26 LWR26 MGN26 MQJ26 NAF26 NKB26 NTX26 ODT26 ONP26 OXL26 PHH26 PRD26 QAZ26 QKV26 QUR26 REN26 ROJ26 RYF26 SIB26 SRX26 TBT26 TLP26 TVL26 UFH26 UPD26 UYZ26 VIV26 VSR26 WCN26 WMJ26 WWF26 Q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Q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Q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Q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Q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Q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Q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Q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Q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Q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Q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Q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Q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Q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Q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983062 X65558 X131094 X196630 X262166 X327702 X393238 X458774 X524310 X589846 X655382 X720918 X786454 X851990 X917526 X26"/>
    <dataValidation allowBlank="1" showInputMessage="1" showErrorMessage="1" prompt="Для выбора выполните двойной щелчок левой клавиши мыши по соответствующей ячейке." sqref="ADP24:ADP25 S65557:S65558 JV65557:JV65558 TR65557:TR65558 ADN65557:ADN65558 ANJ65557:ANJ65558 AXF65557:AXF65558 BHB65557:BHB65558 BQX65557:BQX65558 CAT65557:CAT65558 CKP65557:CKP65558 CUL65557:CUL65558 DEH65557:DEH65558 DOD65557:DOD65558 DXZ65557:DXZ65558 EHV65557:EHV65558 ERR65557:ERR65558 FBN65557:FBN65558 FLJ65557:FLJ65558 FVF65557:FVF65558 GFB65557:GFB65558 GOX65557:GOX65558 GYT65557:GYT65558 HIP65557:HIP65558 HSL65557:HSL65558 ICH65557:ICH65558 IMD65557:IMD65558 IVZ65557:IVZ65558 JFV65557:JFV65558 JPR65557:JPR65558 JZN65557:JZN65558 KJJ65557:KJJ65558 KTF65557:KTF65558 LDB65557:LDB65558 LMX65557:LMX65558 LWT65557:LWT65558 MGP65557:MGP65558 MQL65557:MQL65558 NAH65557:NAH65558 NKD65557:NKD65558 NTZ65557:NTZ65558 ODV65557:ODV65558 ONR65557:ONR65558 OXN65557:OXN65558 PHJ65557:PHJ65558 PRF65557:PRF65558 QBB65557:QBB65558 QKX65557:QKX65558 QUT65557:QUT65558 REP65557:REP65558 ROL65557:ROL65558 RYH65557:RYH65558 SID65557:SID65558 SRZ65557:SRZ65558 TBV65557:TBV65558 TLR65557:TLR65558 TVN65557:TVN65558 UFJ65557:UFJ65558 UPF65557:UPF65558 UZB65557:UZB65558 VIX65557:VIX65558 VST65557:VST65558 WCP65557:WCP65558 WML65557:WML65558 WWH65557:WWH65558 S131093:S131094 JV131093:JV131094 TR131093:TR131094 ADN131093:ADN131094 ANJ131093:ANJ131094 AXF131093:AXF131094 BHB131093:BHB131094 BQX131093:BQX131094 CAT131093:CAT131094 CKP131093:CKP131094 CUL131093:CUL131094 DEH131093:DEH131094 DOD131093:DOD131094 DXZ131093:DXZ131094 EHV131093:EHV131094 ERR131093:ERR131094 FBN131093:FBN131094 FLJ131093:FLJ131094 FVF131093:FVF131094 GFB131093:GFB131094 GOX131093:GOX131094 GYT131093:GYT131094 HIP131093:HIP131094 HSL131093:HSL131094 ICH131093:ICH131094 IMD131093:IMD131094 IVZ131093:IVZ131094 JFV131093:JFV131094 JPR131093:JPR131094 JZN131093:JZN131094 KJJ131093:KJJ131094 KTF131093:KTF131094 LDB131093:LDB131094 LMX131093:LMX131094 LWT131093:LWT131094 MGP131093:MGP131094 MQL131093:MQL131094 NAH131093:NAH131094 NKD131093:NKD131094 NTZ131093:NTZ131094 ODV131093:ODV131094 ONR131093:ONR131094 OXN131093:OXN131094 PHJ131093:PHJ131094 PRF131093:PRF131094 QBB131093:QBB131094 QKX131093:QKX131094 QUT131093:QUT131094 REP131093:REP131094 ROL131093:ROL131094 RYH131093:RYH131094 SID131093:SID131094 SRZ131093:SRZ131094 TBV131093:TBV131094 TLR131093:TLR131094 TVN131093:TVN131094 UFJ131093:UFJ131094 UPF131093:UPF131094 UZB131093:UZB131094 VIX131093:VIX131094 VST131093:VST131094 WCP131093:WCP131094 WML131093:WML131094 WWH131093:WWH131094 S196629:S196630 JV196629:JV196630 TR196629:TR196630 ADN196629:ADN196630 ANJ196629:ANJ196630 AXF196629:AXF196630 BHB196629:BHB196630 BQX196629:BQX196630 CAT196629:CAT196630 CKP196629:CKP196630 CUL196629:CUL196630 DEH196629:DEH196630 DOD196629:DOD196630 DXZ196629:DXZ196630 EHV196629:EHV196630 ERR196629:ERR196630 FBN196629:FBN196630 FLJ196629:FLJ196630 FVF196629:FVF196630 GFB196629:GFB196630 GOX196629:GOX196630 GYT196629:GYT196630 HIP196629:HIP196630 HSL196629:HSL196630 ICH196629:ICH196630 IMD196629:IMD196630 IVZ196629:IVZ196630 JFV196629:JFV196630 JPR196629:JPR196630 JZN196629:JZN196630 KJJ196629:KJJ196630 KTF196629:KTF196630 LDB196629:LDB196630 LMX196629:LMX196630 LWT196629:LWT196630 MGP196629:MGP196630 MQL196629:MQL196630 NAH196629:NAH196630 NKD196629:NKD196630 NTZ196629:NTZ196630 ODV196629:ODV196630 ONR196629:ONR196630 OXN196629:OXN196630 PHJ196629:PHJ196630 PRF196629:PRF196630 QBB196629:QBB196630 QKX196629:QKX196630 QUT196629:QUT196630 REP196629:REP196630 ROL196629:ROL196630 RYH196629:RYH196630 SID196629:SID196630 SRZ196629:SRZ196630 TBV196629:TBV196630 TLR196629:TLR196630 TVN196629:TVN196630 UFJ196629:UFJ196630 UPF196629:UPF196630 UZB196629:UZB196630 VIX196629:VIX196630 VST196629:VST196630 WCP196629:WCP196630 WML196629:WML196630 WWH196629:WWH196630 S262165:S262166 JV262165:JV262166 TR262165:TR262166 ADN262165:ADN262166 ANJ262165:ANJ262166 AXF262165:AXF262166 BHB262165:BHB262166 BQX262165:BQX262166 CAT262165:CAT262166 CKP262165:CKP262166 CUL262165:CUL262166 DEH262165:DEH262166 DOD262165:DOD262166 DXZ262165:DXZ262166 EHV262165:EHV262166 ERR262165:ERR262166 FBN262165:FBN262166 FLJ262165:FLJ262166 FVF262165:FVF262166 GFB262165:GFB262166 GOX262165:GOX262166 GYT262165:GYT262166 HIP262165:HIP262166 HSL262165:HSL262166 ICH262165:ICH262166 IMD262165:IMD262166 IVZ262165:IVZ262166 JFV262165:JFV262166 JPR262165:JPR262166 JZN262165:JZN262166 KJJ262165:KJJ262166 KTF262165:KTF262166 LDB262165:LDB262166 LMX262165:LMX262166 LWT262165:LWT262166 MGP262165:MGP262166 MQL262165:MQL262166 NAH262165:NAH262166 NKD262165:NKD262166 NTZ262165:NTZ262166 ODV262165:ODV262166 ONR262165:ONR262166 OXN262165:OXN262166 PHJ262165:PHJ262166 PRF262165:PRF262166 QBB262165:QBB262166 QKX262165:QKX262166 QUT262165:QUT262166 REP262165:REP262166 ROL262165:ROL262166 RYH262165:RYH262166 SID262165:SID262166 SRZ262165:SRZ262166 TBV262165:TBV262166 TLR262165:TLR262166 TVN262165:TVN262166 UFJ262165:UFJ262166 UPF262165:UPF262166 UZB262165:UZB262166 VIX262165:VIX262166 VST262165:VST262166 WCP262165:WCP262166 WML262165:WML262166 WWH262165:WWH262166 S327701:S327702 JV327701:JV327702 TR327701:TR327702 ADN327701:ADN327702 ANJ327701:ANJ327702 AXF327701:AXF327702 BHB327701:BHB327702 BQX327701:BQX327702 CAT327701:CAT327702 CKP327701:CKP327702 CUL327701:CUL327702 DEH327701:DEH327702 DOD327701:DOD327702 DXZ327701:DXZ327702 EHV327701:EHV327702 ERR327701:ERR327702 FBN327701:FBN327702 FLJ327701:FLJ327702 FVF327701:FVF327702 GFB327701:GFB327702 GOX327701:GOX327702 GYT327701:GYT327702 HIP327701:HIP327702 HSL327701:HSL327702 ICH327701:ICH327702 IMD327701:IMD327702 IVZ327701:IVZ327702 JFV327701:JFV327702 JPR327701:JPR327702 JZN327701:JZN327702 KJJ327701:KJJ327702 KTF327701:KTF327702 LDB327701:LDB327702 LMX327701:LMX327702 LWT327701:LWT327702 MGP327701:MGP327702 MQL327701:MQL327702 NAH327701:NAH327702 NKD327701:NKD327702 NTZ327701:NTZ327702 ODV327701:ODV327702 ONR327701:ONR327702 OXN327701:OXN327702 PHJ327701:PHJ327702 PRF327701:PRF327702 QBB327701:QBB327702 QKX327701:QKX327702 QUT327701:QUT327702 REP327701:REP327702 ROL327701:ROL327702 RYH327701:RYH327702 SID327701:SID327702 SRZ327701:SRZ327702 TBV327701:TBV327702 TLR327701:TLR327702 TVN327701:TVN327702 UFJ327701:UFJ327702 UPF327701:UPF327702 UZB327701:UZB327702 VIX327701:VIX327702 VST327701:VST327702 WCP327701:WCP327702 WML327701:WML327702 WWH327701:WWH327702 S393237:S393238 JV393237:JV393238 TR393237:TR393238 ADN393237:ADN393238 ANJ393237:ANJ393238 AXF393237:AXF393238 BHB393237:BHB393238 BQX393237:BQX393238 CAT393237:CAT393238 CKP393237:CKP393238 CUL393237:CUL393238 DEH393237:DEH393238 DOD393237:DOD393238 DXZ393237:DXZ393238 EHV393237:EHV393238 ERR393237:ERR393238 FBN393237:FBN393238 FLJ393237:FLJ393238 FVF393237:FVF393238 GFB393237:GFB393238 GOX393237:GOX393238 GYT393237:GYT393238 HIP393237:HIP393238 HSL393237:HSL393238 ICH393237:ICH393238 IMD393237:IMD393238 IVZ393237:IVZ393238 JFV393237:JFV393238 JPR393237:JPR393238 JZN393237:JZN393238 KJJ393237:KJJ393238 KTF393237:KTF393238 LDB393237:LDB393238 LMX393237:LMX393238 LWT393237:LWT393238 MGP393237:MGP393238 MQL393237:MQL393238 NAH393237:NAH393238 NKD393237:NKD393238 NTZ393237:NTZ393238 ODV393237:ODV393238 ONR393237:ONR393238 OXN393237:OXN393238 PHJ393237:PHJ393238 PRF393237:PRF393238 QBB393237:QBB393238 QKX393237:QKX393238 QUT393237:QUT393238 REP393237:REP393238 ROL393237:ROL393238 RYH393237:RYH393238 SID393237:SID393238 SRZ393237:SRZ393238 TBV393237:TBV393238 TLR393237:TLR393238 TVN393237:TVN393238 UFJ393237:UFJ393238 UPF393237:UPF393238 UZB393237:UZB393238 VIX393237:VIX393238 VST393237:VST393238 WCP393237:WCP393238 WML393237:WML393238 WWH393237:WWH393238 S458773:S458774 JV458773:JV458774 TR458773:TR458774 ADN458773:ADN458774 ANJ458773:ANJ458774 AXF458773:AXF458774 BHB458773:BHB458774 BQX458773:BQX458774 CAT458773:CAT458774 CKP458773:CKP458774 CUL458773:CUL458774 DEH458773:DEH458774 DOD458773:DOD458774 DXZ458773:DXZ458774 EHV458773:EHV458774 ERR458773:ERR458774 FBN458773:FBN458774 FLJ458773:FLJ458774 FVF458773:FVF458774 GFB458773:GFB458774 GOX458773:GOX458774 GYT458773:GYT458774 HIP458773:HIP458774 HSL458773:HSL458774 ICH458773:ICH458774 IMD458773:IMD458774 IVZ458773:IVZ458774 JFV458773:JFV458774 JPR458773:JPR458774 JZN458773:JZN458774 KJJ458773:KJJ458774 KTF458773:KTF458774 LDB458773:LDB458774 LMX458773:LMX458774 LWT458773:LWT458774 MGP458773:MGP458774 MQL458773:MQL458774 NAH458773:NAH458774 NKD458773:NKD458774 NTZ458773:NTZ458774 ODV458773:ODV458774 ONR458773:ONR458774 OXN458773:OXN458774 PHJ458773:PHJ458774 PRF458773:PRF458774 QBB458773:QBB458774 QKX458773:QKX458774 QUT458773:QUT458774 REP458773:REP458774 ROL458773:ROL458774 RYH458773:RYH458774 SID458773:SID458774 SRZ458773:SRZ458774 TBV458773:TBV458774 TLR458773:TLR458774 TVN458773:TVN458774 UFJ458773:UFJ458774 UPF458773:UPF458774 UZB458773:UZB458774 VIX458773:VIX458774 VST458773:VST458774 WCP458773:WCP458774 WML458773:WML458774 WWH458773:WWH458774 S524309:S524310 JV524309:JV524310 TR524309:TR524310 ADN524309:ADN524310 ANJ524309:ANJ524310 AXF524309:AXF524310 BHB524309:BHB524310 BQX524309:BQX524310 CAT524309:CAT524310 CKP524309:CKP524310 CUL524309:CUL524310 DEH524309:DEH524310 DOD524309:DOD524310 DXZ524309:DXZ524310 EHV524309:EHV524310 ERR524309:ERR524310 FBN524309:FBN524310 FLJ524309:FLJ524310 FVF524309:FVF524310 GFB524309:GFB524310 GOX524309:GOX524310 GYT524309:GYT524310 HIP524309:HIP524310 HSL524309:HSL524310 ICH524309:ICH524310 IMD524309:IMD524310 IVZ524309:IVZ524310 JFV524309:JFV524310 JPR524309:JPR524310 JZN524309:JZN524310 KJJ524309:KJJ524310 KTF524309:KTF524310 LDB524309:LDB524310 LMX524309:LMX524310 LWT524309:LWT524310 MGP524309:MGP524310 MQL524309:MQL524310 NAH524309:NAH524310 NKD524309:NKD524310 NTZ524309:NTZ524310 ODV524309:ODV524310 ONR524309:ONR524310 OXN524309:OXN524310 PHJ524309:PHJ524310 PRF524309:PRF524310 QBB524309:QBB524310 QKX524309:QKX524310 QUT524309:QUT524310 REP524309:REP524310 ROL524309:ROL524310 RYH524309:RYH524310 SID524309:SID524310 SRZ524309:SRZ524310 TBV524309:TBV524310 TLR524309:TLR524310 TVN524309:TVN524310 UFJ524309:UFJ524310 UPF524309:UPF524310 UZB524309:UZB524310 VIX524309:VIX524310 VST524309:VST524310 WCP524309:WCP524310 WML524309:WML524310 WWH524309:WWH524310 S589845:S589846 JV589845:JV589846 TR589845:TR589846 ADN589845:ADN589846 ANJ589845:ANJ589846 AXF589845:AXF589846 BHB589845:BHB589846 BQX589845:BQX589846 CAT589845:CAT589846 CKP589845:CKP589846 CUL589845:CUL589846 DEH589845:DEH589846 DOD589845:DOD589846 DXZ589845:DXZ589846 EHV589845:EHV589846 ERR589845:ERR589846 FBN589845:FBN589846 FLJ589845:FLJ589846 FVF589845:FVF589846 GFB589845:GFB589846 GOX589845:GOX589846 GYT589845:GYT589846 HIP589845:HIP589846 HSL589845:HSL589846 ICH589845:ICH589846 IMD589845:IMD589846 IVZ589845:IVZ589846 JFV589845:JFV589846 JPR589845:JPR589846 JZN589845:JZN589846 KJJ589845:KJJ589846 KTF589845:KTF589846 LDB589845:LDB589846 LMX589845:LMX589846 LWT589845:LWT589846 MGP589845:MGP589846 MQL589845:MQL589846 NAH589845:NAH589846 NKD589845:NKD589846 NTZ589845:NTZ589846 ODV589845:ODV589846 ONR589845:ONR589846 OXN589845:OXN589846 PHJ589845:PHJ589846 PRF589845:PRF589846 QBB589845:QBB589846 QKX589845:QKX589846 QUT589845:QUT589846 REP589845:REP589846 ROL589845:ROL589846 RYH589845:RYH589846 SID589845:SID589846 SRZ589845:SRZ589846 TBV589845:TBV589846 TLR589845:TLR589846 TVN589845:TVN589846 UFJ589845:UFJ589846 UPF589845:UPF589846 UZB589845:UZB589846 VIX589845:VIX589846 VST589845:VST589846 WCP589845:WCP589846 WML589845:WML589846 WWH589845:WWH589846 S655381:S655382 JV655381:JV655382 TR655381:TR655382 ADN655381:ADN655382 ANJ655381:ANJ655382 AXF655381:AXF655382 BHB655381:BHB655382 BQX655381:BQX655382 CAT655381:CAT655382 CKP655381:CKP655382 CUL655381:CUL655382 DEH655381:DEH655382 DOD655381:DOD655382 DXZ655381:DXZ655382 EHV655381:EHV655382 ERR655381:ERR655382 FBN655381:FBN655382 FLJ655381:FLJ655382 FVF655381:FVF655382 GFB655381:GFB655382 GOX655381:GOX655382 GYT655381:GYT655382 HIP655381:HIP655382 HSL655381:HSL655382 ICH655381:ICH655382 IMD655381:IMD655382 IVZ655381:IVZ655382 JFV655381:JFV655382 JPR655381:JPR655382 JZN655381:JZN655382 KJJ655381:KJJ655382 KTF655381:KTF655382 LDB655381:LDB655382 LMX655381:LMX655382 LWT655381:LWT655382 MGP655381:MGP655382 MQL655381:MQL655382 NAH655381:NAH655382 NKD655381:NKD655382 NTZ655381:NTZ655382 ODV655381:ODV655382 ONR655381:ONR655382 OXN655381:OXN655382 PHJ655381:PHJ655382 PRF655381:PRF655382 QBB655381:QBB655382 QKX655381:QKX655382 QUT655381:QUT655382 REP655381:REP655382 ROL655381:ROL655382 RYH655381:RYH655382 SID655381:SID655382 SRZ655381:SRZ655382 TBV655381:TBV655382 TLR655381:TLR655382 TVN655381:TVN655382 UFJ655381:UFJ655382 UPF655381:UPF655382 UZB655381:UZB655382 VIX655381:VIX655382 VST655381:VST655382 WCP655381:WCP655382 WML655381:WML655382 WWH655381:WWH655382 S720917:S720918 JV720917:JV720918 TR720917:TR720918 ADN720917:ADN720918 ANJ720917:ANJ720918 AXF720917:AXF720918 BHB720917:BHB720918 BQX720917:BQX720918 CAT720917:CAT720918 CKP720917:CKP720918 CUL720917:CUL720918 DEH720917:DEH720918 DOD720917:DOD720918 DXZ720917:DXZ720918 EHV720917:EHV720918 ERR720917:ERR720918 FBN720917:FBN720918 FLJ720917:FLJ720918 FVF720917:FVF720918 GFB720917:GFB720918 GOX720917:GOX720918 GYT720917:GYT720918 HIP720917:HIP720918 HSL720917:HSL720918 ICH720917:ICH720918 IMD720917:IMD720918 IVZ720917:IVZ720918 JFV720917:JFV720918 JPR720917:JPR720918 JZN720917:JZN720918 KJJ720917:KJJ720918 KTF720917:KTF720918 LDB720917:LDB720918 LMX720917:LMX720918 LWT720917:LWT720918 MGP720917:MGP720918 MQL720917:MQL720918 NAH720917:NAH720918 NKD720917:NKD720918 NTZ720917:NTZ720918 ODV720917:ODV720918 ONR720917:ONR720918 OXN720917:OXN720918 PHJ720917:PHJ720918 PRF720917:PRF720918 QBB720917:QBB720918 QKX720917:QKX720918 QUT720917:QUT720918 REP720917:REP720918 ROL720917:ROL720918 RYH720917:RYH720918 SID720917:SID720918 SRZ720917:SRZ720918 TBV720917:TBV720918 TLR720917:TLR720918 TVN720917:TVN720918 UFJ720917:UFJ720918 UPF720917:UPF720918 UZB720917:UZB720918 VIX720917:VIX720918 VST720917:VST720918 WCP720917:WCP720918 WML720917:WML720918 WWH720917:WWH720918 S786453:S786454 JV786453:JV786454 TR786453:TR786454 ADN786453:ADN786454 ANJ786453:ANJ786454 AXF786453:AXF786454 BHB786453:BHB786454 BQX786453:BQX786454 CAT786453:CAT786454 CKP786453:CKP786454 CUL786453:CUL786454 DEH786453:DEH786454 DOD786453:DOD786454 DXZ786453:DXZ786454 EHV786453:EHV786454 ERR786453:ERR786454 FBN786453:FBN786454 FLJ786453:FLJ786454 FVF786453:FVF786454 GFB786453:GFB786454 GOX786453:GOX786454 GYT786453:GYT786454 HIP786453:HIP786454 HSL786453:HSL786454 ICH786453:ICH786454 IMD786453:IMD786454 IVZ786453:IVZ786454 JFV786453:JFV786454 JPR786453:JPR786454 JZN786453:JZN786454 KJJ786453:KJJ786454 KTF786453:KTF786454 LDB786453:LDB786454 LMX786453:LMX786454 LWT786453:LWT786454 MGP786453:MGP786454 MQL786453:MQL786454 NAH786453:NAH786454 NKD786453:NKD786454 NTZ786453:NTZ786454 ODV786453:ODV786454 ONR786453:ONR786454 OXN786453:OXN786454 PHJ786453:PHJ786454 PRF786453:PRF786454 QBB786453:QBB786454 QKX786453:QKX786454 QUT786453:QUT786454 REP786453:REP786454 ROL786453:ROL786454 RYH786453:RYH786454 SID786453:SID786454 SRZ786453:SRZ786454 TBV786453:TBV786454 TLR786453:TLR786454 TVN786453:TVN786454 UFJ786453:UFJ786454 UPF786453:UPF786454 UZB786453:UZB786454 VIX786453:VIX786454 VST786453:VST786454 WCP786453:WCP786454 WML786453:WML786454 WWH786453:WWH786454 S851989:S851990 JV851989:JV851990 TR851989:TR851990 ADN851989:ADN851990 ANJ851989:ANJ851990 AXF851989:AXF851990 BHB851989:BHB851990 BQX851989:BQX851990 CAT851989:CAT851990 CKP851989:CKP851990 CUL851989:CUL851990 DEH851989:DEH851990 DOD851989:DOD851990 DXZ851989:DXZ851990 EHV851989:EHV851990 ERR851989:ERR851990 FBN851989:FBN851990 FLJ851989:FLJ851990 FVF851989:FVF851990 GFB851989:GFB851990 GOX851989:GOX851990 GYT851989:GYT851990 HIP851989:HIP851990 HSL851989:HSL851990 ICH851989:ICH851990 IMD851989:IMD851990 IVZ851989:IVZ851990 JFV851989:JFV851990 JPR851989:JPR851990 JZN851989:JZN851990 KJJ851989:KJJ851990 KTF851989:KTF851990 LDB851989:LDB851990 LMX851989:LMX851990 LWT851989:LWT851990 MGP851989:MGP851990 MQL851989:MQL851990 NAH851989:NAH851990 NKD851989:NKD851990 NTZ851989:NTZ851990 ODV851989:ODV851990 ONR851989:ONR851990 OXN851989:OXN851990 PHJ851989:PHJ851990 PRF851989:PRF851990 QBB851989:QBB851990 QKX851989:QKX851990 QUT851989:QUT851990 REP851989:REP851990 ROL851989:ROL851990 RYH851989:RYH851990 SID851989:SID851990 SRZ851989:SRZ851990 TBV851989:TBV851990 TLR851989:TLR851990 TVN851989:TVN851990 UFJ851989:UFJ851990 UPF851989:UPF851990 UZB851989:UZB851990 VIX851989:VIX851990 VST851989:VST851990 WCP851989:WCP851990 WML851989:WML851990 WWH851989:WWH851990 S917525:S917526 JV917525:JV917526 TR917525:TR917526 ADN917525:ADN917526 ANJ917525:ANJ917526 AXF917525:AXF917526 BHB917525:BHB917526 BQX917525:BQX917526 CAT917525:CAT917526 CKP917525:CKP917526 CUL917525:CUL917526 DEH917525:DEH917526 DOD917525:DOD917526 DXZ917525:DXZ917526 EHV917525:EHV917526 ERR917525:ERR917526 FBN917525:FBN917526 FLJ917525:FLJ917526 FVF917525:FVF917526 GFB917525:GFB917526 GOX917525:GOX917526 GYT917525:GYT917526 HIP917525:HIP917526 HSL917525:HSL917526 ICH917525:ICH917526 IMD917525:IMD917526 IVZ917525:IVZ917526 JFV917525:JFV917526 JPR917525:JPR917526 JZN917525:JZN917526 KJJ917525:KJJ917526 KTF917525:KTF917526 LDB917525:LDB917526 LMX917525:LMX917526 LWT917525:LWT917526 MGP917525:MGP917526 MQL917525:MQL917526 NAH917525:NAH917526 NKD917525:NKD917526 NTZ917525:NTZ917526 ODV917525:ODV917526 ONR917525:ONR917526 OXN917525:OXN917526 PHJ917525:PHJ917526 PRF917525:PRF917526 QBB917525:QBB917526 QKX917525:QKX917526 QUT917525:QUT917526 REP917525:REP917526 ROL917525:ROL917526 RYH917525:RYH917526 SID917525:SID917526 SRZ917525:SRZ917526 TBV917525:TBV917526 TLR917525:TLR917526 TVN917525:TVN917526 UFJ917525:UFJ917526 UPF917525:UPF917526 UZB917525:UZB917526 VIX917525:VIX917526 VST917525:VST917526 WCP917525:WCP917526 WML917525:WML917526 WWH917525:WWH917526 S983061:S983062 JV983061:JV983062 TR983061:TR983062 ADN983061:ADN983062 ANJ983061:ANJ983062 AXF983061:AXF983062 BHB983061:BHB983062 BQX983061:BQX983062 CAT983061:CAT983062 CKP983061:CKP983062 CUL983061:CUL983062 DEH983061:DEH983062 DOD983061:DOD983062 DXZ983061:DXZ983062 EHV983061:EHV983062 ERR983061:ERR983062 FBN983061:FBN983062 FLJ983061:FLJ983062 FVF983061:FVF983062 GFB983061:GFB983062 GOX983061:GOX983062 GYT983061:GYT983062 HIP983061:HIP983062 HSL983061:HSL983062 ICH983061:ICH983062 IMD983061:IMD983062 IVZ983061:IVZ983062 JFV983061:JFV983062 JPR983061:JPR983062 JZN983061:JZN983062 KJJ983061:KJJ983062 KTF983061:KTF983062 LDB983061:LDB983062 LMX983061:LMX983062 LWT983061:LWT983062 MGP983061:MGP983062 MQL983061:MQL983062 NAH983061:NAH983062 NKD983061:NKD983062 NTZ983061:NTZ983062 ODV983061:ODV983062 ONR983061:ONR983062 OXN983061:OXN983062 PHJ983061:PHJ983062 PRF983061:PRF983062 QBB983061:QBB983062 QKX983061:QKX983062 QUT983061:QUT983062 REP983061:REP983062 ROL983061:ROL983062 RYH983061:RYH983062 SID983061:SID983062 SRZ983061:SRZ983062 TBV983061:TBV983062 TLR983061:TLR983062 TVN983061:TVN983062 UFJ983061:UFJ983062 UPF983061:UPF983062 UZB983061:UZB983062 VIX983061:VIX983062 VST983061:VST983062 WCP983061:WCP983062 WML983061:WML983062 WWH983061:WWH983062 ANL24:ANL25 AXH24:AXH25 BHD24:BHD25 BQZ24:BQZ25 CAV24:CAV25 CKR24:CKR25 CUN24:CUN25 DEJ24:DEJ25 DOF24:DOF25 DYB24:DYB25 EHX24:EHX25 ERT24:ERT25 FBP24:FBP25 FLL24:FLL25 FVH24:FVH25 GFD24:GFD25 GOZ24:GOZ25 GYV24:GYV25 HIR24:HIR25 HSN24:HSN25 ICJ24:ICJ25 IMF24:IMF25 IWB24:IWB25 JFX24:JFX25 JPT24:JPT25 JZP24:JZP25 KJL24:KJL25 KTH24:KTH25 LDD24:LDD25 LMZ24:LMZ25 LWV24:LWV25 MGR24:MGR25 MQN24:MQN25 NAJ24:NAJ25 NKF24:NKF25 NUB24:NUB25 ODX24:ODX25 ONT24:ONT25 OXP24:OXP25 PHL24:PHL25 PRH24:PRH25 QBD24:QBD25 QKZ24:QKZ25 QUV24:QUV25 RER24:RER25 RON24:RON25 RYJ24:RYJ25 SIF24:SIF25 SSB24:SSB25 TBX24:TBX25 TLT24:TLT25 TVP24:TVP25 UFL24:UFL25 UPH24:UPH25 UZD24:UZD25 VIZ24:VIZ25 VSV24:VSV25 WCR24:WCR25 WMN24:WMN25 WWJ24:WWJ25 U65557 WWJ983061 U131093 JX65557 TT65557 ADP65557 ANL65557 AXH65557 BHD65557 BQZ65557 CAV65557 CKR65557 CUN65557 DEJ65557 DOF65557 DYB65557 EHX65557 ERT65557 FBP65557 FLL65557 FVH65557 GFD65557 GOZ65557 GYV65557 HIR65557 HSN65557 ICJ65557 IMF65557 IWB65557 JFX65557 JPT65557 JZP65557 KJL65557 KTH65557 LDD65557 LMZ65557 LWV65557 MGR65557 MQN65557 NAJ65557 NKF65557 NUB65557 ODX65557 ONT65557 OXP65557 PHL65557 PRH65557 QBD65557 QKZ65557 QUV65557 RER65557 RON65557 RYJ65557 SIF65557 SSB65557 TBX65557 TLT65557 TVP65557 UFL65557 UPH65557 UZD65557 VIZ65557 VSV65557 WCR65557 WMN65557 WWJ65557 U196629 JX131093 TT131093 ADP131093 ANL131093 AXH131093 BHD131093 BQZ131093 CAV131093 CKR131093 CUN131093 DEJ131093 DOF131093 DYB131093 EHX131093 ERT131093 FBP131093 FLL131093 FVH131093 GFD131093 GOZ131093 GYV131093 HIR131093 HSN131093 ICJ131093 IMF131093 IWB131093 JFX131093 JPT131093 JZP131093 KJL131093 KTH131093 LDD131093 LMZ131093 LWV131093 MGR131093 MQN131093 NAJ131093 NKF131093 NUB131093 ODX131093 ONT131093 OXP131093 PHL131093 PRH131093 QBD131093 QKZ131093 QUV131093 RER131093 RON131093 RYJ131093 SIF131093 SSB131093 TBX131093 TLT131093 TVP131093 UFL131093 UPH131093 UZD131093 VIZ131093 VSV131093 WCR131093 WMN131093 WWJ131093 U262165 JX196629 TT196629 ADP196629 ANL196629 AXH196629 BHD196629 BQZ196629 CAV196629 CKR196629 CUN196629 DEJ196629 DOF196629 DYB196629 EHX196629 ERT196629 FBP196629 FLL196629 FVH196629 GFD196629 GOZ196629 GYV196629 HIR196629 HSN196629 ICJ196629 IMF196629 IWB196629 JFX196629 JPT196629 JZP196629 KJL196629 KTH196629 LDD196629 LMZ196629 LWV196629 MGR196629 MQN196629 NAJ196629 NKF196629 NUB196629 ODX196629 ONT196629 OXP196629 PHL196629 PRH196629 QBD196629 QKZ196629 QUV196629 RER196629 RON196629 RYJ196629 SIF196629 SSB196629 TBX196629 TLT196629 TVP196629 UFL196629 UPH196629 UZD196629 VIZ196629 VSV196629 WCR196629 WMN196629 WWJ196629 U327701 JX262165 TT262165 ADP262165 ANL262165 AXH262165 BHD262165 BQZ262165 CAV262165 CKR262165 CUN262165 DEJ262165 DOF262165 DYB262165 EHX262165 ERT262165 FBP262165 FLL262165 FVH262165 GFD262165 GOZ262165 GYV262165 HIR262165 HSN262165 ICJ262165 IMF262165 IWB262165 JFX262165 JPT262165 JZP262165 KJL262165 KTH262165 LDD262165 LMZ262165 LWV262165 MGR262165 MQN262165 NAJ262165 NKF262165 NUB262165 ODX262165 ONT262165 OXP262165 PHL262165 PRH262165 QBD262165 QKZ262165 QUV262165 RER262165 RON262165 RYJ262165 SIF262165 SSB262165 TBX262165 TLT262165 TVP262165 UFL262165 UPH262165 UZD262165 VIZ262165 VSV262165 WCR262165 WMN262165 WWJ262165 U393237 JX327701 TT327701 ADP327701 ANL327701 AXH327701 BHD327701 BQZ327701 CAV327701 CKR327701 CUN327701 DEJ327701 DOF327701 DYB327701 EHX327701 ERT327701 FBP327701 FLL327701 FVH327701 GFD327701 GOZ327701 GYV327701 HIR327701 HSN327701 ICJ327701 IMF327701 IWB327701 JFX327701 JPT327701 JZP327701 KJL327701 KTH327701 LDD327701 LMZ327701 LWV327701 MGR327701 MQN327701 NAJ327701 NKF327701 NUB327701 ODX327701 ONT327701 OXP327701 PHL327701 PRH327701 QBD327701 QKZ327701 QUV327701 RER327701 RON327701 RYJ327701 SIF327701 SSB327701 TBX327701 TLT327701 TVP327701 UFL327701 UPH327701 UZD327701 VIZ327701 VSV327701 WCR327701 WMN327701 WWJ327701 U458773 JX393237 TT393237 ADP393237 ANL393237 AXH393237 BHD393237 BQZ393237 CAV393237 CKR393237 CUN393237 DEJ393237 DOF393237 DYB393237 EHX393237 ERT393237 FBP393237 FLL393237 FVH393237 GFD393237 GOZ393237 GYV393237 HIR393237 HSN393237 ICJ393237 IMF393237 IWB393237 JFX393237 JPT393237 JZP393237 KJL393237 KTH393237 LDD393237 LMZ393237 LWV393237 MGR393237 MQN393237 NAJ393237 NKF393237 NUB393237 ODX393237 ONT393237 OXP393237 PHL393237 PRH393237 QBD393237 QKZ393237 QUV393237 RER393237 RON393237 RYJ393237 SIF393237 SSB393237 TBX393237 TLT393237 TVP393237 UFL393237 UPH393237 UZD393237 VIZ393237 VSV393237 WCR393237 WMN393237 WWJ393237 U524309 JX458773 TT458773 ADP458773 ANL458773 AXH458773 BHD458773 BQZ458773 CAV458773 CKR458773 CUN458773 DEJ458773 DOF458773 DYB458773 EHX458773 ERT458773 FBP458773 FLL458773 FVH458773 GFD458773 GOZ458773 GYV458773 HIR458773 HSN458773 ICJ458773 IMF458773 IWB458773 JFX458773 JPT458773 JZP458773 KJL458773 KTH458773 LDD458773 LMZ458773 LWV458773 MGR458773 MQN458773 NAJ458773 NKF458773 NUB458773 ODX458773 ONT458773 OXP458773 PHL458773 PRH458773 QBD458773 QKZ458773 QUV458773 RER458773 RON458773 RYJ458773 SIF458773 SSB458773 TBX458773 TLT458773 TVP458773 UFL458773 UPH458773 UZD458773 VIZ458773 VSV458773 WCR458773 WMN458773 WWJ458773 U589845 JX524309 TT524309 ADP524309 ANL524309 AXH524309 BHD524309 BQZ524309 CAV524309 CKR524309 CUN524309 DEJ524309 DOF524309 DYB524309 EHX524309 ERT524309 FBP524309 FLL524309 FVH524309 GFD524309 GOZ524309 GYV524309 HIR524309 HSN524309 ICJ524309 IMF524309 IWB524309 JFX524309 JPT524309 JZP524309 KJL524309 KTH524309 LDD524309 LMZ524309 LWV524309 MGR524309 MQN524309 NAJ524309 NKF524309 NUB524309 ODX524309 ONT524309 OXP524309 PHL524309 PRH524309 QBD524309 QKZ524309 QUV524309 RER524309 RON524309 RYJ524309 SIF524309 SSB524309 TBX524309 TLT524309 TVP524309 UFL524309 UPH524309 UZD524309 VIZ524309 VSV524309 WCR524309 WMN524309 WWJ524309 U655381 JX589845 TT589845 ADP589845 ANL589845 AXH589845 BHD589845 BQZ589845 CAV589845 CKR589845 CUN589845 DEJ589845 DOF589845 DYB589845 EHX589845 ERT589845 FBP589845 FLL589845 FVH589845 GFD589845 GOZ589845 GYV589845 HIR589845 HSN589845 ICJ589845 IMF589845 IWB589845 JFX589845 JPT589845 JZP589845 KJL589845 KTH589845 LDD589845 LMZ589845 LWV589845 MGR589845 MQN589845 NAJ589845 NKF589845 NUB589845 ODX589845 ONT589845 OXP589845 PHL589845 PRH589845 QBD589845 QKZ589845 QUV589845 RER589845 RON589845 RYJ589845 SIF589845 SSB589845 TBX589845 TLT589845 TVP589845 UFL589845 UPH589845 UZD589845 VIZ589845 VSV589845 WCR589845 WMN589845 WWJ589845 U720917 JX655381 TT655381 ADP655381 ANL655381 AXH655381 BHD655381 BQZ655381 CAV655381 CKR655381 CUN655381 DEJ655381 DOF655381 DYB655381 EHX655381 ERT655381 FBP655381 FLL655381 FVH655381 GFD655381 GOZ655381 GYV655381 HIR655381 HSN655381 ICJ655381 IMF655381 IWB655381 JFX655381 JPT655381 JZP655381 KJL655381 KTH655381 LDD655381 LMZ655381 LWV655381 MGR655381 MQN655381 NAJ655381 NKF655381 NUB655381 ODX655381 ONT655381 OXP655381 PHL655381 PRH655381 QBD655381 QKZ655381 QUV655381 RER655381 RON655381 RYJ655381 SIF655381 SSB655381 TBX655381 TLT655381 TVP655381 UFL655381 UPH655381 UZD655381 VIZ655381 VSV655381 WCR655381 WMN655381 WWJ655381 U786453 JX720917 TT720917 ADP720917 ANL720917 AXH720917 BHD720917 BQZ720917 CAV720917 CKR720917 CUN720917 DEJ720917 DOF720917 DYB720917 EHX720917 ERT720917 FBP720917 FLL720917 FVH720917 GFD720917 GOZ720917 GYV720917 HIR720917 HSN720917 ICJ720917 IMF720917 IWB720917 JFX720917 JPT720917 JZP720917 KJL720917 KTH720917 LDD720917 LMZ720917 LWV720917 MGR720917 MQN720917 NAJ720917 NKF720917 NUB720917 ODX720917 ONT720917 OXP720917 PHL720917 PRH720917 QBD720917 QKZ720917 QUV720917 RER720917 RON720917 RYJ720917 SIF720917 SSB720917 TBX720917 TLT720917 TVP720917 UFL720917 UPH720917 UZD720917 VIZ720917 VSV720917 WCR720917 WMN720917 WWJ720917 U851989 JX786453 TT786453 ADP786453 ANL786453 AXH786453 BHD786453 BQZ786453 CAV786453 CKR786453 CUN786453 DEJ786453 DOF786453 DYB786453 EHX786453 ERT786453 FBP786453 FLL786453 FVH786453 GFD786453 GOZ786453 GYV786453 HIR786453 HSN786453 ICJ786453 IMF786453 IWB786453 JFX786453 JPT786453 JZP786453 KJL786453 KTH786453 LDD786453 LMZ786453 LWV786453 MGR786453 MQN786453 NAJ786453 NKF786453 NUB786453 ODX786453 ONT786453 OXP786453 PHL786453 PRH786453 QBD786453 QKZ786453 QUV786453 RER786453 RON786453 RYJ786453 SIF786453 SSB786453 TBX786453 TLT786453 TVP786453 UFL786453 UPH786453 UZD786453 VIZ786453 VSV786453 WCR786453 WMN786453 WWJ786453 U917525 JX851989 TT851989 ADP851989 ANL851989 AXH851989 BHD851989 BQZ851989 CAV851989 CKR851989 CUN851989 DEJ851989 DOF851989 DYB851989 EHX851989 ERT851989 FBP851989 FLL851989 FVH851989 GFD851989 GOZ851989 GYV851989 HIR851989 HSN851989 ICJ851989 IMF851989 IWB851989 JFX851989 JPT851989 JZP851989 KJL851989 KTH851989 LDD851989 LMZ851989 LWV851989 MGR851989 MQN851989 NAJ851989 NKF851989 NUB851989 ODX851989 ONT851989 OXP851989 PHL851989 PRH851989 QBD851989 QKZ851989 QUV851989 RER851989 RON851989 RYJ851989 SIF851989 SSB851989 TBX851989 TLT851989 TVP851989 UFL851989 UPH851989 UZD851989 VIZ851989 VSV851989 WCR851989 WMN851989 WWJ851989 U983061 JX917525 TT917525 ADP917525 ANL917525 AXH917525 BHD917525 BQZ917525 CAV917525 CKR917525 CUN917525 DEJ917525 DOF917525 DYB917525 EHX917525 ERT917525 FBP917525 FLL917525 FVH917525 GFD917525 GOZ917525 GYV917525 HIR917525 HSN917525 ICJ917525 IMF917525 IWB917525 JFX917525 JPT917525 JZP917525 KJL917525 KTH917525 LDD917525 LMZ917525 LWV917525 MGR917525 MQN917525 NAJ917525 NKF917525 NUB917525 ODX917525 ONT917525 OXP917525 PHL917525 PRH917525 QBD917525 QKZ917525 QUV917525 RER917525 RON917525 RYJ917525 SIF917525 SSB917525 TBX917525 TLT917525 TVP917525 UFL917525 UPH917525 UZD917525 VIZ917525 VSV917525 WCR917525 WMN917525 WWJ917525 S24:S26 JX983061 TT983061 ADP983061 ANL983061 AXH983061 BHD983061 BQZ983061 CAV983061 CKR983061 CUN983061 DEJ983061 DOF983061 DYB983061 EHX983061 ERT983061 FBP983061 FLL983061 FVH983061 GFD983061 GOZ983061 GYV983061 HIR983061 HSN983061 ICJ983061 IMF983061 IWB983061 JFX983061 JPT983061 JZP983061 KJL983061 KTH983061 LDD983061 LMZ983061 LWV983061 MGR983061 MQN983061 NAJ983061 NKF983061 NUB983061 ODX983061 ONT983061 OXP983061 PHL983061 PRH983061 QBD983061 QKZ983061 QUV983061 RER983061 RON983061 RYJ983061 SIF983061 SSB983061 TBX983061 TLT983061 TVP983061 UFL983061 UPH983061 UZD983061 VIZ983061 VSV983061 WCR983061 WMN983061 JX24:JX25 TT24:TT25 WWH24:WWH26 WML24:WML26 WCP24:WCP26 VST24:VST26 VIX24:VIX26 UZB24:UZB26 UPF24:UPF26 UFJ24:UFJ26 TVN24:TVN26 TLR24:TLR26 TBV24:TBV26 SRZ24:SRZ26 SID24:SID26 RYH24:RYH26 ROL24:ROL26 REP24:REP26 QUT24:QUT26 QKX24:QKX26 QBB24:QBB26 PRF24:PRF26 PHJ24:PHJ26 OXN24:OXN26 ONR24:ONR26 ODV24:ODV26 NTZ24:NTZ26 NKD24:NKD26 NAH24:NAH26 MQL24:MQL26 MGP24:MGP26 LWT24:LWT26 LMX24:LMX26 LDB24:LDB26 KTF24:KTF26 KJJ24:KJJ26 JZN24:JZN26 JPR24:JPR26 JFV24:JFV26 IVZ24:IVZ26 IMD24:IMD26 ICH24:ICH26 HSL24:HSL26 HIP24:HIP26 GYT24:GYT26 GOX24:GOX26 GFB24:GFB26 FVF24:FVF26 FLJ24:FLJ26 FBN24:FBN26 ERR24:ERR26 EHV24:EHV26 DXZ24:DXZ26 DOD24:DOD26 DEH24:DEH26 CUL24:CUL26 CKP24:CKP26 CAT24:CAT26 BQX24:BQX26 BHB24:BHB26 AXF24:AXF26 ANJ24:ANJ26 ADN24:ADN26 TR24:TR26 JV24:JV26 U24:U25 Z65557:Z65558 Z131093:Z131094 Z196629:Z196630 Z262165:Z262166 Z327701:Z327702 Z393237:Z393238 Z458773:Z458774 Z524309:Z524310 Z589845:Z589846 Z655381:Z655382 Z720917:Z720918 Z786453:Z786454 Z851989:Z851990 Z917525:Z917526 Z983061:Z983062 AB65557 AB131093 AB196629 AB262165 AB327701 AB393237 AB458773 AB524309 AB589845 AB655381 AB720917 AB786453 AB851989 AB917525 AB983061 Z24:Z26 AB24:AB25"/>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O25 V24:V25">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8" t="s">
        <v>492</v>
      </c>
      <c r="G2" s="1209"/>
      <c r="H2" s="1210"/>
      <c r="I2" s="436"/>
    </row>
    <row r="3" spans="1:20" ht="3" customHeight="1"/>
    <row r="4" spans="1:20" s="190" customFormat="1" ht="11.25">
      <c r="A4" s="214"/>
      <c r="B4" s="214"/>
      <c r="C4" s="214"/>
      <c r="D4" s="214"/>
      <c r="F4" s="1160" t="s">
        <v>454</v>
      </c>
      <c r="G4" s="1160"/>
      <c r="H4" s="1160"/>
      <c r="I4" s="121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20.12.2018</v>
      </c>
      <c r="I7" s="196" t="s">
        <v>494</v>
      </c>
      <c r="J7" s="334"/>
      <c r="K7" s="214"/>
      <c r="L7" s="214"/>
      <c r="M7" s="214"/>
      <c r="N7" s="214"/>
      <c r="O7" s="214"/>
      <c r="P7" s="214"/>
      <c r="Q7" s="214"/>
      <c r="R7" s="214"/>
      <c r="S7" s="214"/>
      <c r="T7" s="214"/>
    </row>
    <row r="8" spans="1:20" s="190" customFormat="1" ht="45">
      <c r="A8" s="1212">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2"/>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2"/>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2"/>
      <c r="B11" s="1212">
        <v>1</v>
      </c>
      <c r="C11" s="344"/>
      <c r="D11" s="344"/>
      <c r="F11" s="335" t="str">
        <f>"4."&amp;mergeValue(A11) &amp;"."&amp;mergeValue(B11)</f>
        <v>4.1.1</v>
      </c>
      <c r="G11" s="324" t="s">
        <v>593</v>
      </c>
      <c r="H11" s="317" t="str">
        <f>IF(region_name="","",region_name)</f>
        <v>Челябинская область</v>
      </c>
      <c r="I11" s="196" t="s">
        <v>500</v>
      </c>
      <c r="J11" s="334"/>
      <c r="K11" s="214"/>
      <c r="L11" s="214"/>
      <c r="M11" s="214"/>
      <c r="N11" s="214"/>
      <c r="O11" s="214"/>
      <c r="P11" s="214"/>
      <c r="Q11" s="214"/>
      <c r="R11" s="214"/>
      <c r="S11" s="214"/>
      <c r="T11" s="214"/>
    </row>
    <row r="12" spans="1:20" s="190" customFormat="1" ht="22.5">
      <c r="A12" s="1212"/>
      <c r="B12" s="1212"/>
      <c r="C12" s="1212">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2"/>
      <c r="B13" s="1212"/>
      <c r="C13" s="1212"/>
      <c r="D13" s="344">
        <v>1</v>
      </c>
      <c r="F13" s="335" t="str">
        <f>"4."&amp;mergeValue(A13) &amp;"."&amp;mergeValue(B13)&amp;"."&amp;mergeValue(C13)&amp;"."&amp;mergeValue(D13)</f>
        <v>4.1.1.1.1</v>
      </c>
      <c r="G13" s="420" t="s">
        <v>499</v>
      </c>
      <c r="H13" s="317"/>
      <c r="I13" s="1213" t="s">
        <v>592</v>
      </c>
      <c r="J13" s="334"/>
      <c r="K13" s="214"/>
      <c r="L13" s="214"/>
      <c r="M13" s="214"/>
      <c r="N13" s="214"/>
      <c r="O13" s="214"/>
      <c r="P13" s="214"/>
      <c r="Q13" s="214"/>
      <c r="R13" s="214"/>
      <c r="S13" s="214"/>
      <c r="T13" s="214"/>
    </row>
    <row r="14" spans="1:20" s="190" customFormat="1" ht="18.75">
      <c r="A14" s="1212"/>
      <c r="B14" s="1212"/>
      <c r="C14" s="1212"/>
      <c r="D14" s="344"/>
      <c r="F14" s="338"/>
      <c r="G14" s="150" t="s">
        <v>4</v>
      </c>
      <c r="H14" s="343"/>
      <c r="I14" s="1213"/>
      <c r="J14" s="334"/>
      <c r="K14" s="214"/>
      <c r="L14" s="214"/>
      <c r="M14" s="214"/>
      <c r="N14" s="214"/>
      <c r="O14" s="214"/>
      <c r="P14" s="214"/>
      <c r="Q14" s="214"/>
      <c r="R14" s="214"/>
      <c r="S14" s="214"/>
      <c r="T14" s="214"/>
    </row>
    <row r="15" spans="1:20" s="190" customFormat="1" ht="18.75">
      <c r="A15" s="1212"/>
      <c r="B15" s="1212"/>
      <c r="C15" s="344"/>
      <c r="D15" s="344"/>
      <c r="F15" s="421"/>
      <c r="G15" s="195" t="s">
        <v>403</v>
      </c>
      <c r="H15" s="422"/>
      <c r="I15" s="423"/>
      <c r="J15" s="334"/>
      <c r="K15" s="214"/>
      <c r="L15" s="214"/>
      <c r="M15" s="214"/>
      <c r="N15" s="214"/>
      <c r="O15" s="214"/>
      <c r="P15" s="214"/>
      <c r="Q15" s="214"/>
      <c r="R15" s="214"/>
      <c r="S15" s="214"/>
      <c r="T15" s="214"/>
    </row>
    <row r="16" spans="1:20" s="190" customFormat="1" ht="18.75">
      <c r="A16" s="1212"/>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7" t="s">
        <v>594</v>
      </c>
      <c r="H19" s="120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40" t="s">
        <v>667</v>
      </c>
      <c r="M5" s="1240"/>
      <c r="N5" s="1240"/>
      <c r="O5" s="1240"/>
      <c r="P5" s="1240"/>
      <c r="Q5" s="1240"/>
      <c r="R5" s="1240"/>
      <c r="S5" s="1240"/>
      <c r="T5" s="1240"/>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58" t="str">
        <f>IF(NameOrPr_ch="",IF(NameOrPr="","",NameOrPr),NameOrPr_ch)</f>
        <v>Министерство тарифного регулирования и энергетики Челябинской области</v>
      </c>
      <c r="P7" s="1259"/>
      <c r="Q7" s="1259"/>
      <c r="R7" s="1259"/>
      <c r="S7" s="1259"/>
      <c r="T7" s="1260"/>
      <c r="U7" s="671"/>
      <c r="V7" s="526"/>
      <c r="AC7" s="587"/>
      <c r="AD7" s="587"/>
      <c r="AE7" s="587"/>
      <c r="AF7" s="587"/>
      <c r="AG7" s="587"/>
    </row>
    <row r="8" spans="1:33" s="493" customFormat="1" ht="18.75">
      <c r="A8" s="507"/>
      <c r="B8" s="507"/>
      <c r="C8" s="507"/>
      <c r="D8" s="507"/>
      <c r="E8" s="507"/>
      <c r="F8" s="507"/>
      <c r="G8" s="507"/>
      <c r="H8" s="507"/>
      <c r="L8" s="501"/>
      <c r="M8" s="619" t="s">
        <v>597</v>
      </c>
      <c r="N8" s="668"/>
      <c r="O8" s="1258" t="str">
        <f>IF(datePr_ch="",IF(datePr="","",datePr),datePr_ch)</f>
        <v>13.12.2018</v>
      </c>
      <c r="P8" s="1259"/>
      <c r="Q8" s="1259"/>
      <c r="R8" s="1259"/>
      <c r="S8" s="1259"/>
      <c r="T8" s="1260"/>
      <c r="U8" s="669"/>
      <c r="V8" s="488"/>
      <c r="AC8" s="507"/>
      <c r="AD8" s="507"/>
      <c r="AE8" s="507"/>
      <c r="AF8" s="507"/>
      <c r="AG8" s="507"/>
    </row>
    <row r="9" spans="1:33" s="493" customFormat="1" ht="18.75">
      <c r="A9" s="507"/>
      <c r="B9" s="507"/>
      <c r="C9" s="507"/>
      <c r="D9" s="507"/>
      <c r="E9" s="507"/>
      <c r="F9" s="507"/>
      <c r="G9" s="507"/>
      <c r="H9" s="507"/>
      <c r="L9" s="554"/>
      <c r="M9" s="619" t="s">
        <v>596</v>
      </c>
      <c r="N9" s="668"/>
      <c r="O9" s="1258" t="str">
        <f>IF(numberPr_ch="",IF(numberPr="","",numberPr),numberPr_ch)</f>
        <v>83/7</v>
      </c>
      <c r="P9" s="1259"/>
      <c r="Q9" s="1259"/>
      <c r="R9" s="1259"/>
      <c r="S9" s="1259"/>
      <c r="T9" s="1260"/>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58" t="str">
        <f>IF(IstPub_ch="",IF(IstPub="","",IstPub),IstPub_ch)</f>
        <v>Сайт Министерства тарифного регулирования и энергетики Челябинской области, tarif74.ru</v>
      </c>
      <c r="P10" s="1259"/>
      <c r="Q10" s="1259"/>
      <c r="R10" s="1259"/>
      <c r="S10" s="1259"/>
      <c r="T10" s="126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7"/>
      <c r="P12" s="1257"/>
      <c r="Q12" s="1257"/>
      <c r="R12" s="1257"/>
      <c r="S12" s="1257"/>
      <c r="T12" s="1257"/>
      <c r="U12" s="1257"/>
      <c r="V12" s="1257"/>
      <c r="W12" s="1257"/>
      <c r="X12" s="1257"/>
      <c r="Y12" s="1257"/>
      <c r="Z12" s="1257"/>
    </row>
    <row r="13" spans="1:33" ht="14.25" customHeight="1">
      <c r="J13" s="483"/>
      <c r="K13" s="483"/>
      <c r="L13" s="1224" t="s">
        <v>454</v>
      </c>
      <c r="M13" s="1224"/>
      <c r="N13" s="1224"/>
      <c r="O13" s="1224"/>
      <c r="P13" s="1224"/>
      <c r="Q13" s="1224"/>
      <c r="R13" s="1224"/>
      <c r="S13" s="1224"/>
      <c r="T13" s="1224"/>
      <c r="U13" s="1224"/>
      <c r="V13" s="1224"/>
      <c r="W13" s="1224"/>
      <c r="X13" s="1224"/>
      <c r="Y13" s="1224"/>
      <c r="Z13" s="1224"/>
      <c r="AA13" s="1224"/>
      <c r="AB13" s="1160" t="s">
        <v>455</v>
      </c>
    </row>
    <row r="14" spans="1:33" ht="14.25" customHeight="1">
      <c r="J14" s="483"/>
      <c r="K14" s="483"/>
      <c r="L14" s="1224" t="s">
        <v>92</v>
      </c>
      <c r="M14" s="1224" t="s">
        <v>640</v>
      </c>
      <c r="N14" s="580"/>
      <c r="O14" s="1160" t="s">
        <v>642</v>
      </c>
      <c r="P14" s="1160"/>
      <c r="Q14" s="1160"/>
      <c r="R14" s="1160"/>
      <c r="S14" s="1160"/>
      <c r="T14" s="1160"/>
      <c r="U14" s="1160"/>
      <c r="V14" s="1160"/>
      <c r="W14" s="1160"/>
      <c r="X14" s="1160"/>
      <c r="Y14" s="1160"/>
      <c r="Z14" s="1224" t="s">
        <v>341</v>
      </c>
      <c r="AA14" s="1256" t="s">
        <v>275</v>
      </c>
      <c r="AB14" s="1160"/>
    </row>
    <row r="15" spans="1:33" s="525" customFormat="1" ht="14.25" customHeight="1">
      <c r="A15" s="587"/>
      <c r="B15" s="587"/>
      <c r="C15" s="587"/>
      <c r="D15" s="587"/>
      <c r="E15" s="587"/>
      <c r="F15" s="587"/>
      <c r="G15" s="593"/>
      <c r="H15" s="593"/>
      <c r="I15" s="533"/>
      <c r="J15" s="531"/>
      <c r="K15" s="531"/>
      <c r="L15" s="1224"/>
      <c r="M15" s="1224"/>
      <c r="N15" s="580"/>
      <c r="O15" s="1268" t="s">
        <v>668</v>
      </c>
      <c r="P15" s="1268" t="s">
        <v>621</v>
      </c>
      <c r="Q15" s="1268" t="s">
        <v>622</v>
      </c>
      <c r="R15" s="1268" t="s">
        <v>271</v>
      </c>
      <c r="S15" s="1268"/>
      <c r="T15" s="1268" t="s">
        <v>271</v>
      </c>
      <c r="U15" s="1268"/>
      <c r="V15" s="654"/>
      <c r="W15" s="1267" t="s">
        <v>655</v>
      </c>
      <c r="X15" s="1267"/>
      <c r="Y15" s="1267"/>
      <c r="Z15" s="1224"/>
      <c r="AA15" s="1256"/>
      <c r="AB15" s="1160"/>
      <c r="AC15" s="587"/>
      <c r="AD15" s="587"/>
      <c r="AE15" s="587"/>
      <c r="AF15" s="587"/>
      <c r="AG15" s="587"/>
    </row>
    <row r="16" spans="1:33" ht="56.25" customHeight="1">
      <c r="J16" s="483"/>
      <c r="K16" s="483"/>
      <c r="L16" s="1224"/>
      <c r="M16" s="1224"/>
      <c r="N16" s="580"/>
      <c r="O16" s="1268"/>
      <c r="P16" s="1268"/>
      <c r="Q16" s="1268"/>
      <c r="R16" s="537" t="s">
        <v>623</v>
      </c>
      <c r="S16" s="537" t="s">
        <v>624</v>
      </c>
      <c r="T16" s="537" t="s">
        <v>625</v>
      </c>
      <c r="U16" s="537" t="s">
        <v>626</v>
      </c>
      <c r="V16" s="537"/>
      <c r="W16" s="538" t="s">
        <v>274</v>
      </c>
      <c r="X16" s="1269" t="s">
        <v>273</v>
      </c>
      <c r="Y16" s="1269"/>
      <c r="Z16" s="1224"/>
      <c r="AA16" s="1256"/>
      <c r="AB16" s="116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42">
        <f ca="1">OFFSET(X17,0,-1)+1</f>
        <v>11</v>
      </c>
      <c r="Y17" s="1242"/>
      <c r="Z17" s="489">
        <f ca="1">OFFSET(Z17,0,-2)+1</f>
        <v>12</v>
      </c>
      <c r="AB17" s="489">
        <f ca="1">OFFSET(AB17,0,-2)+1</f>
        <v>13</v>
      </c>
    </row>
    <row r="18" spans="1:33" ht="22.5">
      <c r="A18" s="1243">
        <v>1</v>
      </c>
      <c r="B18" s="1055"/>
      <c r="C18" s="1055"/>
      <c r="D18" s="1055"/>
      <c r="E18" s="1056"/>
      <c r="F18" s="1057"/>
      <c r="G18" s="1055"/>
      <c r="H18" s="1055"/>
      <c r="I18" s="1043"/>
      <c r="J18" s="1048"/>
      <c r="K18" s="1048"/>
      <c r="L18" s="595">
        <f>mergeValue(A18)</f>
        <v>1</v>
      </c>
      <c r="M18" s="643" t="s">
        <v>20</v>
      </c>
      <c r="N18" s="582"/>
      <c r="O18" s="1255"/>
      <c r="P18" s="1255"/>
      <c r="Q18" s="1255"/>
      <c r="R18" s="1255"/>
      <c r="S18" s="1255"/>
      <c r="T18" s="1255"/>
      <c r="U18" s="1255"/>
      <c r="V18" s="1255"/>
      <c r="W18" s="1255"/>
      <c r="X18" s="1255"/>
      <c r="Y18" s="1255"/>
      <c r="Z18" s="1255"/>
      <c r="AA18" s="1255"/>
      <c r="AB18" s="632" t="s">
        <v>477</v>
      </c>
    </row>
    <row r="19" spans="1:33" ht="22.5">
      <c r="A19" s="1243"/>
      <c r="B19" s="1243">
        <v>1</v>
      </c>
      <c r="C19" s="1055"/>
      <c r="D19" s="1055"/>
      <c r="E19" s="1057"/>
      <c r="F19" s="1057"/>
      <c r="G19" s="1055"/>
      <c r="H19" s="1055"/>
      <c r="I19" s="1050"/>
      <c r="J19" s="1045"/>
      <c r="K19" s="1044"/>
      <c r="L19" s="595" t="str">
        <f>mergeValue(A19) &amp;"."&amp; mergeValue(B19)</f>
        <v>1.1</v>
      </c>
      <c r="M19" s="548" t="s">
        <v>16</v>
      </c>
      <c r="N19" s="582"/>
      <c r="O19" s="1255"/>
      <c r="P19" s="1255"/>
      <c r="Q19" s="1255"/>
      <c r="R19" s="1255"/>
      <c r="S19" s="1255"/>
      <c r="T19" s="1255"/>
      <c r="U19" s="1255"/>
      <c r="V19" s="1255"/>
      <c r="W19" s="1255"/>
      <c r="X19" s="1255"/>
      <c r="Y19" s="1255"/>
      <c r="Z19" s="1255"/>
      <c r="AA19" s="1255"/>
      <c r="AB19" s="632" t="s">
        <v>478</v>
      </c>
    </row>
    <row r="20" spans="1:33" ht="22.5">
      <c r="A20" s="1243"/>
      <c r="B20" s="1243"/>
      <c r="C20" s="1243">
        <v>1</v>
      </c>
      <c r="D20" s="1055"/>
      <c r="E20" s="1057"/>
      <c r="F20" s="1057"/>
      <c r="G20" s="1055"/>
      <c r="H20" s="1055"/>
      <c r="I20" s="1050"/>
      <c r="J20" s="1045"/>
      <c r="K20" s="1044"/>
      <c r="L20" s="595" t="str">
        <f>mergeValue(A20) &amp;"."&amp; mergeValue(B20)&amp;"."&amp; mergeValue(C20)</f>
        <v>1.1.1</v>
      </c>
      <c r="M20" s="549" t="s">
        <v>7</v>
      </c>
      <c r="N20" s="582"/>
      <c r="O20" s="1255"/>
      <c r="P20" s="1255"/>
      <c r="Q20" s="1255"/>
      <c r="R20" s="1255"/>
      <c r="S20" s="1255"/>
      <c r="T20" s="1255"/>
      <c r="U20" s="1255"/>
      <c r="V20" s="1255"/>
      <c r="W20" s="1255"/>
      <c r="X20" s="1255"/>
      <c r="Y20" s="1255"/>
      <c r="Z20" s="1255"/>
      <c r="AA20" s="1255"/>
      <c r="AB20" s="632" t="s">
        <v>634</v>
      </c>
    </row>
    <row r="21" spans="1:33" ht="22.5">
      <c r="A21" s="1243"/>
      <c r="B21" s="1243"/>
      <c r="C21" s="1243"/>
      <c r="D21" s="1243">
        <v>1</v>
      </c>
      <c r="E21" s="1057"/>
      <c r="F21" s="1057"/>
      <c r="G21" s="1055"/>
      <c r="H21" s="1055"/>
      <c r="I21" s="1050"/>
      <c r="J21" s="1045"/>
      <c r="K21" s="1044"/>
      <c r="L21" s="595" t="str">
        <f>mergeValue(A21) &amp;"."&amp; mergeValue(B21)&amp;"."&amp; mergeValue(C21)&amp;"."&amp; mergeValue(D21)</f>
        <v>1.1.1.1</v>
      </c>
      <c r="M21" s="550" t="s">
        <v>22</v>
      </c>
      <c r="N21" s="582"/>
      <c r="O21" s="1255"/>
      <c r="P21" s="1255"/>
      <c r="Q21" s="1255"/>
      <c r="R21" s="1255"/>
      <c r="S21" s="1255"/>
      <c r="T21" s="1255"/>
      <c r="U21" s="1255"/>
      <c r="V21" s="1255"/>
      <c r="W21" s="1255"/>
      <c r="X21" s="1255"/>
      <c r="Y21" s="1255"/>
      <c r="Z21" s="1255"/>
      <c r="AA21" s="1255"/>
      <c r="AB21" s="632" t="s">
        <v>635</v>
      </c>
    </row>
    <row r="22" spans="1:33" ht="0.2" customHeight="1">
      <c r="A22" s="1243"/>
      <c r="B22" s="1243"/>
      <c r="C22" s="1243"/>
      <c r="D22" s="1243"/>
      <c r="E22" s="1243">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43"/>
      <c r="B23" s="1243"/>
      <c r="C23" s="1243"/>
      <c r="D23" s="1243"/>
      <c r="E23" s="1243"/>
      <c r="F23" s="1243">
        <v>1</v>
      </c>
      <c r="G23" s="1055"/>
      <c r="H23" s="1055"/>
      <c r="I23" s="1265"/>
      <c r="J23" s="1045"/>
      <c r="K23" s="1044"/>
      <c r="L23" s="595" t="str">
        <f>mergeValue(A23) &amp;"."&amp; mergeValue(B23)&amp;"."&amp; mergeValue(C23)&amp;"."&amp; mergeValue(D23)&amp;"."&amp; mergeValue(F23)</f>
        <v>1.1.1.1.1</v>
      </c>
      <c r="M23" s="557" t="s">
        <v>10</v>
      </c>
      <c r="N23" s="583"/>
      <c r="O23" s="1246"/>
      <c r="P23" s="1247"/>
      <c r="Q23" s="1247"/>
      <c r="R23" s="1247"/>
      <c r="S23" s="1247"/>
      <c r="T23" s="1247"/>
      <c r="U23" s="1247"/>
      <c r="V23" s="1247"/>
      <c r="W23" s="1247"/>
      <c r="X23" s="1247"/>
      <c r="Y23" s="1247"/>
      <c r="Z23" s="1247"/>
      <c r="AA23" s="1248"/>
      <c r="AB23" s="632" t="s">
        <v>636</v>
      </c>
      <c r="AD23" s="506" t="str">
        <f>strCheckUnique(AE23:AE28)</f>
        <v/>
      </c>
      <c r="AF23" s="506"/>
    </row>
    <row r="24" spans="1:33" ht="135">
      <c r="A24" s="1243"/>
      <c r="B24" s="1243"/>
      <c r="C24" s="1243"/>
      <c r="D24" s="1243"/>
      <c r="E24" s="1243"/>
      <c r="F24" s="1243"/>
      <c r="G24" s="1243">
        <v>1</v>
      </c>
      <c r="H24" s="1055"/>
      <c r="I24" s="1265"/>
      <c r="J24" s="1266"/>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53"/>
      <c r="X24" s="1239" t="s">
        <v>84</v>
      </c>
      <c r="Y24" s="1253"/>
      <c r="Z24" s="1239"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43"/>
      <c r="B25" s="1243"/>
      <c r="C25" s="1243"/>
      <c r="D25" s="1243"/>
      <c r="E25" s="1243"/>
      <c r="F25" s="1243"/>
      <c r="G25" s="1243"/>
      <c r="H25" s="1055">
        <v>1</v>
      </c>
      <c r="I25" s="1265"/>
      <c r="J25" s="1266"/>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3"/>
      <c r="X25" s="1239"/>
      <c r="Y25" s="1253"/>
      <c r="Z25" s="1239"/>
      <c r="AA25" s="672"/>
      <c r="AB25" s="1214" t="s">
        <v>670</v>
      </c>
      <c r="AC25" s="502" t="str">
        <f>strCheckDate(O25:AA25)</f>
        <v/>
      </c>
      <c r="AF25" s="506"/>
    </row>
    <row r="26" spans="1:33" ht="14.25" hidden="1" customHeight="1">
      <c r="A26" s="1243"/>
      <c r="B26" s="1243"/>
      <c r="C26" s="1243"/>
      <c r="D26" s="1243"/>
      <c r="E26" s="1243"/>
      <c r="F26" s="1243"/>
      <c r="G26" s="1243"/>
      <c r="H26" s="1055"/>
      <c r="I26" s="1265"/>
      <c r="J26" s="1266"/>
      <c r="K26" s="1051"/>
      <c r="L26" s="602"/>
      <c r="M26" s="648"/>
      <c r="N26" s="648"/>
      <c r="O26" s="564"/>
      <c r="P26" s="495"/>
      <c r="Q26" s="495"/>
      <c r="R26" s="495"/>
      <c r="S26" s="495"/>
      <c r="T26" s="495"/>
      <c r="U26" s="561"/>
      <c r="V26" s="586"/>
      <c r="W26" s="1238"/>
      <c r="X26" s="1239"/>
      <c r="Y26" s="1238"/>
      <c r="Z26" s="1239"/>
      <c r="AA26" s="539"/>
      <c r="AB26" s="1215"/>
      <c r="AF26" s="506">
        <f ca="1">OFFSET(AF26,-1,0)</f>
        <v>0</v>
      </c>
    </row>
    <row r="27" spans="1:33" s="477" customFormat="1" ht="15" customHeight="1">
      <c r="A27" s="1243"/>
      <c r="B27" s="1243"/>
      <c r="C27" s="1243"/>
      <c r="D27" s="1243"/>
      <c r="E27" s="1243"/>
      <c r="F27" s="1243"/>
      <c r="G27" s="1243"/>
      <c r="H27" s="1055"/>
      <c r="I27" s="1265"/>
      <c r="J27" s="1266"/>
      <c r="K27" s="1052"/>
      <c r="L27" s="540"/>
      <c r="M27" s="559" t="s">
        <v>41</v>
      </c>
      <c r="N27" s="553"/>
      <c r="O27" s="547"/>
      <c r="P27" s="547"/>
      <c r="Q27" s="547"/>
      <c r="R27" s="547"/>
      <c r="S27" s="547"/>
      <c r="T27" s="547"/>
      <c r="U27" s="547"/>
      <c r="V27" s="547"/>
      <c r="W27" s="565"/>
      <c r="X27" s="566"/>
      <c r="Y27" s="565"/>
      <c r="Z27" s="553"/>
      <c r="AA27" s="562"/>
      <c r="AB27" s="1216"/>
      <c r="AC27" s="503"/>
      <c r="AD27" s="503"/>
      <c r="AE27" s="503"/>
      <c r="AF27" s="503"/>
      <c r="AG27" s="503"/>
    </row>
    <row r="28" spans="1:33" s="477" customFormat="1" ht="15" customHeight="1">
      <c r="A28" s="1243"/>
      <c r="B28" s="1243"/>
      <c r="C28" s="1243"/>
      <c r="D28" s="1243"/>
      <c r="E28" s="1243"/>
      <c r="F28" s="1243"/>
      <c r="G28" s="1055"/>
      <c r="H28" s="1055"/>
      <c r="I28" s="1265"/>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43"/>
      <c r="B29" s="1243"/>
      <c r="C29" s="1243"/>
      <c r="D29" s="1243"/>
      <c r="E29" s="1243"/>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43"/>
      <c r="B30" s="1243"/>
      <c r="C30" s="1243"/>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43"/>
      <c r="B31" s="1243"/>
      <c r="C31" s="1243"/>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43"/>
      <c r="B32" s="1243"/>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43"/>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7" t="s">
        <v>673</v>
      </c>
      <c r="N36" s="1207"/>
      <c r="O36" s="1207"/>
      <c r="P36" s="1207"/>
      <c r="Q36" s="1207"/>
      <c r="R36" s="1207"/>
      <c r="S36" s="1207"/>
      <c r="T36" s="1207"/>
      <c r="U36" s="1207"/>
      <c r="V36" s="1207"/>
      <c r="W36" s="1207"/>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8" t="s">
        <v>492</v>
      </c>
      <c r="G2" s="1209"/>
      <c r="H2" s="1210"/>
      <c r="I2" s="436"/>
    </row>
    <row r="3" spans="1:20" ht="3" customHeight="1"/>
    <row r="4" spans="1:20" s="190" customFormat="1" ht="11.25">
      <c r="A4" s="214"/>
      <c r="B4" s="214"/>
      <c r="C4" s="214"/>
      <c r="D4" s="214"/>
      <c r="F4" s="1160" t="s">
        <v>454</v>
      </c>
      <c r="G4" s="1160"/>
      <c r="H4" s="1160"/>
      <c r="I4" s="121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20.12.2018</v>
      </c>
      <c r="I7" s="196" t="s">
        <v>494</v>
      </c>
      <c r="J7" s="334"/>
      <c r="K7" s="214"/>
      <c r="L7" s="214"/>
      <c r="M7" s="214"/>
      <c r="N7" s="214"/>
      <c r="O7" s="214"/>
      <c r="P7" s="214"/>
      <c r="Q7" s="214"/>
      <c r="R7" s="214"/>
      <c r="S7" s="214"/>
      <c r="T7" s="214"/>
    </row>
    <row r="8" spans="1:20" s="190" customFormat="1" ht="45">
      <c r="A8" s="1212">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2"/>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2"/>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2"/>
      <c r="B11" s="1212">
        <v>1</v>
      </c>
      <c r="C11" s="344"/>
      <c r="D11" s="344"/>
      <c r="F11" s="335" t="str">
        <f>"4."&amp;mergeValue(A11) &amp;"."&amp;mergeValue(B11)</f>
        <v>4.1.1</v>
      </c>
      <c r="G11" s="324" t="s">
        <v>593</v>
      </c>
      <c r="H11" s="317" t="str">
        <f>IF(region_name="","",region_name)</f>
        <v>Челябинская область</v>
      </c>
      <c r="I11" s="196" t="s">
        <v>500</v>
      </c>
      <c r="J11" s="334"/>
      <c r="K11" s="214"/>
      <c r="L11" s="214"/>
      <c r="M11" s="214"/>
      <c r="N11" s="214"/>
      <c r="O11" s="214"/>
      <c r="P11" s="214"/>
      <c r="Q11" s="214"/>
      <c r="R11" s="214"/>
      <c r="S11" s="214"/>
      <c r="T11" s="214"/>
    </row>
    <row r="12" spans="1:20" s="190" customFormat="1" ht="22.5">
      <c r="A12" s="1212"/>
      <c r="B12" s="1212"/>
      <c r="C12" s="1212">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2"/>
      <c r="B13" s="1212"/>
      <c r="C13" s="1212"/>
      <c r="D13" s="344">
        <v>1</v>
      </c>
      <c r="F13" s="335" t="str">
        <f>"4."&amp;mergeValue(A13) &amp;"."&amp;mergeValue(B13)&amp;"."&amp;mergeValue(C13)&amp;"."&amp;mergeValue(D13)</f>
        <v>4.1.1.1.1</v>
      </c>
      <c r="G13" s="420" t="s">
        <v>499</v>
      </c>
      <c r="H13" s="317"/>
      <c r="I13" s="1213" t="s">
        <v>592</v>
      </c>
      <c r="J13" s="334"/>
      <c r="K13" s="214"/>
      <c r="L13" s="214"/>
      <c r="M13" s="214"/>
      <c r="N13" s="214"/>
      <c r="O13" s="214"/>
      <c r="P13" s="214"/>
      <c r="Q13" s="214"/>
      <c r="R13" s="214"/>
      <c r="S13" s="214"/>
      <c r="T13" s="214"/>
    </row>
    <row r="14" spans="1:20" s="190" customFormat="1" ht="18.75">
      <c r="A14" s="1212"/>
      <c r="B14" s="1212"/>
      <c r="C14" s="1212"/>
      <c r="D14" s="344"/>
      <c r="F14" s="338"/>
      <c r="G14" s="150" t="s">
        <v>4</v>
      </c>
      <c r="H14" s="343"/>
      <c r="I14" s="1213"/>
      <c r="J14" s="334"/>
      <c r="K14" s="214"/>
      <c r="L14" s="214"/>
      <c r="M14" s="214"/>
      <c r="N14" s="214"/>
      <c r="O14" s="214"/>
      <c r="P14" s="214"/>
      <c r="Q14" s="214"/>
      <c r="R14" s="214"/>
      <c r="S14" s="214"/>
      <c r="T14" s="214"/>
    </row>
    <row r="15" spans="1:20" s="190" customFormat="1" ht="18.75">
      <c r="A15" s="1212"/>
      <c r="B15" s="1212"/>
      <c r="C15" s="344"/>
      <c r="D15" s="344"/>
      <c r="F15" s="338"/>
      <c r="G15" s="149" t="s">
        <v>403</v>
      </c>
      <c r="H15" s="339"/>
      <c r="I15" s="340"/>
      <c r="J15" s="334"/>
      <c r="K15" s="214"/>
      <c r="L15" s="214"/>
      <c r="M15" s="214"/>
      <c r="N15" s="214"/>
      <c r="O15" s="214"/>
      <c r="P15" s="214"/>
      <c r="Q15" s="214"/>
      <c r="R15" s="214"/>
      <c r="S15" s="214"/>
      <c r="T15" s="214"/>
    </row>
    <row r="16" spans="1:20" s="190" customFormat="1" ht="18.75">
      <c r="A16" s="1212"/>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7" t="s">
        <v>594</v>
      </c>
      <c r="H19" s="120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40" t="s">
        <v>675</v>
      </c>
      <c r="M5" s="1240"/>
      <c r="N5" s="1240"/>
      <c r="O5" s="1240"/>
      <c r="P5" s="1240"/>
      <c r="Q5" s="1240"/>
      <c r="R5" s="1240"/>
      <c r="S5" s="1240"/>
      <c r="T5" s="1240"/>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217" t="str">
        <f>IF(NameOrPr_ch="",IF(NameOrPr="","",NameOrPr),NameOrPr_ch)</f>
        <v>Министерство тарифного регулирования и энергетики Челябинской области</v>
      </c>
      <c r="O7" s="1217"/>
      <c r="P7" s="1217"/>
      <c r="Q7" s="1217"/>
      <c r="R7" s="1217"/>
      <c r="S7" s="1217"/>
      <c r="T7" s="1217"/>
      <c r="U7" s="671"/>
      <c r="AH7" s="587"/>
      <c r="AI7" s="587"/>
      <c r="AJ7" s="587"/>
      <c r="AK7" s="587"/>
    </row>
    <row r="8" spans="1:37" s="493" customFormat="1" ht="18.75">
      <c r="A8" s="507"/>
      <c r="B8" s="507"/>
      <c r="C8" s="507"/>
      <c r="D8" s="507"/>
      <c r="E8" s="507"/>
      <c r="F8" s="507"/>
      <c r="G8" s="507"/>
      <c r="H8" s="507"/>
      <c r="L8" s="501"/>
      <c r="M8" s="674" t="s">
        <v>597</v>
      </c>
      <c r="N8" s="1217" t="str">
        <f>IF(datePr_ch="",IF(datePr="","",datePr),datePr_ch)</f>
        <v>13.12.2018</v>
      </c>
      <c r="O8" s="1217"/>
      <c r="P8" s="1217"/>
      <c r="Q8" s="1217"/>
      <c r="R8" s="1217"/>
      <c r="S8" s="1217"/>
      <c r="T8" s="1217"/>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17" t="str">
        <f>IF(numberPr_ch="",IF(numberPr="","",numberPr),numberPr_ch)</f>
        <v>83/7</v>
      </c>
      <c r="O9" s="1217"/>
      <c r="P9" s="1217"/>
      <c r="Q9" s="1217"/>
      <c r="R9" s="1217"/>
      <c r="S9" s="1217"/>
      <c r="T9" s="1217"/>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217" t="str">
        <f>IF(IstPub_ch="",IF(IstPub="","",IstPub),IstPub_ch)</f>
        <v>Сайт Министерства тарифного регулирования и энергетики Челябинской области, tarif74.ru</v>
      </c>
      <c r="O10" s="1217"/>
      <c r="P10" s="1217"/>
      <c r="Q10" s="1217"/>
      <c r="R10" s="1217"/>
      <c r="S10" s="1217"/>
      <c r="T10" s="1217"/>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41"/>
      <c r="M12" s="1241"/>
      <c r="N12" s="568"/>
      <c r="O12" s="1264"/>
      <c r="P12" s="1264"/>
      <c r="Q12" s="1264"/>
      <c r="R12" s="1264"/>
      <c r="S12" s="1264"/>
      <c r="T12" s="1264"/>
      <c r="U12" s="488"/>
      <c r="AE12" s="505" t="s">
        <v>373</v>
      </c>
      <c r="AH12" s="507"/>
      <c r="AI12" s="507"/>
      <c r="AJ12" s="507"/>
      <c r="AK12" s="507"/>
    </row>
    <row r="13" spans="1:37">
      <c r="J13" s="483"/>
      <c r="K13" s="483"/>
      <c r="L13" s="479"/>
      <c r="M13" s="479"/>
      <c r="N13" s="479"/>
      <c r="O13" s="1257"/>
      <c r="P13" s="1257"/>
      <c r="Q13" s="1257"/>
      <c r="R13" s="1257"/>
      <c r="S13" s="1257"/>
      <c r="T13" s="1257"/>
      <c r="U13" s="601"/>
      <c r="Z13" s="1257"/>
      <c r="AA13" s="1257"/>
      <c r="AB13" s="1257"/>
      <c r="AC13" s="1257"/>
      <c r="AD13" s="1257"/>
      <c r="AE13" s="1257"/>
    </row>
    <row r="14" spans="1:37">
      <c r="J14" s="483"/>
      <c r="K14" s="483"/>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3"/>
      <c r="K15" s="483"/>
      <c r="L15" s="1224" t="s">
        <v>92</v>
      </c>
      <c r="M15" s="1224" t="s">
        <v>677</v>
      </c>
      <c r="N15" s="1278" t="s">
        <v>629</v>
      </c>
      <c r="O15" s="1278"/>
      <c r="P15" s="1278"/>
      <c r="Q15" s="1278"/>
      <c r="R15" s="1278" t="s">
        <v>630</v>
      </c>
      <c r="S15" s="1278"/>
      <c r="T15" s="1278"/>
      <c r="U15" s="1278"/>
      <c r="V15" s="1278" t="s">
        <v>631</v>
      </c>
      <c r="W15" s="1278"/>
      <c r="X15" s="1278"/>
      <c r="Y15" s="1278"/>
      <c r="Z15" s="1224" t="s">
        <v>642</v>
      </c>
      <c r="AA15" s="1224"/>
      <c r="AB15" s="1224"/>
      <c r="AC15" s="1224"/>
      <c r="AD15" s="1224"/>
      <c r="AE15" s="1224" t="s">
        <v>341</v>
      </c>
      <c r="AF15" s="1256" t="s">
        <v>275</v>
      </c>
      <c r="AG15" s="1160"/>
    </row>
    <row r="16" spans="1:37" s="525" customFormat="1" ht="27.75" customHeight="1">
      <c r="A16" s="587"/>
      <c r="B16" s="587"/>
      <c r="C16" s="587"/>
      <c r="D16" s="587"/>
      <c r="E16" s="587"/>
      <c r="F16" s="587"/>
      <c r="G16" s="593"/>
      <c r="H16" s="593"/>
      <c r="I16" s="533"/>
      <c r="J16" s="531"/>
      <c r="K16" s="531"/>
      <c r="L16" s="1224"/>
      <c r="M16" s="1224"/>
      <c r="N16" s="1278"/>
      <c r="O16" s="1278"/>
      <c r="P16" s="1278"/>
      <c r="Q16" s="1278"/>
      <c r="R16" s="1278"/>
      <c r="S16" s="1278"/>
      <c r="T16" s="1278"/>
      <c r="U16" s="1278"/>
      <c r="V16" s="1278"/>
      <c r="W16" s="1278"/>
      <c r="X16" s="1278"/>
      <c r="Y16" s="1278"/>
      <c r="Z16" s="1160" t="s">
        <v>680</v>
      </c>
      <c r="AA16" s="1160"/>
      <c r="AB16" s="1160" t="s">
        <v>655</v>
      </c>
      <c r="AC16" s="1160"/>
      <c r="AD16" s="1160"/>
      <c r="AE16" s="1224"/>
      <c r="AF16" s="1256"/>
      <c r="AG16" s="1160"/>
      <c r="AH16" s="587"/>
      <c r="AI16" s="587"/>
      <c r="AJ16" s="587"/>
      <c r="AK16" s="587"/>
    </row>
    <row r="17" spans="1:37" ht="14.25" customHeight="1">
      <c r="J17" s="483"/>
      <c r="K17" s="483"/>
      <c r="L17" s="1224"/>
      <c r="M17" s="1224"/>
      <c r="N17" s="1278"/>
      <c r="O17" s="1278"/>
      <c r="P17" s="1278"/>
      <c r="Q17" s="1278"/>
      <c r="R17" s="1278"/>
      <c r="S17" s="1278"/>
      <c r="T17" s="1278"/>
      <c r="U17" s="1278"/>
      <c r="V17" s="1278"/>
      <c r="W17" s="1278"/>
      <c r="X17" s="1278"/>
      <c r="Y17" s="1278"/>
      <c r="Z17" s="536" t="s">
        <v>678</v>
      </c>
      <c r="AA17" s="536" t="s">
        <v>679</v>
      </c>
      <c r="AB17" s="538" t="s">
        <v>274</v>
      </c>
      <c r="AC17" s="1269" t="s">
        <v>273</v>
      </c>
      <c r="AD17" s="1269"/>
      <c r="AE17" s="1224"/>
      <c r="AF17" s="1256"/>
      <c r="AG17" s="1160"/>
    </row>
    <row r="18" spans="1:37">
      <c r="J18" s="483"/>
      <c r="K18" s="491">
        <v>1</v>
      </c>
      <c r="L18" s="480" t="s">
        <v>93</v>
      </c>
      <c r="M18" s="480" t="s">
        <v>49</v>
      </c>
      <c r="N18" s="1279">
        <f ca="1">OFFSET(N18,0,-1)+1</f>
        <v>3</v>
      </c>
      <c r="O18" s="1279"/>
      <c r="P18" s="1279"/>
      <c r="Q18" s="1279"/>
      <c r="R18" s="1279">
        <f ca="1">OFFSET(N18,0,0)+1</f>
        <v>4</v>
      </c>
      <c r="S18" s="1279"/>
      <c r="T18" s="1279"/>
      <c r="U18" s="1279"/>
      <c r="V18" s="676"/>
      <c r="W18" s="676"/>
      <c r="X18" s="676"/>
      <c r="Y18" s="677">
        <f ca="1">OFFSET(R18,0,0)+1</f>
        <v>5</v>
      </c>
      <c r="Z18" s="489">
        <f ca="1">OFFSET(Z18,0,-1)+1</f>
        <v>6</v>
      </c>
      <c r="AA18" s="489">
        <f ca="1">OFFSET(AA18,0,-1)+1</f>
        <v>7</v>
      </c>
      <c r="AB18" s="489">
        <f ca="1">OFFSET(AB18,0,-1)+1</f>
        <v>8</v>
      </c>
      <c r="AC18" s="1279">
        <f ca="1">OFFSET(AC18,0,-1)+1</f>
        <v>9</v>
      </c>
      <c r="AD18" s="1279"/>
      <c r="AE18" s="489">
        <f ca="1">OFFSET(AE18,0,-2)+1</f>
        <v>10</v>
      </c>
      <c r="AF18" s="525"/>
      <c r="AG18" s="489">
        <f ca="1">OFFSET(AG18,0,-2)+1</f>
        <v>11</v>
      </c>
    </row>
    <row r="19" spans="1:37" ht="22.5">
      <c r="A19" s="1243">
        <v>1</v>
      </c>
      <c r="B19" s="1017"/>
      <c r="C19" s="1017"/>
      <c r="D19" s="1017"/>
      <c r="E19" s="1017"/>
      <c r="F19" s="1010"/>
      <c r="G19" s="1016"/>
      <c r="H19" s="1016"/>
      <c r="I19" s="998"/>
      <c r="J19" s="997"/>
      <c r="K19" s="997"/>
      <c r="L19" s="595">
        <f>mergeValue(A19)</f>
        <v>1</v>
      </c>
      <c r="M19" s="643" t="s">
        <v>20</v>
      </c>
      <c r="N19" s="1280"/>
      <c r="O19" s="1280"/>
      <c r="P19" s="1280"/>
      <c r="Q19" s="1280"/>
      <c r="R19" s="1280"/>
      <c r="S19" s="1280"/>
      <c r="T19" s="1280"/>
      <c r="U19" s="1280"/>
      <c r="V19" s="1280"/>
      <c r="W19" s="1280"/>
      <c r="X19" s="1280"/>
      <c r="Y19" s="1280"/>
      <c r="Z19" s="1280"/>
      <c r="AA19" s="1280"/>
      <c r="AB19" s="1280"/>
      <c r="AC19" s="1280"/>
      <c r="AD19" s="1280"/>
      <c r="AE19" s="1280"/>
      <c r="AF19" s="1280"/>
      <c r="AG19" s="583" t="s">
        <v>477</v>
      </c>
    </row>
    <row r="20" spans="1:37" ht="22.5">
      <c r="A20" s="1243"/>
      <c r="B20" s="1243">
        <v>1</v>
      </c>
      <c r="C20" s="1017"/>
      <c r="D20" s="1017"/>
      <c r="E20" s="1017"/>
      <c r="F20" s="1010"/>
      <c r="G20" s="1019"/>
      <c r="H20" s="1020"/>
      <c r="I20" s="999"/>
      <c r="J20" s="994"/>
      <c r="K20" s="992"/>
      <c r="L20" s="595" t="str">
        <f>mergeValue(A20) &amp;"."&amp; mergeValue(B20)</f>
        <v>1.1</v>
      </c>
      <c r="M20" s="548" t="s">
        <v>16</v>
      </c>
      <c r="N20" s="1281"/>
      <c r="O20" s="1281"/>
      <c r="P20" s="1281"/>
      <c r="Q20" s="1281"/>
      <c r="R20" s="1281"/>
      <c r="S20" s="1281"/>
      <c r="T20" s="1281"/>
      <c r="U20" s="1281"/>
      <c r="V20" s="1281"/>
      <c r="W20" s="1281"/>
      <c r="X20" s="1281"/>
      <c r="Y20" s="1281"/>
      <c r="Z20" s="1281"/>
      <c r="AA20" s="1281"/>
      <c r="AB20" s="1281"/>
      <c r="AC20" s="1281"/>
      <c r="AD20" s="1281"/>
      <c r="AE20" s="1281"/>
      <c r="AF20" s="1281"/>
      <c r="AG20" s="583" t="s">
        <v>478</v>
      </c>
    </row>
    <row r="21" spans="1:37" ht="22.5">
      <c r="A21" s="1243"/>
      <c r="B21" s="1243"/>
      <c r="C21" s="1243">
        <v>1</v>
      </c>
      <c r="D21" s="1017"/>
      <c r="E21" s="1017"/>
      <c r="F21" s="1010"/>
      <c r="G21" s="1019"/>
      <c r="H21" s="1020"/>
      <c r="I21" s="999"/>
      <c r="J21" s="994"/>
      <c r="K21" s="992"/>
      <c r="L21" s="595" t="str">
        <f>mergeValue(A21) &amp;"."&amp; mergeValue(B21)&amp;"."&amp; mergeValue(C21)</f>
        <v>1.1.1</v>
      </c>
      <c r="M21" s="549" t="s">
        <v>7</v>
      </c>
      <c r="N21" s="1281"/>
      <c r="O21" s="1281"/>
      <c r="P21" s="1281"/>
      <c r="Q21" s="1281"/>
      <c r="R21" s="1281"/>
      <c r="S21" s="1281"/>
      <c r="T21" s="1281"/>
      <c r="U21" s="1281"/>
      <c r="V21" s="1281"/>
      <c r="W21" s="1281"/>
      <c r="X21" s="1281"/>
      <c r="Y21" s="1281"/>
      <c r="Z21" s="1281"/>
      <c r="AA21" s="1281"/>
      <c r="AB21" s="1281"/>
      <c r="AC21" s="1281"/>
      <c r="AD21" s="1281"/>
      <c r="AE21" s="1281"/>
      <c r="AF21" s="1281"/>
      <c r="AG21" s="583" t="s">
        <v>634</v>
      </c>
    </row>
    <row r="22" spans="1:37" ht="15" customHeight="1">
      <c r="A22" s="1243"/>
      <c r="B22" s="1243"/>
      <c r="C22" s="1243"/>
      <c r="D22" s="1243">
        <v>1</v>
      </c>
      <c r="E22" s="1017"/>
      <c r="F22" s="1010"/>
      <c r="G22" s="1019"/>
      <c r="H22" s="1020"/>
      <c r="I22" s="999"/>
      <c r="J22" s="994"/>
      <c r="K22" s="992"/>
      <c r="L22" s="595" t="str">
        <f>mergeValue(A22) &amp;"."&amp; mergeValue(B22)&amp;"."&amp; mergeValue(C22)&amp;"."&amp; mergeValue(D22)</f>
        <v>1.1.1.1</v>
      </c>
      <c r="M22" s="550" t="s">
        <v>22</v>
      </c>
      <c r="N22" s="1281"/>
      <c r="O22" s="1281"/>
      <c r="P22" s="1281"/>
      <c r="Q22" s="1281"/>
      <c r="R22" s="1281"/>
      <c r="S22" s="1281"/>
      <c r="T22" s="1281"/>
      <c r="U22" s="1281"/>
      <c r="V22" s="1281"/>
      <c r="W22" s="1281"/>
      <c r="X22" s="1281"/>
      <c r="Y22" s="1281"/>
      <c r="Z22" s="1281"/>
      <c r="AA22" s="1281"/>
      <c r="AB22" s="1281"/>
      <c r="AC22" s="1281"/>
      <c r="AD22" s="1281"/>
      <c r="AE22" s="1281"/>
      <c r="AF22" s="1281"/>
      <c r="AG22" s="583" t="s">
        <v>681</v>
      </c>
    </row>
    <row r="23" spans="1:37" ht="20.100000000000001" customHeight="1">
      <c r="A23" s="1243"/>
      <c r="B23" s="1243"/>
      <c r="C23" s="1243"/>
      <c r="D23" s="1243"/>
      <c r="E23" s="1243">
        <v>1</v>
      </c>
      <c r="F23" s="1010"/>
      <c r="G23" s="1019"/>
      <c r="H23" s="1020"/>
      <c r="I23" s="1021"/>
      <c r="J23" s="1011"/>
      <c r="K23" s="1159"/>
      <c r="L23" s="1282" t="str">
        <f>mergeValue(A23) &amp;"."&amp; mergeValue(B23)&amp;"."&amp; mergeValue(C23)&amp;"."&amp; mergeValue(D23)&amp;"."&amp; mergeValue(E23)</f>
        <v>1.1.1.1.1</v>
      </c>
      <c r="M23" s="1283"/>
      <c r="N23" s="1239" t="s">
        <v>85</v>
      </c>
      <c r="O23" s="1277"/>
      <c r="P23" s="1273">
        <v>1</v>
      </c>
      <c r="Q23" s="1274"/>
      <c r="R23" s="1239" t="s">
        <v>85</v>
      </c>
      <c r="S23" s="1277"/>
      <c r="T23" s="1273">
        <v>1</v>
      </c>
      <c r="U23" s="1274"/>
      <c r="V23" s="1239" t="s">
        <v>85</v>
      </c>
      <c r="W23" s="563"/>
      <c r="X23" s="541">
        <v>1</v>
      </c>
      <c r="Y23" s="1098"/>
      <c r="Z23" s="673"/>
      <c r="AA23" s="673"/>
      <c r="AB23" s="1253"/>
      <c r="AC23" s="1239" t="s">
        <v>84</v>
      </c>
      <c r="AD23" s="1253"/>
      <c r="AE23" s="1239" t="s">
        <v>85</v>
      </c>
      <c r="AF23" s="580"/>
      <c r="AG23" s="1270" t="s">
        <v>682</v>
      </c>
      <c r="AH23" s="502" t="str">
        <f>strCheckDate(Z24:AF24)</f>
        <v/>
      </c>
      <c r="AI23" s="506" t="str">
        <f>IF(AND(COUNTIF(AJ18:AJ27,AJ23)&gt;1,AJ23&lt;&gt;""),"ErrUnique:HasDoubleConn","")</f>
        <v/>
      </c>
      <c r="AJ23" s="506"/>
      <c r="AK23" s="506"/>
    </row>
    <row r="24" spans="1:37" ht="20.100000000000001" customHeight="1">
      <c r="A24" s="1243"/>
      <c r="B24" s="1243"/>
      <c r="C24" s="1243"/>
      <c r="D24" s="1243"/>
      <c r="E24" s="1243"/>
      <c r="F24" s="1010"/>
      <c r="G24" s="1019"/>
      <c r="H24" s="1020"/>
      <c r="I24" s="1021"/>
      <c r="J24" s="1011"/>
      <c r="K24" s="1159"/>
      <c r="L24" s="1282"/>
      <c r="M24" s="1283"/>
      <c r="N24" s="1239"/>
      <c r="O24" s="1277"/>
      <c r="P24" s="1273"/>
      <c r="Q24" s="1275"/>
      <c r="R24" s="1239"/>
      <c r="S24" s="1277"/>
      <c r="T24" s="1273"/>
      <c r="U24" s="1276"/>
      <c r="V24" s="1239"/>
      <c r="W24" s="603"/>
      <c r="X24" s="567"/>
      <c r="Y24" s="567"/>
      <c r="Z24" s="574"/>
      <c r="AA24" s="605" t="str">
        <f>AB23 &amp; "-" &amp; AD23</f>
        <v>-</v>
      </c>
      <c r="AB24" s="1238"/>
      <c r="AC24" s="1239"/>
      <c r="AD24" s="1238"/>
      <c r="AE24" s="1239"/>
      <c r="AF24" s="675"/>
      <c r="AG24" s="1271"/>
      <c r="AI24" s="506"/>
      <c r="AJ24" s="506"/>
      <c r="AK24" s="506"/>
    </row>
    <row r="25" spans="1:37" ht="20.100000000000001" customHeight="1">
      <c r="A25" s="1243"/>
      <c r="B25" s="1243"/>
      <c r="C25" s="1243"/>
      <c r="D25" s="1243"/>
      <c r="E25" s="1243"/>
      <c r="F25" s="1010"/>
      <c r="G25" s="1019"/>
      <c r="H25" s="1020"/>
      <c r="I25" s="1021"/>
      <c r="J25" s="1011"/>
      <c r="K25" s="1159"/>
      <c r="L25" s="1282"/>
      <c r="M25" s="1283"/>
      <c r="N25" s="1239"/>
      <c r="O25" s="1277"/>
      <c r="P25" s="1273"/>
      <c r="Q25" s="1276"/>
      <c r="R25" s="1239"/>
      <c r="S25" s="604"/>
      <c r="T25" s="560"/>
      <c r="U25" s="567"/>
      <c r="V25" s="573"/>
      <c r="W25" s="573"/>
      <c r="X25" s="573"/>
      <c r="Y25" s="573"/>
      <c r="Z25" s="574"/>
      <c r="AA25" s="574"/>
      <c r="AB25" s="575"/>
      <c r="AC25" s="566"/>
      <c r="AD25" s="566"/>
      <c r="AE25" s="575"/>
      <c r="AF25" s="566"/>
      <c r="AG25" s="1271"/>
      <c r="AI25" s="506"/>
      <c r="AJ25" s="506"/>
      <c r="AK25" s="506"/>
    </row>
    <row r="26" spans="1:37" ht="20.100000000000001" customHeight="1">
      <c r="A26" s="1243"/>
      <c r="B26" s="1243"/>
      <c r="C26" s="1243"/>
      <c r="D26" s="1243"/>
      <c r="E26" s="1243"/>
      <c r="F26" s="1010"/>
      <c r="G26" s="1019"/>
      <c r="H26" s="1020"/>
      <c r="I26" s="1021"/>
      <c r="J26" s="1011"/>
      <c r="K26" s="1159"/>
      <c r="L26" s="1282"/>
      <c r="M26" s="1283"/>
      <c r="N26" s="1239"/>
      <c r="O26" s="576"/>
      <c r="P26" s="578"/>
      <c r="Q26" s="577"/>
      <c r="R26" s="573"/>
      <c r="S26" s="573"/>
      <c r="T26" s="573"/>
      <c r="U26" s="573"/>
      <c r="V26" s="573"/>
      <c r="W26" s="573"/>
      <c r="X26" s="573"/>
      <c r="Y26" s="573"/>
      <c r="Z26" s="574"/>
      <c r="AA26" s="574"/>
      <c r="AB26" s="575"/>
      <c r="AC26" s="566"/>
      <c r="AD26" s="566"/>
      <c r="AE26" s="575"/>
      <c r="AF26" s="566"/>
      <c r="AG26" s="1271"/>
      <c r="AI26" s="506"/>
      <c r="AJ26" s="506"/>
      <c r="AK26" s="506"/>
    </row>
    <row r="27" spans="1:37" s="477" customFormat="1" ht="15" customHeight="1">
      <c r="A27" s="1243"/>
      <c r="B27" s="1243"/>
      <c r="C27" s="1243"/>
      <c r="D27" s="1243"/>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2"/>
      <c r="AH27" s="503"/>
      <c r="AI27" s="503"/>
      <c r="AJ27" s="213"/>
      <c r="AK27" s="213"/>
    </row>
    <row r="28" spans="1:37" s="477" customFormat="1" ht="15" customHeight="1">
      <c r="A28" s="1243"/>
      <c r="B28" s="1243"/>
      <c r="C28" s="1243"/>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43"/>
      <c r="B29" s="1243"/>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43"/>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7" t="s">
        <v>683</v>
      </c>
      <c r="N33" s="1207"/>
      <c r="O33" s="1207"/>
      <c r="P33" s="1207"/>
      <c r="Q33" s="1207"/>
      <c r="R33" s="1207"/>
      <c r="S33" s="1207"/>
      <c r="T33" s="1207"/>
      <c r="U33" s="1207"/>
      <c r="V33" s="1207"/>
      <c r="W33" s="1207"/>
      <c r="X33" s="1207"/>
      <c r="Y33" s="1207"/>
      <c r="Z33" s="1207"/>
      <c r="AA33" s="1207"/>
      <c r="AB33" s="1207"/>
      <c r="AC33" s="1207"/>
      <c r="AD33" s="1207"/>
      <c r="AE33" s="1207"/>
      <c r="AF33" s="1207"/>
      <c r="AG33" s="1207"/>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8" t="s">
        <v>492</v>
      </c>
      <c r="G2" s="1209"/>
      <c r="H2" s="1210"/>
      <c r="I2" s="436"/>
    </row>
    <row r="3" spans="1:20" ht="3" customHeight="1"/>
    <row r="4" spans="1:20" s="190" customFormat="1" ht="11.25">
      <c r="A4" s="214"/>
      <c r="B4" s="214"/>
      <c r="C4" s="214"/>
      <c r="D4" s="214"/>
      <c r="F4" s="1160" t="s">
        <v>454</v>
      </c>
      <c r="G4" s="1160"/>
      <c r="H4" s="1160"/>
      <c r="I4" s="121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20.12.2018</v>
      </c>
      <c r="I7" s="196" t="s">
        <v>494</v>
      </c>
      <c r="J7" s="334"/>
      <c r="K7" s="214"/>
      <c r="L7" s="214"/>
      <c r="M7" s="214"/>
      <c r="N7" s="214"/>
      <c r="O7" s="214"/>
      <c r="P7" s="214"/>
      <c r="Q7" s="214"/>
      <c r="R7" s="214"/>
      <c r="S7" s="214"/>
      <c r="T7" s="214"/>
    </row>
    <row r="8" spans="1:20" s="190" customFormat="1" ht="45">
      <c r="A8" s="1212">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2"/>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2"/>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2"/>
      <c r="B11" s="1212">
        <v>1</v>
      </c>
      <c r="C11" s="344"/>
      <c r="D11" s="344"/>
      <c r="F11" s="335" t="str">
        <f>"4."&amp;mergeValue(A11) &amp;"."&amp;mergeValue(B11)</f>
        <v>4.1.1</v>
      </c>
      <c r="G11" s="324" t="s">
        <v>593</v>
      </c>
      <c r="H11" s="317" t="str">
        <f>IF(region_name="","",region_name)</f>
        <v>Челябинская область</v>
      </c>
      <c r="I11" s="196" t="s">
        <v>500</v>
      </c>
      <c r="J11" s="334"/>
      <c r="K11" s="214"/>
      <c r="L11" s="214"/>
      <c r="M11" s="214"/>
      <c r="N11" s="214"/>
      <c r="O11" s="214"/>
      <c r="P11" s="214"/>
      <c r="Q11" s="214"/>
      <c r="R11" s="214"/>
      <c r="S11" s="214"/>
      <c r="T11" s="214"/>
    </row>
    <row r="12" spans="1:20" s="190" customFormat="1" ht="22.5">
      <c r="A12" s="1212"/>
      <c r="B12" s="1212"/>
      <c r="C12" s="1212">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2"/>
      <c r="B13" s="1212"/>
      <c r="C13" s="1212"/>
      <c r="D13" s="344">
        <v>1</v>
      </c>
      <c r="F13" s="335" t="str">
        <f>"4."&amp;mergeValue(A13) &amp;"."&amp;mergeValue(B13)&amp;"."&amp;mergeValue(C13)&amp;"."&amp;mergeValue(D13)</f>
        <v>4.1.1.1.1</v>
      </c>
      <c r="G13" s="420" t="s">
        <v>499</v>
      </c>
      <c r="H13" s="317"/>
      <c r="I13" s="1213" t="s">
        <v>592</v>
      </c>
      <c r="J13" s="334"/>
      <c r="K13" s="214"/>
      <c r="L13" s="214"/>
      <c r="M13" s="214"/>
      <c r="N13" s="214"/>
      <c r="O13" s="214"/>
      <c r="P13" s="214"/>
      <c r="Q13" s="214"/>
      <c r="R13" s="214"/>
      <c r="S13" s="214"/>
      <c r="T13" s="214"/>
    </row>
    <row r="14" spans="1:20" s="190" customFormat="1" ht="18.75">
      <c r="A14" s="1212"/>
      <c r="B14" s="1212"/>
      <c r="C14" s="1212"/>
      <c r="D14" s="344"/>
      <c r="F14" s="338"/>
      <c r="G14" s="150" t="s">
        <v>4</v>
      </c>
      <c r="H14" s="343"/>
      <c r="I14" s="1213"/>
      <c r="J14" s="334"/>
      <c r="K14" s="214"/>
      <c r="L14" s="214"/>
      <c r="M14" s="214"/>
      <c r="N14" s="214"/>
      <c r="O14" s="214"/>
      <c r="P14" s="214"/>
      <c r="Q14" s="214"/>
      <c r="R14" s="214"/>
      <c r="S14" s="214"/>
      <c r="T14" s="214"/>
    </row>
    <row r="15" spans="1:20" s="190" customFormat="1" ht="18.75">
      <c r="A15" s="1212"/>
      <c r="B15" s="1212"/>
      <c r="C15" s="344"/>
      <c r="D15" s="344"/>
      <c r="F15" s="421"/>
      <c r="G15" s="195" t="s">
        <v>403</v>
      </c>
      <c r="H15" s="422"/>
      <c r="I15" s="423"/>
      <c r="J15" s="334"/>
      <c r="K15" s="214"/>
      <c r="L15" s="214"/>
      <c r="M15" s="214"/>
      <c r="N15" s="214"/>
      <c r="O15" s="214"/>
      <c r="P15" s="214"/>
      <c r="Q15" s="214"/>
      <c r="R15" s="214"/>
      <c r="S15" s="214"/>
      <c r="T15" s="214"/>
    </row>
    <row r="16" spans="1:20" s="190" customFormat="1" ht="18.75">
      <c r="A16" s="1212"/>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7" t="s">
        <v>594</v>
      </c>
      <c r="H19" s="120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7">
        <v>43454.321481481478</v>
      </c>
      <c r="B2" s="12" t="s">
        <v>774</v>
      </c>
      <c r="C2" s="12" t="s">
        <v>442</v>
      </c>
    </row>
    <row r="3" spans="1:4">
      <c r="A3" s="1107">
        <v>43454.321493055555</v>
      </c>
      <c r="B3" s="12" t="s">
        <v>775</v>
      </c>
      <c r="C3" s="12" t="s">
        <v>442</v>
      </c>
    </row>
    <row r="4" spans="1:4">
      <c r="A4" s="1107">
        <v>43454.321574074071</v>
      </c>
      <c r="B4" s="12" t="s">
        <v>774</v>
      </c>
      <c r="C4" s="12" t="s">
        <v>442</v>
      </c>
    </row>
    <row r="5" spans="1:4">
      <c r="A5" s="1107">
        <v>43454.321585648147</v>
      </c>
      <c r="B5" s="12" t="s">
        <v>775</v>
      </c>
      <c r="C5" s="12" t="s">
        <v>442</v>
      </c>
    </row>
    <row r="6" spans="1:4">
      <c r="A6" s="1107">
        <v>43454.322326388887</v>
      </c>
      <c r="B6" s="12" t="s">
        <v>774</v>
      </c>
      <c r="C6" s="12" t="s">
        <v>442</v>
      </c>
    </row>
    <row r="7" spans="1:4">
      <c r="A7" s="1107">
        <v>43454.32234953704</v>
      </c>
      <c r="B7" s="12" t="s">
        <v>775</v>
      </c>
      <c r="C7" s="12" t="s">
        <v>442</v>
      </c>
    </row>
    <row r="8" spans="1:4">
      <c r="A8" s="1107">
        <v>43454.338483796295</v>
      </c>
      <c r="B8" s="12" t="s">
        <v>774</v>
      </c>
      <c r="C8" s="12" t="s">
        <v>442</v>
      </c>
    </row>
    <row r="9" spans="1:4">
      <c r="A9" s="1107">
        <v>43454.338495370372</v>
      </c>
      <c r="B9" s="12" t="s">
        <v>775</v>
      </c>
      <c r="C9" s="12" t="s">
        <v>442</v>
      </c>
    </row>
    <row r="10" spans="1:4">
      <c r="A10" s="1107">
        <v>43454.345578703702</v>
      </c>
      <c r="B10" s="12" t="s">
        <v>774</v>
      </c>
      <c r="C10" s="12" t="s">
        <v>442</v>
      </c>
    </row>
    <row r="11" spans="1:4">
      <c r="A11" s="1107">
        <v>43454.345590277779</v>
      </c>
      <c r="B11" s="12" t="s">
        <v>775</v>
      </c>
      <c r="C11" s="12" t="s">
        <v>442</v>
      </c>
    </row>
    <row r="12" spans="1:4">
      <c r="A12" s="1107">
        <v>43458.461759259262</v>
      </c>
      <c r="B12" s="12" t="s">
        <v>774</v>
      </c>
      <c r="C12" s="12" t="s">
        <v>442</v>
      </c>
    </row>
    <row r="13" spans="1:4">
      <c r="A13" s="1107">
        <v>43458.461770833332</v>
      </c>
      <c r="B13" s="12" t="s">
        <v>775</v>
      </c>
      <c r="C13" s="12" t="s">
        <v>442</v>
      </c>
    </row>
    <row r="14" spans="1:4">
      <c r="A14" s="1107">
        <v>43458.466446759259</v>
      </c>
      <c r="B14" s="12" t="s">
        <v>774</v>
      </c>
      <c r="C14" s="12" t="s">
        <v>442</v>
      </c>
    </row>
    <row r="15" spans="1:4">
      <c r="A15" s="1107">
        <v>43458.466458333336</v>
      </c>
      <c r="B15" s="12" t="s">
        <v>775</v>
      </c>
      <c r="C15" s="12" t="s">
        <v>442</v>
      </c>
    </row>
    <row r="16" spans="1:4">
      <c r="A16" s="1107">
        <v>43458.653587962966</v>
      </c>
      <c r="B16" s="12" t="s">
        <v>774</v>
      </c>
      <c r="C16" s="12" t="s">
        <v>442</v>
      </c>
    </row>
    <row r="17" spans="1:3">
      <c r="A17" s="1107">
        <v>43458.653599537036</v>
      </c>
      <c r="B17" s="12" t="s">
        <v>775</v>
      </c>
      <c r="C17" s="12" t="s">
        <v>442</v>
      </c>
    </row>
    <row r="18" spans="1:3">
      <c r="A18" s="1107">
        <v>43458.663738425923</v>
      </c>
      <c r="B18" s="12" t="s">
        <v>774</v>
      </c>
      <c r="C18" s="12" t="s">
        <v>442</v>
      </c>
    </row>
    <row r="19" spans="1:3">
      <c r="A19" s="1107">
        <v>43458.68105324074</v>
      </c>
      <c r="B19" s="12" t="s">
        <v>774</v>
      </c>
      <c r="C19" s="12" t="s">
        <v>442</v>
      </c>
    </row>
    <row r="20" spans="1:3">
      <c r="A20" s="1107">
        <v>43458.681064814817</v>
      </c>
      <c r="B20" s="12" t="s">
        <v>775</v>
      </c>
      <c r="C20" s="12" t="s">
        <v>442</v>
      </c>
    </row>
    <row r="21" spans="1:3">
      <c r="A21" s="1107">
        <v>43458.700381944444</v>
      </c>
      <c r="B21" s="12" t="s">
        <v>774</v>
      </c>
      <c r="C21" s="12" t="s">
        <v>442</v>
      </c>
    </row>
    <row r="22" spans="1:3">
      <c r="A22" s="1107">
        <v>43458.70039351852</v>
      </c>
      <c r="B22" s="12" t="s">
        <v>775</v>
      </c>
      <c r="C22" s="12" t="s">
        <v>442</v>
      </c>
    </row>
    <row r="23" spans="1:3">
      <c r="A23" s="1107">
        <v>43459.32471064815</v>
      </c>
      <c r="B23" s="12" t="s">
        <v>774</v>
      </c>
      <c r="C23" s="12" t="s">
        <v>442</v>
      </c>
    </row>
    <row r="24" spans="1:3">
      <c r="A24" s="1107">
        <v>43459.32472222222</v>
      </c>
      <c r="B24" s="12" t="s">
        <v>775</v>
      </c>
      <c r="C24" s="12" t="s">
        <v>442</v>
      </c>
    </row>
    <row r="25" spans="1:3">
      <c r="A25" s="1107">
        <v>43459.356539351851</v>
      </c>
      <c r="B25" s="12" t="s">
        <v>774</v>
      </c>
      <c r="C25" s="12" t="s">
        <v>442</v>
      </c>
    </row>
    <row r="26" spans="1:3">
      <c r="A26" s="1107">
        <v>43459.356550925928</v>
      </c>
      <c r="B26" s="12" t="s">
        <v>775</v>
      </c>
      <c r="C26" s="12" t="s">
        <v>442</v>
      </c>
    </row>
    <row r="27" spans="1:3">
      <c r="A27" s="1107">
        <v>43459.364270833335</v>
      </c>
      <c r="B27" s="12" t="s">
        <v>774</v>
      </c>
      <c r="C27" s="12" t="s">
        <v>442</v>
      </c>
    </row>
    <row r="28" spans="1:3">
      <c r="A28" s="1107">
        <v>43459.364282407405</v>
      </c>
      <c r="B28" s="12" t="s">
        <v>775</v>
      </c>
      <c r="C28" s="12" t="s">
        <v>442</v>
      </c>
    </row>
    <row r="29" spans="1:3">
      <c r="A29" s="1107">
        <v>43459.424525462964</v>
      </c>
      <c r="B29" s="12" t="s">
        <v>774</v>
      </c>
      <c r="C29" s="12" t="s">
        <v>442</v>
      </c>
    </row>
    <row r="30" spans="1:3">
      <c r="A30" s="1107">
        <v>43459.424537037034</v>
      </c>
      <c r="B30" s="12" t="s">
        <v>775</v>
      </c>
      <c r="C30" s="12" t="s">
        <v>442</v>
      </c>
    </row>
    <row r="31" spans="1:3">
      <c r="A31" s="1107">
        <v>43459.440567129626</v>
      </c>
      <c r="B31" s="12" t="s">
        <v>774</v>
      </c>
      <c r="C31" s="12" t="s">
        <v>442</v>
      </c>
    </row>
    <row r="32" spans="1:3">
      <c r="A32" s="1107">
        <v>43459.440578703703</v>
      </c>
      <c r="B32" s="12" t="s">
        <v>775</v>
      </c>
      <c r="C32" s="12" t="s">
        <v>442</v>
      </c>
    </row>
    <row r="33" spans="1:3">
      <c r="A33" s="1107">
        <v>43459.450972222221</v>
      </c>
      <c r="B33" s="12" t="s">
        <v>774</v>
      </c>
      <c r="C33" s="12" t="s">
        <v>442</v>
      </c>
    </row>
    <row r="34" spans="1:3">
      <c r="A34" s="1107">
        <v>43459.450995370367</v>
      </c>
      <c r="B34" s="12" t="s">
        <v>775</v>
      </c>
      <c r="C34" s="12" t="s">
        <v>442</v>
      </c>
    </row>
    <row r="35" spans="1:3">
      <c r="A35" s="1107">
        <v>43469.402314814812</v>
      </c>
      <c r="B35" s="12" t="s">
        <v>774</v>
      </c>
      <c r="C35" s="12" t="s">
        <v>442</v>
      </c>
    </row>
    <row r="36" spans="1:3">
      <c r="A36" s="1107">
        <v>43469.402326388888</v>
      </c>
      <c r="B36" s="12" t="s">
        <v>775</v>
      </c>
      <c r="C36"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40" t="s">
        <v>687</v>
      </c>
      <c r="M5" s="1240"/>
      <c r="N5" s="1240"/>
      <c r="O5" s="1240"/>
      <c r="P5" s="1240"/>
      <c r="Q5" s="1240"/>
      <c r="R5" s="1240"/>
      <c r="S5" s="1240"/>
      <c r="T5" s="1240"/>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58" t="str">
        <f>IF(NameOrPr_ch="",IF(NameOrPr="","",NameOrPr),NameOrPr_ch)</f>
        <v>Министерство тарифного регулирования и энергетики Челябинской области</v>
      </c>
      <c r="P7" s="1259"/>
      <c r="Q7" s="1259"/>
      <c r="R7" s="1259"/>
      <c r="S7" s="1259"/>
      <c r="T7" s="1260"/>
      <c r="U7" s="669"/>
      <c r="Y7" s="1015"/>
      <c r="Z7" s="507"/>
      <c r="AA7" s="507"/>
      <c r="AB7" s="507"/>
      <c r="AC7" s="507"/>
    </row>
    <row r="8" spans="1:29" s="572" customFormat="1" ht="18.75">
      <c r="A8" s="592"/>
      <c r="B8" s="592"/>
      <c r="C8" s="592"/>
      <c r="D8" s="592"/>
      <c r="E8" s="592"/>
      <c r="F8" s="592"/>
      <c r="G8" s="592"/>
      <c r="H8" s="592"/>
      <c r="L8" s="501"/>
      <c r="M8" s="619" t="s">
        <v>597</v>
      </c>
      <c r="N8" s="668"/>
      <c r="O8" s="1258" t="str">
        <f>IF(datePr_ch="",IF(datePr="","",datePr),datePr_ch)</f>
        <v>13.12.2018</v>
      </c>
      <c r="P8" s="1259"/>
      <c r="Q8" s="1259"/>
      <c r="R8" s="1259"/>
      <c r="S8" s="1259"/>
      <c r="T8" s="1260"/>
      <c r="U8" s="669"/>
      <c r="Y8" s="1015"/>
      <c r="Z8" s="592"/>
      <c r="AA8" s="592"/>
      <c r="AB8" s="592"/>
      <c r="AC8" s="592"/>
    </row>
    <row r="9" spans="1:29" s="493" customFormat="1" ht="18.75">
      <c r="A9" s="507"/>
      <c r="B9" s="507"/>
      <c r="C9" s="507"/>
      <c r="D9" s="507"/>
      <c r="E9" s="507"/>
      <c r="F9" s="507"/>
      <c r="G9" s="507"/>
      <c r="H9" s="507"/>
      <c r="L9" s="554"/>
      <c r="M9" s="619" t="s">
        <v>596</v>
      </c>
      <c r="N9" s="668"/>
      <c r="O9" s="1258" t="str">
        <f>IF(numberPr_ch="",IF(numberPr="","",numberPr),numberPr_ch)</f>
        <v>83/7</v>
      </c>
      <c r="P9" s="1259"/>
      <c r="Q9" s="1259"/>
      <c r="R9" s="1259"/>
      <c r="S9" s="1259"/>
      <c r="T9" s="1260"/>
      <c r="U9" s="669"/>
      <c r="Y9" s="1015"/>
      <c r="Z9" s="507"/>
      <c r="AA9" s="507"/>
      <c r="AB9" s="507"/>
      <c r="AC9" s="507"/>
    </row>
    <row r="10" spans="1:29" s="493" customFormat="1" ht="18.75">
      <c r="A10" s="507"/>
      <c r="B10" s="507"/>
      <c r="C10" s="507"/>
      <c r="D10" s="507"/>
      <c r="E10" s="507"/>
      <c r="F10" s="507"/>
      <c r="G10" s="507"/>
      <c r="H10" s="507"/>
      <c r="L10" s="554"/>
      <c r="M10" s="619" t="s">
        <v>502</v>
      </c>
      <c r="N10" s="668"/>
      <c r="O10" s="1258" t="str">
        <f>IF(IstPub_ch="",IF(IstPub="","",IstPub),IstPub_ch)</f>
        <v>Сайт Министерства тарифного регулирования и энергетики Челябинской области, tarif74.ru</v>
      </c>
      <c r="P10" s="1259"/>
      <c r="Q10" s="1259"/>
      <c r="R10" s="1259"/>
      <c r="S10" s="1259"/>
      <c r="T10" s="126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41"/>
      <c r="M12" s="1241"/>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7"/>
      <c r="R13" s="1257"/>
      <c r="S13" s="1257"/>
      <c r="T13" s="1257"/>
      <c r="U13" s="1257"/>
      <c r="V13" s="1257"/>
    </row>
    <row r="14" spans="1:29">
      <c r="J14" s="483"/>
      <c r="K14" s="483"/>
      <c r="L14" s="1160" t="s">
        <v>454</v>
      </c>
      <c r="M14" s="1160"/>
      <c r="N14" s="1160"/>
      <c r="O14" s="1160"/>
      <c r="P14" s="1160"/>
      <c r="Q14" s="1160"/>
      <c r="R14" s="1160"/>
      <c r="S14" s="1160"/>
      <c r="T14" s="1160"/>
      <c r="U14" s="1160"/>
      <c r="V14" s="1160"/>
      <c r="W14" s="1160"/>
      <c r="X14" s="1160" t="s">
        <v>455</v>
      </c>
    </row>
    <row r="15" spans="1:29" ht="14.25" customHeight="1">
      <c r="J15" s="483"/>
      <c r="K15" s="483"/>
      <c r="L15" s="1224" t="s">
        <v>92</v>
      </c>
      <c r="M15" s="1224" t="s">
        <v>627</v>
      </c>
      <c r="N15" s="536"/>
      <c r="O15" s="1224" t="s">
        <v>628</v>
      </c>
      <c r="P15" s="1278" t="s">
        <v>629</v>
      </c>
      <c r="Q15" s="1278" t="s">
        <v>642</v>
      </c>
      <c r="R15" s="1278"/>
      <c r="S15" s="1278"/>
      <c r="T15" s="1278"/>
      <c r="U15" s="1278"/>
      <c r="V15" s="1224" t="s">
        <v>341</v>
      </c>
      <c r="W15" s="1256" t="s">
        <v>275</v>
      </c>
      <c r="X15" s="1160"/>
    </row>
    <row r="16" spans="1:29" s="525" customFormat="1" ht="25.5" customHeight="1">
      <c r="A16" s="587"/>
      <c r="B16" s="587"/>
      <c r="C16" s="587"/>
      <c r="D16" s="587"/>
      <c r="E16" s="587"/>
      <c r="F16" s="587"/>
      <c r="G16" s="593"/>
      <c r="H16" s="593"/>
      <c r="I16" s="533"/>
      <c r="J16" s="531"/>
      <c r="K16" s="531"/>
      <c r="L16" s="1224"/>
      <c r="M16" s="1224"/>
      <c r="N16" s="536"/>
      <c r="O16" s="1224"/>
      <c r="P16" s="1278"/>
      <c r="Q16" s="1278" t="s">
        <v>680</v>
      </c>
      <c r="R16" s="1278"/>
      <c r="S16" s="1267" t="s">
        <v>655</v>
      </c>
      <c r="T16" s="1267"/>
      <c r="U16" s="1267"/>
      <c r="V16" s="1224"/>
      <c r="W16" s="1256"/>
      <c r="X16" s="1160"/>
      <c r="Y16" s="1010"/>
      <c r="Z16" s="587"/>
      <c r="AA16" s="587"/>
      <c r="AB16" s="587"/>
      <c r="AC16" s="587"/>
    </row>
    <row r="17" spans="1:29" ht="14.25" customHeight="1">
      <c r="J17" s="483"/>
      <c r="K17" s="483"/>
      <c r="L17" s="1224"/>
      <c r="M17" s="1224"/>
      <c r="N17" s="536"/>
      <c r="O17" s="1224"/>
      <c r="P17" s="1278"/>
      <c r="Q17" s="536" t="s">
        <v>678</v>
      </c>
      <c r="R17" s="536" t="s">
        <v>679</v>
      </c>
      <c r="S17" s="538" t="s">
        <v>274</v>
      </c>
      <c r="T17" s="1269" t="s">
        <v>273</v>
      </c>
      <c r="U17" s="1269"/>
      <c r="V17" s="1224"/>
      <c r="W17" s="1256"/>
      <c r="X17" s="116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9">
        <f t="shared" ca="1" si="0"/>
        <v>8</v>
      </c>
      <c r="U18" s="1279"/>
      <c r="V18" s="489">
        <f ca="1">OFFSET(V18,0,-2)+1</f>
        <v>9</v>
      </c>
      <c r="W18" s="525"/>
      <c r="X18" s="489">
        <f ca="1">OFFSET(X18,0,-2)+1</f>
        <v>10</v>
      </c>
    </row>
    <row r="19" spans="1:29" ht="22.5">
      <c r="A19" s="1243">
        <v>1</v>
      </c>
      <c r="B19" s="982"/>
      <c r="C19" s="982"/>
      <c r="D19" s="982"/>
      <c r="E19" s="982"/>
      <c r="F19" s="982"/>
      <c r="G19" s="983"/>
      <c r="H19" s="983"/>
      <c r="I19" s="985"/>
      <c r="J19" s="977"/>
      <c r="K19" s="977"/>
      <c r="L19" s="595">
        <f>mergeValue(A19)</f>
        <v>1</v>
      </c>
      <c r="M19" s="643" t="s">
        <v>20</v>
      </c>
      <c r="N19" s="582"/>
      <c r="O19" s="1255"/>
      <c r="P19" s="1255"/>
      <c r="Q19" s="1255"/>
      <c r="R19" s="1255"/>
      <c r="S19" s="1255"/>
      <c r="T19" s="1255"/>
      <c r="U19" s="1255"/>
      <c r="V19" s="1255"/>
      <c r="W19" s="1255"/>
      <c r="X19" s="583" t="s">
        <v>477</v>
      </c>
    </row>
    <row r="20" spans="1:29" ht="22.5">
      <c r="A20" s="1243"/>
      <c r="B20" s="1243">
        <v>1</v>
      </c>
      <c r="C20" s="982"/>
      <c r="D20" s="982"/>
      <c r="E20" s="982"/>
      <c r="F20" s="982"/>
      <c r="G20" s="987"/>
      <c r="H20" s="984"/>
      <c r="I20" s="989"/>
      <c r="J20" s="974"/>
      <c r="K20" s="973"/>
      <c r="L20" s="595" t="str">
        <f>mergeValue(A20) &amp;"."&amp; mergeValue(B20)</f>
        <v>1.1</v>
      </c>
      <c r="M20" s="548" t="s">
        <v>16</v>
      </c>
      <c r="N20" s="582"/>
      <c r="O20" s="1255"/>
      <c r="P20" s="1255"/>
      <c r="Q20" s="1255"/>
      <c r="R20" s="1255"/>
      <c r="S20" s="1255"/>
      <c r="T20" s="1255"/>
      <c r="U20" s="1255"/>
      <c r="V20" s="1255"/>
      <c r="W20" s="1255"/>
      <c r="X20" s="583" t="s">
        <v>478</v>
      </c>
    </row>
    <row r="21" spans="1:29" ht="22.5">
      <c r="A21" s="1243"/>
      <c r="B21" s="1243"/>
      <c r="C21" s="1243">
        <v>1</v>
      </c>
      <c r="D21" s="982"/>
      <c r="E21" s="982"/>
      <c r="F21" s="982"/>
      <c r="G21" s="987"/>
      <c r="H21" s="984"/>
      <c r="I21" s="990"/>
      <c r="J21" s="974"/>
      <c r="K21" s="973"/>
      <c r="L21" s="595" t="str">
        <f>mergeValue(A21) &amp;"."&amp; mergeValue(B21)&amp;"."&amp; mergeValue(C21)</f>
        <v>1.1.1</v>
      </c>
      <c r="M21" s="549" t="s">
        <v>7</v>
      </c>
      <c r="N21" s="582"/>
      <c r="O21" s="1255"/>
      <c r="P21" s="1255"/>
      <c r="Q21" s="1255"/>
      <c r="R21" s="1255"/>
      <c r="S21" s="1255"/>
      <c r="T21" s="1255"/>
      <c r="U21" s="1255"/>
      <c r="V21" s="1255"/>
      <c r="W21" s="1255"/>
      <c r="X21" s="583" t="s">
        <v>634</v>
      </c>
    </row>
    <row r="22" spans="1:29">
      <c r="A22" s="1243"/>
      <c r="B22" s="1243"/>
      <c r="C22" s="1243"/>
      <c r="D22" s="1243">
        <v>1</v>
      </c>
      <c r="E22" s="982"/>
      <c r="F22" s="982"/>
      <c r="G22" s="987"/>
      <c r="H22" s="984"/>
      <c r="I22" s="990"/>
      <c r="J22" s="988"/>
      <c r="K22" s="973"/>
      <c r="L22" s="595" t="str">
        <f>mergeValue(A22) &amp;"."&amp; mergeValue(B22)&amp;"."&amp; mergeValue(C22)&amp;"."&amp; mergeValue(D22)</f>
        <v>1.1.1.1</v>
      </c>
      <c r="M22" s="550" t="s">
        <v>22</v>
      </c>
      <c r="N22" s="582"/>
      <c r="O22" s="1255"/>
      <c r="P22" s="1255"/>
      <c r="Q22" s="1255"/>
      <c r="R22" s="1255"/>
      <c r="S22" s="1255"/>
      <c r="T22" s="1255"/>
      <c r="U22" s="1255"/>
      <c r="V22" s="1255"/>
      <c r="W22" s="1255"/>
      <c r="X22" s="1022" t="s">
        <v>688</v>
      </c>
    </row>
    <row r="23" spans="1:29" ht="42.95" customHeight="1">
      <c r="A23" s="1243"/>
      <c r="B23" s="1243"/>
      <c r="C23" s="1243"/>
      <c r="D23" s="1243"/>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14" t="s">
        <v>689</v>
      </c>
      <c r="Y23" s="1010" t="str">
        <f>strCheckDateTwo(N23:W23)</f>
        <v/>
      </c>
    </row>
    <row r="24" spans="1:29" hidden="1">
      <c r="A24" s="1243"/>
      <c r="B24" s="1243"/>
      <c r="C24" s="1243"/>
      <c r="D24" s="1243"/>
      <c r="E24" s="982"/>
      <c r="F24" s="982"/>
      <c r="G24" s="987"/>
      <c r="H24" s="984"/>
      <c r="I24" s="990"/>
      <c r="J24" s="988"/>
      <c r="K24" s="978"/>
      <c r="L24" s="633"/>
      <c r="M24" s="563"/>
      <c r="N24" s="648"/>
      <c r="O24" s="648"/>
      <c r="P24" s="648"/>
      <c r="Q24" s="648"/>
      <c r="R24" s="586" t="str">
        <f>S23 &amp; "-" &amp; U23</f>
        <v>-</v>
      </c>
      <c r="S24" s="514"/>
      <c r="T24" s="588"/>
      <c r="U24" s="514"/>
      <c r="V24" s="648"/>
      <c r="W24" s="840"/>
      <c r="X24" s="1215"/>
    </row>
    <row r="25" spans="1:29" ht="15" customHeight="1">
      <c r="A25" s="1243"/>
      <c r="B25" s="1243"/>
      <c r="C25" s="1243"/>
      <c r="D25" s="1243"/>
      <c r="E25" s="982"/>
      <c r="F25" s="982"/>
      <c r="G25" s="987"/>
      <c r="H25" s="984"/>
      <c r="I25" s="990"/>
      <c r="J25" s="988"/>
      <c r="K25" s="978"/>
      <c r="L25" s="540"/>
      <c r="M25" s="553" t="s">
        <v>5</v>
      </c>
      <c r="N25" s="551"/>
      <c r="O25" s="547"/>
      <c r="P25" s="547"/>
      <c r="Q25" s="547"/>
      <c r="R25" s="547"/>
      <c r="S25" s="575"/>
      <c r="T25" s="566"/>
      <c r="U25" s="565"/>
      <c r="V25" s="551"/>
      <c r="W25" s="551"/>
      <c r="X25" s="1216"/>
    </row>
    <row r="26" spans="1:29" s="477" customFormat="1" ht="15" customHeight="1">
      <c r="A26" s="1243"/>
      <c r="B26" s="1243"/>
      <c r="C26" s="1243"/>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43"/>
      <c r="B27" s="1243"/>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43"/>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7" t="s">
        <v>690</v>
      </c>
      <c r="N31" s="1207"/>
      <c r="O31" s="1207"/>
      <c r="P31" s="1207"/>
      <c r="Q31" s="1207"/>
      <c r="R31" s="1207"/>
      <c r="S31" s="1207"/>
      <c r="T31" s="1207"/>
      <c r="U31" s="1207"/>
      <c r="V31" s="1207"/>
      <c r="W31" s="1207"/>
      <c r="X31" s="1207"/>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8" t="s">
        <v>492</v>
      </c>
      <c r="G2" s="1209"/>
      <c r="H2" s="1210"/>
      <c r="I2" s="436"/>
    </row>
    <row r="3" spans="1:20" ht="3" customHeight="1"/>
    <row r="4" spans="1:20" s="190" customFormat="1" ht="11.25">
      <c r="A4" s="214"/>
      <c r="B4" s="214"/>
      <c r="C4" s="214"/>
      <c r="D4" s="214"/>
      <c r="F4" s="1160" t="s">
        <v>454</v>
      </c>
      <c r="G4" s="1160"/>
      <c r="H4" s="1160"/>
      <c r="I4" s="121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20.12.2018</v>
      </c>
      <c r="I7" s="196" t="s">
        <v>494</v>
      </c>
      <c r="J7" s="334"/>
      <c r="K7" s="214"/>
      <c r="L7" s="214"/>
      <c r="M7" s="214"/>
      <c r="N7" s="214"/>
      <c r="O7" s="214"/>
      <c r="P7" s="214"/>
      <c r="Q7" s="214"/>
      <c r="R7" s="214"/>
      <c r="S7" s="214"/>
      <c r="T7" s="214"/>
    </row>
    <row r="8" spans="1:20" s="190" customFormat="1" ht="45">
      <c r="A8" s="1212">
        <v>1</v>
      </c>
      <c r="B8" s="214"/>
      <c r="C8" s="214"/>
      <c r="D8" s="214"/>
      <c r="F8" s="335" t="str">
        <f>"2." &amp;mergeValue(A8)</f>
        <v>2.1</v>
      </c>
      <c r="G8" s="417" t="s">
        <v>495</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12"/>
      <c r="B9" s="214"/>
      <c r="C9" s="214"/>
      <c r="D9" s="214"/>
      <c r="F9" s="335" t="str">
        <f>"3." &amp;mergeValue(A9)</f>
        <v>3.1</v>
      </c>
      <c r="G9" s="417" t="s">
        <v>496</v>
      </c>
      <c r="H9" s="317" t="str">
        <f>IF('Перечень тарифов'!F21="","наименование отсутствует","" &amp; 'Перечень тарифов'!F21 &amp; "")</f>
        <v>Передача. Теплоноситель</v>
      </c>
      <c r="I9" s="196" t="s">
        <v>589</v>
      </c>
      <c r="J9" s="334"/>
      <c r="K9" s="214"/>
      <c r="L9" s="214"/>
      <c r="M9" s="214"/>
      <c r="N9" s="214"/>
      <c r="O9" s="214"/>
      <c r="P9" s="214"/>
      <c r="Q9" s="214"/>
      <c r="R9" s="214"/>
      <c r="S9" s="214"/>
      <c r="T9" s="214"/>
    </row>
    <row r="10" spans="1:20" s="190" customFormat="1" ht="22.5">
      <c r="A10" s="1212"/>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2"/>
      <c r="B11" s="1212">
        <v>1</v>
      </c>
      <c r="C11" s="441"/>
      <c r="D11" s="441"/>
      <c r="F11" s="335" t="str">
        <f>"4."&amp;mergeValue(A11) &amp;"."&amp;mergeValue(B11)</f>
        <v>4.1.1</v>
      </c>
      <c r="G11" s="324" t="s">
        <v>593</v>
      </c>
      <c r="H11" s="317" t="str">
        <f>IF(region_name="","",region_name)</f>
        <v>Челябинская область</v>
      </c>
      <c r="I11" s="196" t="s">
        <v>500</v>
      </c>
      <c r="J11" s="334"/>
      <c r="K11" s="214"/>
      <c r="L11" s="214"/>
      <c r="M11" s="214"/>
      <c r="N11" s="214"/>
      <c r="O11" s="214"/>
      <c r="P11" s="214"/>
      <c r="Q11" s="214"/>
      <c r="R11" s="214"/>
      <c r="S11" s="214"/>
      <c r="T11" s="214"/>
    </row>
    <row r="12" spans="1:20" s="190" customFormat="1" ht="22.5">
      <c r="A12" s="1212"/>
      <c r="B12" s="1212"/>
      <c r="C12" s="1212">
        <v>1</v>
      </c>
      <c r="D12" s="441"/>
      <c r="F12" s="335" t="str">
        <f>"4."&amp;mergeValue(A12) &amp;"."&amp;mergeValue(B12)&amp;"."&amp;mergeValue(C12)</f>
        <v>4.1.1.1</v>
      </c>
      <c r="G12" s="341" t="s">
        <v>498</v>
      </c>
      <c r="H12" s="317" t="str">
        <f>IF(Территории!H13="","","" &amp; Территории!H13 &amp; "")</f>
        <v>Город Трехгорный (ЗАТО)</v>
      </c>
      <c r="I12" s="196" t="s">
        <v>501</v>
      </c>
      <c r="J12" s="334"/>
      <c r="K12" s="214"/>
      <c r="L12" s="214"/>
      <c r="M12" s="214"/>
      <c r="N12" s="214"/>
      <c r="O12" s="214"/>
      <c r="P12" s="214"/>
      <c r="Q12" s="214"/>
      <c r="R12" s="214"/>
      <c r="S12" s="214"/>
      <c r="T12" s="214"/>
    </row>
    <row r="13" spans="1:20" s="190" customFormat="1" ht="56.25">
      <c r="A13" s="1212"/>
      <c r="B13" s="1212"/>
      <c r="C13" s="1212"/>
      <c r="D13" s="441">
        <v>1</v>
      </c>
      <c r="F13" s="335" t="str">
        <f>"4."&amp;mergeValue(A13) &amp;"."&amp;mergeValue(B13)&amp;"."&amp;mergeValue(C13)&amp;"."&amp;mergeValue(D13)</f>
        <v>4.1.1.1.1</v>
      </c>
      <c r="G13" s="420" t="s">
        <v>499</v>
      </c>
      <c r="H13" s="317" t="str">
        <f>IF(Территории!R14="","","" &amp; Территории!R14 &amp; "")</f>
        <v>Город Трехгорный (ЗАТО) (75707000)</v>
      </c>
      <c r="I13" s="1122"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7" t="s">
        <v>594</v>
      </c>
      <c r="H15" s="1207"/>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40" t="s">
        <v>731</v>
      </c>
      <c r="E5" s="1240"/>
      <c r="F5" s="1240"/>
      <c r="G5" s="438"/>
    </row>
    <row r="6" spans="1:16" ht="3" customHeight="1">
      <c r="C6" s="86"/>
      <c r="D6" s="37"/>
      <c r="E6" s="84"/>
      <c r="F6" s="83"/>
      <c r="G6" s="286"/>
    </row>
    <row r="7" spans="1:16">
      <c r="C7" s="86"/>
      <c r="D7" s="1224" t="s">
        <v>454</v>
      </c>
      <c r="E7" s="1224"/>
      <c r="F7" s="1224"/>
      <c r="G7" s="1284" t="s">
        <v>455</v>
      </c>
    </row>
    <row r="8" spans="1:16">
      <c r="C8" s="86"/>
      <c r="D8" s="103" t="s">
        <v>92</v>
      </c>
      <c r="E8" s="113" t="s">
        <v>457</v>
      </c>
      <c r="F8" s="113" t="s">
        <v>456</v>
      </c>
      <c r="G8" s="1284"/>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0.100000000000001" customHeight="1">
      <c r="A12" s="285"/>
      <c r="C12" s="86"/>
      <c r="D12" s="187" t="s">
        <v>8</v>
      </c>
      <c r="E12" s="289" t="s">
        <v>84</v>
      </c>
      <c r="F12" s="1092" t="s">
        <v>2808</v>
      </c>
      <c r="G12" s="1214" t="s">
        <v>598</v>
      </c>
    </row>
    <row r="13" spans="1:16" ht="15" customHeight="1">
      <c r="A13" s="285"/>
      <c r="C13" s="86"/>
      <c r="D13" s="114"/>
      <c r="E13" s="301" t="s">
        <v>328</v>
      </c>
      <c r="F13" s="298"/>
      <c r="G13" s="1216"/>
    </row>
    <row r="14" spans="1:16">
      <c r="A14" s="285"/>
      <c r="C14" s="86"/>
      <c r="D14" s="187" t="s">
        <v>329</v>
      </c>
      <c r="E14" s="287" t="s">
        <v>695</v>
      </c>
      <c r="F14" s="295" t="s">
        <v>458</v>
      </c>
      <c r="G14" s="791"/>
    </row>
    <row r="15" spans="1:16" ht="42.95" customHeight="1">
      <c r="A15" s="285"/>
      <c r="C15" s="86"/>
      <c r="D15" s="187" t="s">
        <v>443</v>
      </c>
      <c r="E15" s="289" t="s">
        <v>84</v>
      </c>
      <c r="F15" s="1099" t="s">
        <v>2809</v>
      </c>
      <c r="G15" s="1214" t="s">
        <v>696</v>
      </c>
    </row>
    <row r="16" spans="1:16" s="801" customFormat="1" ht="15" customHeight="1">
      <c r="A16" s="805"/>
      <c r="B16" s="186"/>
      <c r="C16" s="688"/>
      <c r="D16" s="826"/>
      <c r="E16" s="829" t="s">
        <v>328</v>
      </c>
      <c r="F16" s="792"/>
      <c r="G16" s="1216"/>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password="FA9C"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c08fabf3-0706-435f-89c0-641b6c4c304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98fe5a5-01e7-45e1-bc99-ac751d7e56de"/>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8" t="s">
        <v>492</v>
      </c>
      <c r="G2" s="1209"/>
      <c r="H2" s="1210"/>
      <c r="I2" s="808"/>
    </row>
    <row r="3" spans="1:20" ht="3" customHeight="1"/>
    <row r="4" spans="1:20" s="1009" customFormat="1" ht="11.25">
      <c r="A4" s="1015"/>
      <c r="B4" s="1015"/>
      <c r="C4" s="1015"/>
      <c r="D4" s="1015"/>
      <c r="F4" s="1160" t="s">
        <v>454</v>
      </c>
      <c r="G4" s="1160"/>
      <c r="H4" s="1160"/>
      <c r="I4" s="1211" t="s">
        <v>455</v>
      </c>
      <c r="J4" s="1015"/>
      <c r="K4" s="1015"/>
      <c r="L4" s="1015"/>
      <c r="M4" s="1015"/>
      <c r="N4" s="1015"/>
      <c r="O4" s="1015"/>
      <c r="P4" s="1015"/>
      <c r="Q4" s="1015"/>
      <c r="R4" s="1015"/>
      <c r="S4" s="1015"/>
      <c r="T4" s="1015"/>
    </row>
    <row r="5" spans="1:20" s="1009" customFormat="1" ht="11.25" customHeight="1">
      <c r="A5" s="1015"/>
      <c r="B5" s="1015"/>
      <c r="C5" s="1015"/>
      <c r="D5" s="1015"/>
      <c r="F5" s="1120" t="s">
        <v>92</v>
      </c>
      <c r="G5" s="812" t="s">
        <v>457</v>
      </c>
      <c r="H5" s="1125" t="s">
        <v>442</v>
      </c>
      <c r="I5" s="1211"/>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23" t="str">
        <f>IF(dateCh="","",dateCh)</f>
        <v>20.12.2018</v>
      </c>
      <c r="I7" s="818" t="s">
        <v>494</v>
      </c>
      <c r="J7" s="617"/>
      <c r="K7" s="1015"/>
      <c r="L7" s="1015"/>
      <c r="M7" s="1015"/>
      <c r="N7" s="1015"/>
      <c r="O7" s="1015"/>
      <c r="P7" s="1015"/>
      <c r="Q7" s="1015"/>
      <c r="R7" s="1015"/>
      <c r="S7" s="1015"/>
      <c r="T7" s="1015"/>
    </row>
    <row r="8" spans="1:20" s="1009" customFormat="1" ht="45">
      <c r="A8" s="1212">
        <v>1</v>
      </c>
      <c r="B8" s="1015"/>
      <c r="C8" s="1015"/>
      <c r="D8" s="1015"/>
      <c r="F8" s="1031" t="str">
        <f>"2." &amp;mergeValue(A8)</f>
        <v>2.1</v>
      </c>
      <c r="G8" s="817" t="s">
        <v>495</v>
      </c>
      <c r="H8" s="1123"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12"/>
      <c r="B9" s="1015"/>
      <c r="C9" s="1015"/>
      <c r="D9" s="1015"/>
      <c r="F9" s="1031" t="str">
        <f>"3." &amp;mergeValue(A9)</f>
        <v>3.1</v>
      </c>
      <c r="G9" s="817" t="s">
        <v>496</v>
      </c>
      <c r="H9" s="1123" t="str">
        <f>IF('Перечень тарифов'!F21="","наименование отсутствует","" &amp; 'Перечень тарифов'!F21 &amp; "")</f>
        <v>Передача. Теплоноситель</v>
      </c>
      <c r="I9" s="818" t="s">
        <v>589</v>
      </c>
      <c r="J9" s="617"/>
      <c r="K9" s="1015"/>
      <c r="L9" s="1015"/>
      <c r="M9" s="1015"/>
      <c r="N9" s="1015"/>
      <c r="O9" s="1015"/>
      <c r="P9" s="1015"/>
      <c r="Q9" s="1015"/>
      <c r="R9" s="1015"/>
      <c r="S9" s="1015"/>
      <c r="T9" s="1015"/>
    </row>
    <row r="10" spans="1:20" s="1009" customFormat="1" ht="22.5">
      <c r="A10" s="1212"/>
      <c r="B10" s="1015"/>
      <c r="C10" s="1015"/>
      <c r="D10" s="1015"/>
      <c r="F10" s="1031" t="str">
        <f>"4."&amp;mergeValue(A10)</f>
        <v>4.1</v>
      </c>
      <c r="G10" s="817" t="s">
        <v>497</v>
      </c>
      <c r="H10" s="1125" t="s">
        <v>458</v>
      </c>
      <c r="I10" s="818"/>
      <c r="J10" s="617"/>
      <c r="K10" s="1015"/>
      <c r="L10" s="1015"/>
      <c r="M10" s="1015"/>
      <c r="N10" s="1015"/>
      <c r="O10" s="1015"/>
      <c r="P10" s="1015"/>
      <c r="Q10" s="1015"/>
      <c r="R10" s="1015"/>
      <c r="S10" s="1015"/>
      <c r="T10" s="1015"/>
    </row>
    <row r="11" spans="1:20" s="1009" customFormat="1" ht="18.75">
      <c r="A11" s="1212"/>
      <c r="B11" s="1212">
        <v>1</v>
      </c>
      <c r="C11" s="1121"/>
      <c r="D11" s="1121"/>
      <c r="F11" s="1031" t="str">
        <f>"4."&amp;mergeValue(A11) &amp;"."&amp;mergeValue(B11)</f>
        <v>4.1.1</v>
      </c>
      <c r="G11" s="832" t="s">
        <v>593</v>
      </c>
      <c r="H11" s="1123" t="str">
        <f>IF(region_name="","",region_name)</f>
        <v>Челябинская область</v>
      </c>
      <c r="I11" s="818" t="s">
        <v>500</v>
      </c>
      <c r="J11" s="617"/>
      <c r="K11" s="1015"/>
      <c r="L11" s="1015"/>
      <c r="M11" s="1015"/>
      <c r="N11" s="1015"/>
      <c r="O11" s="1015"/>
      <c r="P11" s="1015"/>
      <c r="Q11" s="1015"/>
      <c r="R11" s="1015"/>
      <c r="S11" s="1015"/>
      <c r="T11" s="1015"/>
    </row>
    <row r="12" spans="1:20" s="1009" customFormat="1" ht="22.5">
      <c r="A12" s="1212"/>
      <c r="B12" s="1212"/>
      <c r="C12" s="1212">
        <v>1</v>
      </c>
      <c r="D12" s="1121"/>
      <c r="F12" s="1031" t="str">
        <f>"4."&amp;mergeValue(A12) &amp;"."&amp;mergeValue(B12)&amp;"."&amp;mergeValue(C12)</f>
        <v>4.1.1.1</v>
      </c>
      <c r="G12" s="819" t="s">
        <v>498</v>
      </c>
      <c r="H12" s="1123" t="str">
        <f>IF(Территории!H13="","","" &amp; Территории!H13 &amp; "")</f>
        <v>Город Трехгорный (ЗАТО)</v>
      </c>
      <c r="I12" s="818" t="s">
        <v>501</v>
      </c>
      <c r="J12" s="617"/>
      <c r="K12" s="1015"/>
      <c r="L12" s="1015"/>
      <c r="M12" s="1015"/>
      <c r="N12" s="1015"/>
      <c r="O12" s="1015"/>
      <c r="P12" s="1015"/>
      <c r="Q12" s="1015"/>
      <c r="R12" s="1015"/>
      <c r="S12" s="1015"/>
      <c r="T12" s="1015"/>
    </row>
    <row r="13" spans="1:20" s="1009" customFormat="1" ht="56.25">
      <c r="A13" s="1212"/>
      <c r="B13" s="1212"/>
      <c r="C13" s="1212"/>
      <c r="D13" s="1121">
        <v>1</v>
      </c>
      <c r="F13" s="1031" t="str">
        <f>"4."&amp;mergeValue(A13) &amp;"."&amp;mergeValue(B13)&amp;"."&amp;mergeValue(C13)&amp;"."&amp;mergeValue(D13)</f>
        <v>4.1.1.1.1</v>
      </c>
      <c r="G13" s="820" t="s">
        <v>499</v>
      </c>
      <c r="H13" s="1123" t="str">
        <f>IF(Территории!R14="","","" &amp; Территории!R14 &amp; "")</f>
        <v>Город Трехгорный (ЗАТО) (75707000)</v>
      </c>
      <c r="I13" s="1122"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7" t="s">
        <v>594</v>
      </c>
      <c r="H15" s="1207"/>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8"/>
  <sheetViews>
    <sheetView showGridLines="0" topLeftCell="C7" zoomScaleNormal="100" workbookViewId="0">
      <selection activeCell="E35" sqref="E3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0" t="s">
        <v>697</v>
      </c>
      <c r="E5" s="1240"/>
      <c r="F5" s="1240"/>
      <c r="G5" s="1240"/>
      <c r="H5" s="1240"/>
      <c r="I5" s="336"/>
    </row>
    <row r="6" spans="1:9" ht="3" customHeight="1">
      <c r="C6" s="86"/>
      <c r="D6" s="37"/>
      <c r="E6" s="84"/>
      <c r="F6" s="84"/>
      <c r="G6" s="84"/>
      <c r="H6" s="83"/>
      <c r="I6" s="286"/>
    </row>
    <row r="7" spans="1:9" ht="21" customHeight="1">
      <c r="C7" s="86"/>
      <c r="D7" s="1224" t="s">
        <v>454</v>
      </c>
      <c r="E7" s="1224"/>
      <c r="F7" s="1224"/>
      <c r="G7" s="1224"/>
      <c r="H7" s="1224"/>
      <c r="I7" s="1284" t="s">
        <v>455</v>
      </c>
    </row>
    <row r="8" spans="1:9" ht="21" customHeight="1">
      <c r="C8" s="86"/>
      <c r="D8" s="103" t="s">
        <v>92</v>
      </c>
      <c r="E8" s="113" t="s">
        <v>457</v>
      </c>
      <c r="F8" s="113"/>
      <c r="G8" s="113" t="s">
        <v>442</v>
      </c>
      <c r="H8" s="113" t="s">
        <v>456</v>
      </c>
      <c r="I8" s="1284"/>
    </row>
    <row r="9" spans="1:9" ht="12" customHeight="1">
      <c r="C9" s="86"/>
      <c r="D9" s="42" t="s">
        <v>93</v>
      </c>
      <c r="E9" s="42" t="s">
        <v>49</v>
      </c>
      <c r="F9" s="42"/>
      <c r="G9" s="42" t="s">
        <v>50</v>
      </c>
      <c r="H9" s="42" t="s">
        <v>51</v>
      </c>
      <c r="I9" s="42" t="s">
        <v>68</v>
      </c>
    </row>
    <row r="10" spans="1:9">
      <c r="A10" s="285"/>
      <c r="C10" s="86"/>
      <c r="D10" s="187">
        <v>1</v>
      </c>
      <c r="E10" s="1286" t="s">
        <v>459</v>
      </c>
      <c r="F10" s="1286"/>
      <c r="G10" s="1286"/>
      <c r="H10" s="1286"/>
      <c r="I10" s="307"/>
    </row>
    <row r="11" spans="1:9" ht="20.100000000000001" customHeight="1">
      <c r="A11" s="285"/>
      <c r="C11" s="86"/>
      <c r="D11" s="187" t="s">
        <v>295</v>
      </c>
      <c r="E11" s="287" t="s">
        <v>460</v>
      </c>
      <c r="F11" s="295"/>
      <c r="G11" s="432" t="s">
        <v>2814</v>
      </c>
      <c r="H11" s="295" t="s">
        <v>458</v>
      </c>
      <c r="I11" s="196" t="s">
        <v>461</v>
      </c>
    </row>
    <row r="12" spans="1:9" ht="45">
      <c r="A12" s="285"/>
      <c r="C12" s="86"/>
      <c r="D12" s="187" t="s">
        <v>329</v>
      </c>
      <c r="E12" s="287" t="s">
        <v>462</v>
      </c>
      <c r="F12" s="295"/>
      <c r="G12" s="414" t="s">
        <v>2815</v>
      </c>
      <c r="H12" s="1092" t="s">
        <v>2823</v>
      </c>
      <c r="I12" s="415" t="s">
        <v>698</v>
      </c>
    </row>
    <row r="13" spans="1:9" ht="33.75">
      <c r="A13" s="285"/>
      <c r="B13" s="186">
        <v>3</v>
      </c>
      <c r="C13" s="86"/>
      <c r="D13" s="187">
        <v>2</v>
      </c>
      <c r="E13" s="352" t="s">
        <v>699</v>
      </c>
      <c r="F13" s="295"/>
      <c r="G13" s="295" t="s">
        <v>458</v>
      </c>
      <c r="H13" s="1092" t="s">
        <v>2811</v>
      </c>
      <c r="I13" s="416" t="s">
        <v>463</v>
      </c>
    </row>
    <row r="14" spans="1:9" ht="39" customHeight="1">
      <c r="A14" s="285"/>
      <c r="C14" s="86"/>
      <c r="D14" s="187">
        <v>3</v>
      </c>
      <c r="E14" s="1285" t="s">
        <v>700</v>
      </c>
      <c r="F14" s="1285"/>
      <c r="G14" s="1285"/>
      <c r="H14" s="1285"/>
      <c r="I14" s="413"/>
    </row>
    <row r="15" spans="1:9" ht="20.100000000000001" customHeight="1">
      <c r="A15" s="285"/>
      <c r="C15" s="86"/>
      <c r="D15" s="187" t="s">
        <v>444</v>
      </c>
      <c r="E15" s="296" t="s">
        <v>2820</v>
      </c>
      <c r="F15" s="295"/>
      <c r="G15" s="295" t="s">
        <v>458</v>
      </c>
      <c r="H15" s="1092" t="s">
        <v>2813</v>
      </c>
      <c r="I15" s="1214" t="s">
        <v>701</v>
      </c>
    </row>
    <row r="16" spans="1:9" ht="15" customHeight="1">
      <c r="A16" s="285"/>
      <c r="C16" s="86"/>
      <c r="D16" s="114"/>
      <c r="E16" s="300" t="s">
        <v>328</v>
      </c>
      <c r="F16" s="301"/>
      <c r="G16" s="301"/>
      <c r="H16" s="298"/>
      <c r="I16" s="1216"/>
    </row>
    <row r="17" spans="1:12" ht="69" customHeight="1">
      <c r="A17" s="285"/>
      <c r="B17" s="186">
        <v>3</v>
      </c>
      <c r="C17" s="86"/>
      <c r="D17" s="187">
        <v>4</v>
      </c>
      <c r="E17" s="1285" t="s">
        <v>702</v>
      </c>
      <c r="F17" s="1285"/>
      <c r="G17" s="1285"/>
      <c r="H17" s="1285"/>
      <c r="I17" s="413"/>
    </row>
    <row r="18" spans="1:12" ht="20.100000000000001" customHeight="1">
      <c r="A18" s="285"/>
      <c r="C18" s="86"/>
      <c r="D18" s="187" t="s">
        <v>445</v>
      </c>
      <c r="E18" s="302" t="s">
        <v>464</v>
      </c>
      <c r="F18" s="295"/>
      <c r="G18" s="414" t="s">
        <v>2824</v>
      </c>
      <c r="H18" s="295" t="s">
        <v>458</v>
      </c>
      <c r="I18" s="1214" t="s">
        <v>482</v>
      </c>
    </row>
    <row r="19" spans="1:12" s="1063" customFormat="1" ht="20.100000000000001" customHeight="1">
      <c r="A19" s="805"/>
      <c r="B19" s="186"/>
      <c r="C19" s="1116" t="s">
        <v>2794</v>
      </c>
      <c r="D19" s="187" t="s">
        <v>2816</v>
      </c>
      <c r="E19" s="302" t="str">
        <f>E18</f>
        <v>наименование НПА</v>
      </c>
      <c r="F19" s="295" t="s">
        <v>458</v>
      </c>
      <c r="G19" s="414" t="s">
        <v>2825</v>
      </c>
      <c r="H19" s="295" t="s">
        <v>458</v>
      </c>
      <c r="I19" s="1215"/>
      <c r="K19" s="831"/>
      <c r="L19" s="831"/>
    </row>
    <row r="20" spans="1:12" s="1063" customFormat="1" ht="20.100000000000001" customHeight="1">
      <c r="A20" s="805"/>
      <c r="B20" s="186"/>
      <c r="C20" s="1116" t="s">
        <v>2794</v>
      </c>
      <c r="D20" s="187" t="s">
        <v>2817</v>
      </c>
      <c r="E20" s="302" t="str">
        <f>E19</f>
        <v>наименование НПА</v>
      </c>
      <c r="F20" s="295" t="s">
        <v>458</v>
      </c>
      <c r="G20" s="414" t="s">
        <v>2826</v>
      </c>
      <c r="H20" s="295" t="s">
        <v>458</v>
      </c>
      <c r="I20" s="1215"/>
      <c r="K20" s="831"/>
      <c r="L20" s="831"/>
    </row>
    <row r="21" spans="1:12" s="1063" customFormat="1" ht="20.100000000000001" customHeight="1">
      <c r="A21" s="805"/>
      <c r="B21" s="186"/>
      <c r="C21" s="1116" t="s">
        <v>2794</v>
      </c>
      <c r="D21" s="187" t="s">
        <v>2818</v>
      </c>
      <c r="E21" s="302" t="str">
        <f>E20</f>
        <v>наименование НПА</v>
      </c>
      <c r="F21" s="295" t="s">
        <v>458</v>
      </c>
      <c r="G21" s="414" t="s">
        <v>2827</v>
      </c>
      <c r="H21" s="295" t="s">
        <v>458</v>
      </c>
      <c r="I21" s="1215"/>
      <c r="K21" s="831"/>
      <c r="L21" s="831"/>
    </row>
    <row r="22" spans="1:12" s="1063" customFormat="1" ht="20.100000000000001" customHeight="1">
      <c r="A22" s="805"/>
      <c r="B22" s="186"/>
      <c r="C22" s="1116" t="s">
        <v>2794</v>
      </c>
      <c r="D22" s="187" t="s">
        <v>2819</v>
      </c>
      <c r="E22" s="302" t="str">
        <f>E21</f>
        <v>наименование НПА</v>
      </c>
      <c r="F22" s="295" t="s">
        <v>458</v>
      </c>
      <c r="G22" s="414" t="s">
        <v>2828</v>
      </c>
      <c r="H22" s="295" t="s">
        <v>458</v>
      </c>
      <c r="I22" s="1215"/>
      <c r="K22" s="831"/>
      <c r="L22" s="831"/>
    </row>
    <row r="23" spans="1:12" ht="15" customHeight="1">
      <c r="A23" s="285"/>
      <c r="C23" s="86"/>
      <c r="D23" s="114"/>
      <c r="E23" s="300" t="s">
        <v>328</v>
      </c>
      <c r="F23" s="301"/>
      <c r="G23" s="301"/>
      <c r="H23" s="298"/>
      <c r="I23" s="1216"/>
    </row>
    <row r="24" spans="1:12" ht="30" customHeight="1">
      <c r="A24" s="285"/>
      <c r="B24" s="186">
        <v>3</v>
      </c>
      <c r="C24" s="86"/>
      <c r="D24" s="187">
        <v>5</v>
      </c>
      <c r="E24" s="1285" t="s">
        <v>703</v>
      </c>
      <c r="F24" s="1285"/>
      <c r="G24" s="1285"/>
      <c r="H24" s="1285"/>
      <c r="I24" s="413"/>
    </row>
    <row r="25" spans="1:12" ht="26.1" customHeight="1">
      <c r="A25" s="285"/>
      <c r="C25" s="86"/>
      <c r="D25" s="187" t="s">
        <v>446</v>
      </c>
      <c r="E25" s="1287" t="s">
        <v>704</v>
      </c>
      <c r="F25" s="1287"/>
      <c r="G25" s="1287"/>
      <c r="H25" s="1287"/>
      <c r="I25" s="413"/>
    </row>
    <row r="26" spans="1:12" ht="32.1" customHeight="1">
      <c r="A26" s="285"/>
      <c r="C26" s="86"/>
      <c r="D26" s="187" t="s">
        <v>447</v>
      </c>
      <c r="E26" s="303" t="s">
        <v>465</v>
      </c>
      <c r="F26" s="295"/>
      <c r="G26" s="414" t="s">
        <v>2821</v>
      </c>
      <c r="H26" s="295" t="s">
        <v>458</v>
      </c>
      <c r="I26" s="1214" t="s">
        <v>705</v>
      </c>
    </row>
    <row r="27" spans="1:12" ht="15" customHeight="1">
      <c r="A27" s="285"/>
      <c r="C27" s="86"/>
      <c r="D27" s="114"/>
      <c r="E27" s="301" t="s">
        <v>328</v>
      </c>
      <c r="F27" s="297"/>
      <c r="G27" s="297"/>
      <c r="H27" s="298"/>
      <c r="I27" s="1216"/>
    </row>
    <row r="28" spans="1:12" ht="14.25" customHeight="1">
      <c r="A28" s="285"/>
      <c r="C28" s="86"/>
      <c r="D28" s="187" t="s">
        <v>448</v>
      </c>
      <c r="E28" s="1287" t="s">
        <v>706</v>
      </c>
      <c r="F28" s="1287"/>
      <c r="G28" s="1287"/>
      <c r="H28" s="1287"/>
      <c r="I28" s="413"/>
    </row>
    <row r="29" spans="1:12" ht="42.95" customHeight="1">
      <c r="A29" s="285"/>
      <c r="C29" s="86"/>
      <c r="D29" s="187" t="s">
        <v>449</v>
      </c>
      <c r="E29" s="303" t="s">
        <v>467</v>
      </c>
      <c r="F29" s="295"/>
      <c r="G29" s="1117" t="s">
        <v>2812</v>
      </c>
      <c r="H29" s="295" t="s">
        <v>458</v>
      </c>
      <c r="I29" s="1214" t="s">
        <v>599</v>
      </c>
    </row>
    <row r="30" spans="1:12" ht="15" customHeight="1">
      <c r="A30" s="285"/>
      <c r="C30" s="86"/>
      <c r="D30" s="114"/>
      <c r="E30" s="301" t="s">
        <v>328</v>
      </c>
      <c r="F30" s="297"/>
      <c r="G30" s="297"/>
      <c r="H30" s="298"/>
      <c r="I30" s="1216"/>
    </row>
    <row r="31" spans="1:12" ht="26.1" customHeight="1">
      <c r="A31" s="285"/>
      <c r="C31" s="86"/>
      <c r="D31" s="187" t="s">
        <v>450</v>
      </c>
      <c r="E31" s="1287" t="s">
        <v>707</v>
      </c>
      <c r="F31" s="1287"/>
      <c r="G31" s="1287"/>
      <c r="H31" s="1287"/>
      <c r="I31" s="413"/>
    </row>
    <row r="32" spans="1:12" ht="32.1" customHeight="1">
      <c r="A32" s="285"/>
      <c r="C32" s="86"/>
      <c r="D32" s="187" t="s">
        <v>451</v>
      </c>
      <c r="E32" s="303" t="s">
        <v>466</v>
      </c>
      <c r="F32" s="295"/>
      <c r="G32" s="306" t="s">
        <v>2806</v>
      </c>
      <c r="H32" s="295" t="s">
        <v>458</v>
      </c>
      <c r="I32" s="1214" t="s">
        <v>708</v>
      </c>
      <c r="L32" s="212" t="s">
        <v>2806</v>
      </c>
    </row>
    <row r="33" spans="1:12" ht="15" customHeight="1">
      <c r="A33" s="285"/>
      <c r="C33" s="86"/>
      <c r="D33" s="114"/>
      <c r="E33" s="301" t="s">
        <v>328</v>
      </c>
      <c r="F33" s="297"/>
      <c r="G33" s="297"/>
      <c r="H33" s="298"/>
      <c r="I33" s="1216"/>
    </row>
    <row r="34" spans="1:12" ht="49.5" customHeight="1">
      <c r="A34" s="285"/>
      <c r="B34" s="186">
        <v>3</v>
      </c>
      <c r="C34" s="86"/>
      <c r="D34" s="187" t="s">
        <v>69</v>
      </c>
      <c r="E34" s="1285" t="s">
        <v>710</v>
      </c>
      <c r="F34" s="1285"/>
      <c r="G34" s="1285"/>
      <c r="H34" s="1285"/>
      <c r="I34" s="413"/>
    </row>
    <row r="35" spans="1:12" ht="20.100000000000001" customHeight="1">
      <c r="A35" s="285"/>
      <c r="C35" s="86"/>
      <c r="D35" s="187" t="s">
        <v>452</v>
      </c>
      <c r="E35" s="296" t="s">
        <v>2822</v>
      </c>
      <c r="F35" s="295"/>
      <c r="G35" s="295" t="s">
        <v>458</v>
      </c>
      <c r="H35" s="1092" t="s">
        <v>2810</v>
      </c>
      <c r="I35" s="1214" t="s">
        <v>481</v>
      </c>
    </row>
    <row r="36" spans="1:12" ht="15" customHeight="1">
      <c r="A36" s="285"/>
      <c r="C36" s="86"/>
      <c r="D36" s="114"/>
      <c r="E36" s="300" t="s">
        <v>328</v>
      </c>
      <c r="F36" s="297"/>
      <c r="G36" s="297"/>
      <c r="H36" s="298"/>
      <c r="I36" s="1216"/>
    </row>
    <row r="37" spans="1:12" s="174" customFormat="1" ht="3" customHeight="1">
      <c r="A37" s="285"/>
      <c r="K37" s="290"/>
      <c r="L37" s="290"/>
    </row>
    <row r="38" spans="1:12" ht="24.75" customHeight="1">
      <c r="D38" s="299">
        <v>1</v>
      </c>
      <c r="E38" s="1207" t="s">
        <v>709</v>
      </c>
      <c r="F38" s="1207"/>
      <c r="G38" s="1207"/>
      <c r="H38" s="1207"/>
      <c r="I38" s="1207"/>
    </row>
  </sheetData>
  <sheetProtection password="FA9C" sheet="1" objects="1" scenarios="1" formatColumns="0" formatRows="0"/>
  <mergeCells count="18">
    <mergeCell ref="E38:I38"/>
    <mergeCell ref="E34:H34"/>
    <mergeCell ref="E25:H25"/>
    <mergeCell ref="E28:H28"/>
    <mergeCell ref="E31:H31"/>
    <mergeCell ref="I26:I27"/>
    <mergeCell ref="I29:I30"/>
    <mergeCell ref="I32:I33"/>
    <mergeCell ref="I35:I36"/>
    <mergeCell ref="I18:I23"/>
    <mergeCell ref="E24:H24"/>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6 I29 E32 E15 E18 E26 G29 I18 I35 E29 E35 I32 G12 I26 I15 E12 G18:G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2">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35" location="'Форма 4.8'!$H$31" tooltip="Кликните по гиперссылке, чтобы перейти по гиперссылке или отредактировать её" display="https://portal.eias.ru/Portal/DownloadPage.aspx?type=12&amp;guid=1175d666-fe25-445b-ad69-c00ee68a9d78"/>
    <hyperlink ref="H15" location="'Форма 4.8'!$H$15" tooltip="Кликните по гиперссылке, чтобы перейти по гиперссылке или отредактировать её" display="https://portal.eias.ru/Portal/DownloadPage.aspx?type=12&amp;guid=bf5ef154-d424-4d13-8abb-8711b27f4c21"/>
    <hyperlink ref="H13" location="'Форма 4.8'!$H$13" tooltip="Кликните по гиперссылке, чтобы перейти по гиперссылке или отредактировать её" display="https://portal.eias.ru/Portal/DownloadPage.aspx?type=12&amp;guid=a7445544-c594-4ccd-a6e7-f568dbaa83ca"/>
    <hyperlink ref="H12" location="'Форма 4.8'!$H$12" tooltip="Кликните по гиперссылке, чтобы перейти по гиперссылке или отредактировать её" display="https://portal.eias.ru/Portal/DownloadPage.aspx?type=12&amp;guid=78b75260-4488-4dd4-a3a1-e7daff390ff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8" t="s">
        <v>479</v>
      </c>
      <c r="E5" s="1288"/>
      <c r="F5" s="1288"/>
      <c r="G5" s="1288"/>
      <c r="H5" s="1288"/>
      <c r="I5" s="1288"/>
      <c r="J5" s="1288"/>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0" t="s">
        <v>454</v>
      </c>
      <c r="E8" s="1290"/>
      <c r="F8" s="1290"/>
      <c r="G8" s="1290"/>
      <c r="H8" s="1290"/>
      <c r="I8" s="1290"/>
      <c r="J8" s="1290"/>
      <c r="K8" s="1290" t="s">
        <v>455</v>
      </c>
    </row>
    <row r="9" spans="1:14">
      <c r="D9" s="1290" t="s">
        <v>92</v>
      </c>
      <c r="E9" s="1290" t="s">
        <v>483</v>
      </c>
      <c r="F9" s="1290"/>
      <c r="G9" s="1290" t="s">
        <v>484</v>
      </c>
      <c r="H9" s="1290"/>
      <c r="I9" s="1290"/>
      <c r="J9" s="1290"/>
      <c r="K9" s="1290"/>
    </row>
    <row r="10" spans="1:14" ht="22.5">
      <c r="D10" s="1290"/>
      <c r="E10" s="137" t="s">
        <v>485</v>
      </c>
      <c r="F10" s="137" t="s">
        <v>400</v>
      </c>
      <c r="G10" s="137" t="s">
        <v>400</v>
      </c>
      <c r="H10" s="137" t="s">
        <v>485</v>
      </c>
      <c r="I10" s="137" t="s">
        <v>486</v>
      </c>
      <c r="J10" s="137" t="s">
        <v>456</v>
      </c>
      <c r="K10" s="129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14" t="s">
        <v>487</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6"/>
    </row>
    <row r="14" spans="1:14" ht="3" customHeight="1">
      <c r="A14" s="131"/>
      <c r="B14" s="131"/>
      <c r="C14" s="131"/>
    </row>
    <row r="15" spans="1:14" ht="27.75" customHeight="1">
      <c r="E15" s="1289" t="s">
        <v>595</v>
      </c>
      <c r="F15" s="1289"/>
      <c r="G15" s="1289"/>
      <c r="H15" s="1289"/>
      <c r="I15" s="1289"/>
      <c r="J15" s="128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9" t="s">
        <v>314</v>
      </c>
      <c r="E7" s="117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1" t="s">
        <v>315</v>
      </c>
      <c r="E15" s="129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8" t="s">
        <v>55</v>
      </c>
      <c r="E7" s="1288"/>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2" t="s">
        <v>56</v>
      </c>
      <c r="C2" s="1292"/>
      <c r="D2" s="1292"/>
      <c r="E2" s="440"/>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09"/>
      <c r="F9" s="1311"/>
      <c r="G9" s="1315" t="s">
        <v>85</v>
      </c>
      <c r="H9" s="1177"/>
      <c r="I9" s="1177">
        <v>1</v>
      </c>
      <c r="J9" s="1304"/>
      <c r="K9" s="1239" t="s">
        <v>85</v>
      </c>
      <c r="L9" s="1191"/>
      <c r="M9" s="1191" t="s">
        <v>93</v>
      </c>
      <c r="N9" s="1307"/>
      <c r="O9" s="1239" t="s">
        <v>85</v>
      </c>
      <c r="P9" s="1191"/>
      <c r="Q9" s="1191" t="s">
        <v>93</v>
      </c>
      <c r="R9" s="1308"/>
      <c r="S9" s="1239" t="s">
        <v>85</v>
      </c>
      <c r="T9" s="1089"/>
      <c r="U9" s="1089" t="s">
        <v>93</v>
      </c>
      <c r="V9" s="1114"/>
      <c r="W9" s="308"/>
    </row>
    <row r="10" spans="1:23" s="741" customFormat="1" ht="17.100000000000001" customHeight="1">
      <c r="A10" s="205"/>
      <c r="C10" s="159"/>
      <c r="D10" s="1177"/>
      <c r="E10" s="1309"/>
      <c r="F10" s="1311"/>
      <c r="G10" s="1315"/>
      <c r="H10" s="1177"/>
      <c r="I10" s="1177"/>
      <c r="J10" s="1304"/>
      <c r="K10" s="1239"/>
      <c r="L10" s="1191"/>
      <c r="M10" s="1191"/>
      <c r="N10" s="1307"/>
      <c r="O10" s="1239"/>
      <c r="P10" s="1191"/>
      <c r="Q10" s="1191"/>
      <c r="R10" s="1308"/>
      <c r="S10" s="1239"/>
      <c r="T10" s="1091"/>
      <c r="U10" s="746"/>
      <c r="V10" s="747" t="s">
        <v>717</v>
      </c>
      <c r="W10" s="748"/>
    </row>
    <row r="11" spans="1:23" s="102" customFormat="1" ht="17.100000000000001" customHeight="1">
      <c r="A11" s="205"/>
      <c r="C11" s="159"/>
      <c r="D11" s="1178"/>
      <c r="E11" s="1310"/>
      <c r="F11" s="1312"/>
      <c r="G11" s="1178"/>
      <c r="H11" s="1178"/>
      <c r="I11" s="1178"/>
      <c r="J11" s="1305"/>
      <c r="K11" s="1178"/>
      <c r="L11" s="1178"/>
      <c r="M11" s="1178"/>
      <c r="N11" s="1308"/>
      <c r="O11" s="1178"/>
      <c r="P11" s="1090"/>
      <c r="Q11" s="746"/>
      <c r="R11" s="747" t="s">
        <v>716</v>
      </c>
      <c r="S11" s="743"/>
      <c r="T11" s="743"/>
      <c r="U11" s="743"/>
      <c r="V11" s="743"/>
      <c r="W11" s="748"/>
    </row>
    <row r="12" spans="1:23" s="102" customFormat="1" ht="17.100000000000001" customHeight="1">
      <c r="A12" s="205"/>
      <c r="C12" s="159"/>
      <c r="D12" s="1178"/>
      <c r="E12" s="1310"/>
      <c r="F12" s="1312"/>
      <c r="G12" s="1178"/>
      <c r="H12" s="1178"/>
      <c r="I12" s="1178"/>
      <c r="J12" s="1305"/>
      <c r="K12" s="1178"/>
      <c r="L12" s="746"/>
      <c r="M12" s="747"/>
      <c r="N12" s="747" t="s">
        <v>412</v>
      </c>
      <c r="O12" s="747"/>
      <c r="P12" s="747"/>
      <c r="Q12" s="747"/>
      <c r="R12" s="747"/>
      <c r="S12" s="743"/>
      <c r="T12" s="743"/>
      <c r="U12" s="743"/>
      <c r="V12" s="743"/>
      <c r="W12" s="748"/>
    </row>
    <row r="13" spans="1:23" s="102" customFormat="1" ht="17.25" customHeight="1">
      <c r="A13" s="205"/>
      <c r="C13" s="159"/>
      <c r="D13" s="1178"/>
      <c r="E13" s="1310"/>
      <c r="F13" s="1312"/>
      <c r="G13" s="1178"/>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3"/>
      <c r="E15" s="1313"/>
      <c r="F15" s="1314"/>
      <c r="G15" s="1316"/>
      <c r="H15" s="1177"/>
      <c r="I15" s="1177">
        <v>1</v>
      </c>
      <c r="J15" s="1304"/>
      <c r="K15" s="1239" t="s">
        <v>85</v>
      </c>
      <c r="L15" s="1191"/>
      <c r="M15" s="1191" t="s">
        <v>93</v>
      </c>
      <c r="N15" s="1307"/>
      <c r="O15" s="1239" t="s">
        <v>85</v>
      </c>
      <c r="P15" s="1191"/>
      <c r="Q15" s="1191" t="s">
        <v>93</v>
      </c>
      <c r="R15" s="1308"/>
      <c r="S15" s="1239" t="s">
        <v>85</v>
      </c>
      <c r="T15" s="1089"/>
      <c r="U15" s="1089" t="s">
        <v>93</v>
      </c>
      <c r="V15" s="1114"/>
      <c r="W15" s="308"/>
    </row>
    <row r="16" spans="1:23" s="744" customFormat="1" ht="16.5" customHeight="1">
      <c r="A16" s="750"/>
      <c r="B16" s="745"/>
      <c r="C16" s="749"/>
      <c r="D16" s="1303"/>
      <c r="E16" s="1313"/>
      <c r="F16" s="1314"/>
      <c r="G16" s="1316"/>
      <c r="H16" s="1177"/>
      <c r="I16" s="1177"/>
      <c r="J16" s="1304"/>
      <c r="K16" s="1239"/>
      <c r="L16" s="1191"/>
      <c r="M16" s="1191"/>
      <c r="N16" s="1307"/>
      <c r="O16" s="1239"/>
      <c r="P16" s="1191"/>
      <c r="Q16" s="1191"/>
      <c r="R16" s="1308"/>
      <c r="S16" s="1239"/>
      <c r="T16" s="1091"/>
      <c r="U16" s="746"/>
      <c r="V16" s="747" t="s">
        <v>717</v>
      </c>
      <c r="W16" s="748"/>
    </row>
    <row r="17" spans="1:36" ht="17.100000000000001" customHeight="1">
      <c r="A17" s="205"/>
      <c r="B17" s="102"/>
      <c r="C17" s="159"/>
      <c r="D17" s="1303"/>
      <c r="E17" s="1313"/>
      <c r="F17" s="1314"/>
      <c r="G17" s="1316"/>
      <c r="H17" s="1177"/>
      <c r="I17" s="1177"/>
      <c r="J17" s="1305"/>
      <c r="K17" s="1239"/>
      <c r="L17" s="1191"/>
      <c r="M17" s="1191"/>
      <c r="N17" s="1308"/>
      <c r="O17" s="1239"/>
      <c r="P17" s="1090"/>
      <c r="Q17" s="746"/>
      <c r="R17" s="747" t="s">
        <v>716</v>
      </c>
      <c r="S17" s="743"/>
      <c r="T17" s="743"/>
      <c r="U17" s="743"/>
      <c r="V17" s="743"/>
      <c r="W17" s="748"/>
    </row>
    <row r="18" spans="1:36" ht="17.100000000000001" customHeight="1">
      <c r="A18" s="205"/>
      <c r="B18" s="102"/>
      <c r="C18" s="159"/>
      <c r="D18" s="1303"/>
      <c r="E18" s="1313"/>
      <c r="F18" s="1314"/>
      <c r="G18" s="1316"/>
      <c r="H18" s="1177"/>
      <c r="I18" s="1177"/>
      <c r="J18" s="1305"/>
      <c r="K18" s="1239"/>
      <c r="L18" s="746"/>
      <c r="M18" s="747"/>
      <c r="N18" s="747" t="s">
        <v>412</v>
      </c>
      <c r="O18" s="747"/>
      <c r="P18" s="747"/>
      <c r="Q18" s="747"/>
      <c r="R18" s="747"/>
      <c r="S18" s="743"/>
      <c r="T18" s="743"/>
      <c r="U18" s="743"/>
      <c r="V18" s="743"/>
      <c r="W18" s="748"/>
    </row>
    <row r="19" spans="1:36" ht="17.100000000000001" customHeight="1">
      <c r="A19" s="205"/>
      <c r="B19" s="102"/>
      <c r="C19" s="159"/>
      <c r="D19" s="1303"/>
      <c r="E19" s="1313"/>
      <c r="F19" s="1314"/>
      <c r="G19" s="1316"/>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6" t="s">
        <v>298</v>
      </c>
      <c r="P27" s="1306"/>
      <c r="Q27" s="1306"/>
      <c r="R27" s="1267" t="s">
        <v>270</v>
      </c>
      <c r="S27" s="1267"/>
      <c r="T27" s="1267"/>
      <c r="U27" s="1224" t="s">
        <v>341</v>
      </c>
      <c r="W27" s="1317"/>
    </row>
    <row r="28" spans="1:36" ht="17.100000000000001" customHeight="1">
      <c r="O28" s="1268" t="s">
        <v>606</v>
      </c>
      <c r="P28" s="1268" t="s">
        <v>271</v>
      </c>
      <c r="Q28" s="1268"/>
      <c r="R28" s="1267"/>
      <c r="S28" s="1267"/>
      <c r="T28" s="1267"/>
      <c r="U28" s="1224"/>
      <c r="W28" s="1317"/>
    </row>
    <row r="29" spans="1:36" ht="37.5" customHeight="1">
      <c r="O29" s="1268"/>
      <c r="P29" s="104" t="s">
        <v>607</v>
      </c>
      <c r="Q29" s="104" t="s">
        <v>6</v>
      </c>
      <c r="R29" s="105" t="s">
        <v>274</v>
      </c>
      <c r="S29" s="1269" t="s">
        <v>273</v>
      </c>
      <c r="T29" s="1269"/>
      <c r="U29" s="1224"/>
      <c r="W29" s="1317"/>
    </row>
    <row r="30" spans="1:36" ht="17.100000000000001" customHeight="1">
      <c r="G30" s="157"/>
      <c r="H30" s="157"/>
      <c r="I30" s="157"/>
      <c r="J30" s="157"/>
      <c r="K30" s="157"/>
      <c r="L30" s="122"/>
      <c r="M30" s="433" t="s">
        <v>183</v>
      </c>
      <c r="N30" s="434"/>
      <c r="O30" s="1318"/>
      <c r="P30" s="1318"/>
      <c r="Q30" s="1318"/>
      <c r="R30" s="1318"/>
      <c r="S30" s="1318"/>
      <c r="T30" s="1318"/>
      <c r="U30" s="1318"/>
      <c r="V30" s="122"/>
      <c r="W30" s="122"/>
      <c r="X30" s="204"/>
      <c r="Y30" s="204"/>
      <c r="Z30" s="204"/>
      <c r="AA30" s="204"/>
      <c r="AB30" s="204"/>
      <c r="AC30" s="204"/>
      <c r="AD30" s="204"/>
      <c r="AE30" s="204"/>
      <c r="AF30" s="204"/>
      <c r="AG30" s="204"/>
      <c r="AH30" s="204"/>
      <c r="AI30" s="204"/>
      <c r="AJ30" s="204"/>
    </row>
    <row r="31" spans="1:36" s="525" customFormat="1" ht="22.5">
      <c r="A31" s="1243">
        <v>1</v>
      </c>
      <c r="B31" s="849"/>
      <c r="C31" s="849"/>
      <c r="D31" s="849"/>
      <c r="E31" s="850"/>
      <c r="F31" s="851"/>
      <c r="G31" s="851"/>
      <c r="H31" s="851"/>
      <c r="I31" s="852"/>
      <c r="J31" s="847"/>
      <c r="K31" s="854"/>
      <c r="L31" s="595">
        <f>mergeValue(A31)</f>
        <v>1</v>
      </c>
      <c r="M31" s="643" t="s">
        <v>20</v>
      </c>
      <c r="N31" s="648"/>
      <c r="O31" s="1299"/>
      <c r="P31" s="1300"/>
      <c r="Q31" s="1300"/>
      <c r="R31" s="1300"/>
      <c r="S31" s="1300"/>
      <c r="T31" s="1300"/>
      <c r="U31" s="1300"/>
      <c r="V31" s="1301"/>
      <c r="W31" s="632" t="s">
        <v>477</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43"/>
      <c r="B32" s="1243">
        <v>1</v>
      </c>
      <c r="C32" s="849"/>
      <c r="D32" s="849"/>
      <c r="E32" s="851"/>
      <c r="F32" s="851"/>
      <c r="G32" s="851"/>
      <c r="H32" s="851"/>
      <c r="I32" s="846"/>
      <c r="J32" s="845"/>
      <c r="K32" s="848"/>
      <c r="L32" s="595" t="str">
        <f>mergeValue(A32) &amp;"."&amp; mergeValue(B32)</f>
        <v>1.1</v>
      </c>
      <c r="M32" s="548" t="s">
        <v>16</v>
      </c>
      <c r="N32" s="648"/>
      <c r="O32" s="1299"/>
      <c r="P32" s="1300"/>
      <c r="Q32" s="1300"/>
      <c r="R32" s="1300"/>
      <c r="S32" s="1300"/>
      <c r="T32" s="1300"/>
      <c r="U32" s="1300"/>
      <c r="V32" s="1301"/>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43"/>
      <c r="B33" s="1243"/>
      <c r="C33" s="1243">
        <v>1</v>
      </c>
      <c r="D33" s="849"/>
      <c r="E33" s="851"/>
      <c r="F33" s="851"/>
      <c r="G33" s="851"/>
      <c r="H33" s="851"/>
      <c r="I33" s="853"/>
      <c r="J33" s="845"/>
      <c r="K33" s="848"/>
      <c r="L33" s="595" t="str">
        <f>mergeValue(A33) &amp;"."&amp; mergeValue(B33)&amp;"."&amp; mergeValue(C33)</f>
        <v>1.1.1</v>
      </c>
      <c r="M33" s="549" t="s">
        <v>7</v>
      </c>
      <c r="N33" s="648"/>
      <c r="O33" s="1299"/>
      <c r="P33" s="1300"/>
      <c r="Q33" s="1300"/>
      <c r="R33" s="1300"/>
      <c r="S33" s="1300"/>
      <c r="T33" s="1300"/>
      <c r="U33" s="1300"/>
      <c r="V33" s="1301"/>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43"/>
      <c r="B34" s="1243"/>
      <c r="C34" s="1243"/>
      <c r="D34" s="1243">
        <v>1</v>
      </c>
      <c r="E34" s="851"/>
      <c r="F34" s="851"/>
      <c r="G34" s="851"/>
      <c r="H34" s="851"/>
      <c r="I34" s="853"/>
      <c r="J34" s="845"/>
      <c r="K34" s="848"/>
      <c r="L34" s="595" t="str">
        <f>mergeValue(A34) &amp;"."&amp; mergeValue(B34)&amp;"."&amp; mergeValue(C34)&amp;"."&amp; mergeValue(D34)</f>
        <v>1.1.1.1</v>
      </c>
      <c r="M34" s="550" t="s">
        <v>22</v>
      </c>
      <c r="N34" s="648"/>
      <c r="O34" s="1299"/>
      <c r="P34" s="1300"/>
      <c r="Q34" s="1300"/>
      <c r="R34" s="1300"/>
      <c r="S34" s="1300"/>
      <c r="T34" s="1300"/>
      <c r="U34" s="1300"/>
      <c r="V34" s="1301"/>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43"/>
      <c r="B35" s="1243"/>
      <c r="C35" s="1243"/>
      <c r="D35" s="1243"/>
      <c r="E35" s="1243">
        <v>1</v>
      </c>
      <c r="F35" s="851"/>
      <c r="G35" s="851"/>
      <c r="H35" s="849">
        <v>1</v>
      </c>
      <c r="I35" s="1243">
        <v>1</v>
      </c>
      <c r="J35" s="851"/>
      <c r="K35" s="856"/>
      <c r="L35" s="595" t="str">
        <f>mergeValue(A35) &amp;"."&amp; mergeValue(B35)&amp;"."&amp; mergeValue(C35)&amp;"."&amp; mergeValue(D35)&amp;"."&amp; mergeValue(E35)</f>
        <v>1.1.1.1.1</v>
      </c>
      <c r="M35" s="556" t="s">
        <v>9</v>
      </c>
      <c r="N35" s="648"/>
      <c r="O35" s="1246"/>
      <c r="P35" s="1247"/>
      <c r="Q35" s="1247"/>
      <c r="R35" s="1247"/>
      <c r="S35" s="1247"/>
      <c r="T35" s="1247"/>
      <c r="U35" s="1247"/>
      <c r="V35" s="1248"/>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43"/>
      <c r="B36" s="1243"/>
      <c r="C36" s="1243"/>
      <c r="D36" s="1243"/>
      <c r="E36" s="1243"/>
      <c r="F36" s="1243">
        <v>1</v>
      </c>
      <c r="G36" s="849"/>
      <c r="H36" s="849"/>
      <c r="I36" s="1243"/>
      <c r="J36" s="1243">
        <v>1</v>
      </c>
      <c r="K36" s="857"/>
      <c r="L36" s="595" t="str">
        <f>mergeValue(A36) &amp;"."&amp; mergeValue(B36)&amp;"."&amp; mergeValue(C36)&amp;"."&amp; mergeValue(D36)&amp;"."&amp; mergeValue(E36)&amp;"."&amp; mergeValue(F36)</f>
        <v>1.1.1.1.1.1</v>
      </c>
      <c r="M36" s="557" t="s">
        <v>10</v>
      </c>
      <c r="N36" s="648"/>
      <c r="O36" s="1246"/>
      <c r="P36" s="1247"/>
      <c r="Q36" s="1247"/>
      <c r="R36" s="1247"/>
      <c r="S36" s="1247"/>
      <c r="T36" s="1247"/>
      <c r="U36" s="1247"/>
      <c r="V36" s="1248"/>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43"/>
      <c r="B37" s="1243"/>
      <c r="C37" s="1243"/>
      <c r="D37" s="1243"/>
      <c r="E37" s="1243"/>
      <c r="F37" s="1243"/>
      <c r="G37" s="849">
        <v>1</v>
      </c>
      <c r="H37" s="849"/>
      <c r="I37" s="1243"/>
      <c r="J37" s="1243"/>
      <c r="K37" s="857">
        <v>1</v>
      </c>
      <c r="L37" s="595" t="str">
        <f>mergeValue(A37) &amp;"."&amp; mergeValue(B37)&amp;"."&amp; mergeValue(C37)&amp;"."&amp; mergeValue(D37)&amp;"."&amp; mergeValue(E37)&amp;"."&amp; mergeValue(F37)&amp;"."&amp; mergeValue(G37)</f>
        <v>1.1.1.1.1.1.1</v>
      </c>
      <c r="M37" s="1071"/>
      <c r="N37" s="648"/>
      <c r="O37" s="564"/>
      <c r="P37" s="564"/>
      <c r="Q37" s="1096"/>
      <c r="R37" s="1238"/>
      <c r="S37" s="1239" t="s">
        <v>84</v>
      </c>
      <c r="T37" s="1238"/>
      <c r="U37" s="1239" t="s">
        <v>84</v>
      </c>
      <c r="V37" s="564"/>
      <c r="W37" s="1213"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43"/>
      <c r="B38" s="1243"/>
      <c r="C38" s="1243"/>
      <c r="D38" s="1243"/>
      <c r="E38" s="1243"/>
      <c r="F38" s="1243"/>
      <c r="G38" s="849"/>
      <c r="H38" s="849"/>
      <c r="I38" s="1243"/>
      <c r="J38" s="1243"/>
      <c r="K38" s="857"/>
      <c r="L38" s="602"/>
      <c r="M38" s="648"/>
      <c r="N38" s="648"/>
      <c r="O38" s="564"/>
      <c r="P38" s="564"/>
      <c r="Q38" s="586" t="str">
        <f>R37 &amp; "-" &amp; T37</f>
        <v>-</v>
      </c>
      <c r="R38" s="1238"/>
      <c r="S38" s="1239"/>
      <c r="T38" s="1238"/>
      <c r="U38" s="1239"/>
      <c r="V38" s="564"/>
      <c r="W38" s="1213"/>
      <c r="X38" s="587"/>
      <c r="Y38" s="591"/>
      <c r="Z38" s="591" t="str">
        <f t="shared" si="0"/>
        <v/>
      </c>
      <c r="AA38" s="591"/>
      <c r="AB38" s="591"/>
      <c r="AC38" s="591"/>
      <c r="AD38" s="587"/>
      <c r="AE38" s="587"/>
      <c r="AF38" s="587"/>
      <c r="AG38" s="587"/>
      <c r="AH38" s="587"/>
      <c r="AI38" s="587"/>
      <c r="AJ38" s="587"/>
    </row>
    <row r="39" spans="1:36" s="525" customFormat="1" ht="15" customHeight="1">
      <c r="A39" s="1243"/>
      <c r="B39" s="1243"/>
      <c r="C39" s="1243"/>
      <c r="D39" s="1243"/>
      <c r="E39" s="1243"/>
      <c r="F39" s="1243"/>
      <c r="G39" s="851"/>
      <c r="H39" s="849"/>
      <c r="I39" s="1243"/>
      <c r="J39" s="1243"/>
      <c r="K39" s="856"/>
      <c r="L39" s="540"/>
      <c r="M39" s="559" t="s">
        <v>25</v>
      </c>
      <c r="N39" s="566"/>
      <c r="O39" s="566"/>
      <c r="P39" s="566"/>
      <c r="Q39" s="566"/>
      <c r="R39" s="566"/>
      <c r="S39" s="566"/>
      <c r="T39" s="566"/>
      <c r="U39" s="566"/>
      <c r="V39" s="562"/>
      <c r="W39" s="1213"/>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43"/>
      <c r="B40" s="1243"/>
      <c r="C40" s="1243"/>
      <c r="D40" s="1243"/>
      <c r="E40" s="1243"/>
      <c r="F40" s="851"/>
      <c r="G40" s="851"/>
      <c r="H40" s="849"/>
      <c r="I40" s="124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43"/>
      <c r="B41" s="1243"/>
      <c r="C41" s="1243"/>
      <c r="D41" s="124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43"/>
      <c r="B42" s="1243"/>
      <c r="C42" s="124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43"/>
      <c r="B43" s="124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4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43">
        <v>1</v>
      </c>
      <c r="B49" s="867"/>
      <c r="C49" s="867"/>
      <c r="D49" s="867"/>
      <c r="E49" s="868"/>
      <c r="F49" s="869"/>
      <c r="G49" s="869"/>
      <c r="H49" s="869"/>
      <c r="I49" s="870"/>
      <c r="J49" s="865"/>
      <c r="K49" s="872"/>
      <c r="L49" s="595">
        <f>mergeValue(A49)</f>
        <v>1</v>
      </c>
      <c r="M49" s="643" t="s">
        <v>20</v>
      </c>
      <c r="N49" s="648"/>
      <c r="O49" s="1299"/>
      <c r="P49" s="1300"/>
      <c r="Q49" s="1300"/>
      <c r="R49" s="1300"/>
      <c r="S49" s="1300"/>
      <c r="T49" s="1300"/>
      <c r="U49" s="1300"/>
      <c r="V49" s="1301"/>
      <c r="W49" s="632" t="s">
        <v>477</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43"/>
      <c r="B50" s="1243">
        <v>1</v>
      </c>
      <c r="C50" s="867"/>
      <c r="D50" s="867"/>
      <c r="E50" s="869"/>
      <c r="F50" s="869"/>
      <c r="G50" s="869"/>
      <c r="H50" s="869"/>
      <c r="I50" s="864"/>
      <c r="J50" s="863"/>
      <c r="K50" s="866"/>
      <c r="L50" s="595" t="str">
        <f>mergeValue(A50) &amp;"."&amp; mergeValue(B50)</f>
        <v>1.1</v>
      </c>
      <c r="M50" s="548" t="s">
        <v>16</v>
      </c>
      <c r="N50" s="648"/>
      <c r="O50" s="1299"/>
      <c r="P50" s="1300"/>
      <c r="Q50" s="1300"/>
      <c r="R50" s="1300"/>
      <c r="S50" s="1300"/>
      <c r="T50" s="1300"/>
      <c r="U50" s="1300"/>
      <c r="V50" s="1301"/>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43"/>
      <c r="B51" s="1243"/>
      <c r="C51" s="1243">
        <v>1</v>
      </c>
      <c r="D51" s="867"/>
      <c r="E51" s="869"/>
      <c r="F51" s="869"/>
      <c r="G51" s="869"/>
      <c r="H51" s="869"/>
      <c r="I51" s="871"/>
      <c r="J51" s="863"/>
      <c r="K51" s="866"/>
      <c r="L51" s="595" t="str">
        <f>mergeValue(A51) &amp;"."&amp; mergeValue(B51)&amp;"."&amp; mergeValue(C51)</f>
        <v>1.1.1</v>
      </c>
      <c r="M51" s="549" t="s">
        <v>7</v>
      </c>
      <c r="N51" s="648"/>
      <c r="O51" s="1299"/>
      <c r="P51" s="1300"/>
      <c r="Q51" s="1300"/>
      <c r="R51" s="1300"/>
      <c r="S51" s="1300"/>
      <c r="T51" s="1300"/>
      <c r="U51" s="1300"/>
      <c r="V51" s="1301"/>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43"/>
      <c r="B52" s="1243"/>
      <c r="C52" s="1243"/>
      <c r="D52" s="1243">
        <v>1</v>
      </c>
      <c r="E52" s="869"/>
      <c r="F52" s="869"/>
      <c r="G52" s="869"/>
      <c r="H52" s="869"/>
      <c r="I52" s="871"/>
      <c r="J52" s="863"/>
      <c r="K52" s="866"/>
      <c r="L52" s="595" t="str">
        <f>mergeValue(A52) &amp;"."&amp; mergeValue(B52)&amp;"."&amp; mergeValue(C52)&amp;"."&amp; mergeValue(D52)</f>
        <v>1.1.1.1</v>
      </c>
      <c r="M52" s="550" t="s">
        <v>22</v>
      </c>
      <c r="N52" s="648"/>
      <c r="O52" s="1299"/>
      <c r="P52" s="1300"/>
      <c r="Q52" s="1300"/>
      <c r="R52" s="1300"/>
      <c r="S52" s="1300"/>
      <c r="T52" s="1300"/>
      <c r="U52" s="1300"/>
      <c r="V52" s="1301"/>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43"/>
      <c r="B53" s="1243"/>
      <c r="C53" s="1243"/>
      <c r="D53" s="1243"/>
      <c r="E53" s="1243">
        <v>1</v>
      </c>
      <c r="F53" s="869"/>
      <c r="G53" s="869"/>
      <c r="H53" s="867">
        <v>1</v>
      </c>
      <c r="I53" s="1243">
        <v>1</v>
      </c>
      <c r="J53" s="869"/>
      <c r="K53" s="874"/>
      <c r="L53" s="595" t="str">
        <f>mergeValue(A53) &amp;"."&amp; mergeValue(B53)&amp;"."&amp; mergeValue(C53)&amp;"."&amp; mergeValue(D53)&amp;"."&amp; mergeValue(E53)</f>
        <v>1.1.1.1.1</v>
      </c>
      <c r="M53" s="556" t="s">
        <v>9</v>
      </c>
      <c r="N53" s="648"/>
      <c r="O53" s="1246"/>
      <c r="P53" s="1247"/>
      <c r="Q53" s="1247"/>
      <c r="R53" s="1247"/>
      <c r="S53" s="1247"/>
      <c r="T53" s="1247"/>
      <c r="U53" s="1247"/>
      <c r="V53" s="1248"/>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43"/>
      <c r="B54" s="1243"/>
      <c r="C54" s="1243"/>
      <c r="D54" s="1243"/>
      <c r="E54" s="1243"/>
      <c r="F54" s="1243">
        <v>1</v>
      </c>
      <c r="G54" s="867"/>
      <c r="H54" s="867"/>
      <c r="I54" s="1243"/>
      <c r="J54" s="1243">
        <v>1</v>
      </c>
      <c r="K54" s="875"/>
      <c r="L54" s="595" t="str">
        <f>mergeValue(A54) &amp;"."&amp; mergeValue(B54)&amp;"."&amp; mergeValue(C54)&amp;"."&amp; mergeValue(D54)&amp;"."&amp; mergeValue(E54)&amp;"."&amp; mergeValue(F54)</f>
        <v>1.1.1.1.1.1</v>
      </c>
      <c r="M54" s="557" t="s">
        <v>10</v>
      </c>
      <c r="N54" s="648"/>
      <c r="O54" s="1246"/>
      <c r="P54" s="1247"/>
      <c r="Q54" s="1247"/>
      <c r="R54" s="1247"/>
      <c r="S54" s="1247"/>
      <c r="T54" s="1247"/>
      <c r="U54" s="1247"/>
      <c r="V54" s="1248"/>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43"/>
      <c r="B55" s="1243"/>
      <c r="C55" s="1243"/>
      <c r="D55" s="1243"/>
      <c r="E55" s="1243"/>
      <c r="F55" s="1243"/>
      <c r="G55" s="867">
        <v>1</v>
      </c>
      <c r="H55" s="867"/>
      <c r="I55" s="1243"/>
      <c r="J55" s="1243"/>
      <c r="K55" s="875">
        <v>1</v>
      </c>
      <c r="L55" s="595" t="str">
        <f>mergeValue(A55) &amp;"."&amp; mergeValue(B55)&amp;"."&amp; mergeValue(C55)&amp;"."&amp; mergeValue(D55)&amp;"."&amp; mergeValue(E55)&amp;"."&amp; mergeValue(F55)&amp;"."&amp; mergeValue(G55)</f>
        <v>1.1.1.1.1.1.1</v>
      </c>
      <c r="M55" s="1071"/>
      <c r="N55" s="648"/>
      <c r="O55" s="564"/>
      <c r="P55" s="564"/>
      <c r="Q55" s="1096"/>
      <c r="R55" s="1238"/>
      <c r="S55" s="1239" t="s">
        <v>84</v>
      </c>
      <c r="T55" s="1238"/>
      <c r="U55" s="1239" t="s">
        <v>84</v>
      </c>
      <c r="V55" s="564"/>
      <c r="W55" s="1213"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43"/>
      <c r="B56" s="1243"/>
      <c r="C56" s="1243"/>
      <c r="D56" s="1243"/>
      <c r="E56" s="1243"/>
      <c r="F56" s="1243"/>
      <c r="G56" s="867"/>
      <c r="H56" s="867"/>
      <c r="I56" s="1243"/>
      <c r="J56" s="1243"/>
      <c r="K56" s="875"/>
      <c r="L56" s="602"/>
      <c r="M56" s="648"/>
      <c r="N56" s="648"/>
      <c r="O56" s="564"/>
      <c r="P56" s="564"/>
      <c r="Q56" s="586" t="str">
        <f>R55 &amp; "-" &amp; T55</f>
        <v>-</v>
      </c>
      <c r="R56" s="1238"/>
      <c r="S56" s="1239"/>
      <c r="T56" s="1238"/>
      <c r="U56" s="1239"/>
      <c r="V56" s="564"/>
      <c r="W56" s="1213"/>
      <c r="X56" s="587"/>
      <c r="Y56" s="591"/>
      <c r="Z56" s="591" t="str">
        <f t="shared" si="1"/>
        <v/>
      </c>
      <c r="AA56" s="591"/>
      <c r="AB56" s="591"/>
      <c r="AC56" s="591"/>
      <c r="AD56" s="587"/>
      <c r="AE56" s="587"/>
      <c r="AF56" s="587"/>
      <c r="AG56" s="587"/>
      <c r="AH56" s="587"/>
      <c r="AI56" s="587"/>
      <c r="AJ56" s="587"/>
    </row>
    <row r="57" spans="1:36" s="525" customFormat="1" ht="15" customHeight="1">
      <c r="A57" s="1243"/>
      <c r="B57" s="1243"/>
      <c r="C57" s="1243"/>
      <c r="D57" s="1243"/>
      <c r="E57" s="1243"/>
      <c r="F57" s="1243"/>
      <c r="G57" s="869"/>
      <c r="H57" s="867"/>
      <c r="I57" s="1243"/>
      <c r="J57" s="1243"/>
      <c r="K57" s="874"/>
      <c r="L57" s="540"/>
      <c r="M57" s="559" t="s">
        <v>25</v>
      </c>
      <c r="N57" s="566"/>
      <c r="O57" s="566"/>
      <c r="P57" s="566"/>
      <c r="Q57" s="566"/>
      <c r="R57" s="566"/>
      <c r="S57" s="566"/>
      <c r="T57" s="566"/>
      <c r="U57" s="566"/>
      <c r="V57" s="562"/>
      <c r="W57" s="1213"/>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43"/>
      <c r="B58" s="1243"/>
      <c r="C58" s="1243"/>
      <c r="D58" s="1243"/>
      <c r="E58" s="1243"/>
      <c r="F58" s="869"/>
      <c r="G58" s="869"/>
      <c r="H58" s="867"/>
      <c r="I58" s="124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43"/>
      <c r="B59" s="1243"/>
      <c r="C59" s="1243"/>
      <c r="D59" s="124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43"/>
      <c r="B60" s="1243"/>
      <c r="C60" s="124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43"/>
      <c r="B61" s="124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4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43">
        <v>1</v>
      </c>
      <c r="B67" s="885"/>
      <c r="C67" s="885"/>
      <c r="D67" s="885"/>
      <c r="E67" s="886"/>
      <c r="F67" s="887"/>
      <c r="G67" s="887"/>
      <c r="H67" s="887"/>
      <c r="I67" s="888"/>
      <c r="J67" s="883"/>
      <c r="K67" s="890"/>
      <c r="L67" s="595">
        <f>mergeValue(A67)</f>
        <v>1</v>
      </c>
      <c r="M67" s="643" t="s">
        <v>20</v>
      </c>
      <c r="N67" s="648"/>
      <c r="O67" s="1299"/>
      <c r="P67" s="1300"/>
      <c r="Q67" s="1300"/>
      <c r="R67" s="1300"/>
      <c r="S67" s="1300"/>
      <c r="T67" s="1300"/>
      <c r="U67" s="1300"/>
      <c r="V67" s="1301"/>
      <c r="W67" s="632" t="s">
        <v>477</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43"/>
      <c r="B68" s="1243">
        <v>1</v>
      </c>
      <c r="C68" s="885"/>
      <c r="D68" s="885"/>
      <c r="E68" s="887"/>
      <c r="F68" s="887"/>
      <c r="G68" s="887"/>
      <c r="H68" s="887"/>
      <c r="I68" s="882"/>
      <c r="J68" s="881"/>
      <c r="K68" s="884"/>
      <c r="L68" s="595" t="str">
        <f>mergeValue(A68) &amp;"."&amp; mergeValue(B68)</f>
        <v>1.1</v>
      </c>
      <c r="M68" s="548" t="s">
        <v>16</v>
      </c>
      <c r="N68" s="648"/>
      <c r="O68" s="1299"/>
      <c r="P68" s="1300"/>
      <c r="Q68" s="1300"/>
      <c r="R68" s="1300"/>
      <c r="S68" s="1300"/>
      <c r="T68" s="1300"/>
      <c r="U68" s="1300"/>
      <c r="V68" s="1301"/>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43"/>
      <c r="B69" s="1243"/>
      <c r="C69" s="1243">
        <v>1</v>
      </c>
      <c r="D69" s="885"/>
      <c r="E69" s="887"/>
      <c r="F69" s="887"/>
      <c r="G69" s="887"/>
      <c r="H69" s="887"/>
      <c r="I69" s="889"/>
      <c r="J69" s="881"/>
      <c r="K69" s="884"/>
      <c r="L69" s="595" t="str">
        <f>mergeValue(A69) &amp;"."&amp; mergeValue(B69)&amp;"."&amp; mergeValue(C69)</f>
        <v>1.1.1</v>
      </c>
      <c r="M69" s="549" t="s">
        <v>7</v>
      </c>
      <c r="N69" s="648"/>
      <c r="O69" s="1299"/>
      <c r="P69" s="1300"/>
      <c r="Q69" s="1300"/>
      <c r="R69" s="1300"/>
      <c r="S69" s="1300"/>
      <c r="T69" s="1300"/>
      <c r="U69" s="1300"/>
      <c r="V69" s="1301"/>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43"/>
      <c r="B70" s="1243"/>
      <c r="C70" s="1243"/>
      <c r="D70" s="1243">
        <v>1</v>
      </c>
      <c r="E70" s="887"/>
      <c r="F70" s="887"/>
      <c r="G70" s="887"/>
      <c r="H70" s="887"/>
      <c r="I70" s="889"/>
      <c r="J70" s="881"/>
      <c r="K70" s="884"/>
      <c r="L70" s="595" t="str">
        <f>mergeValue(A70) &amp;"."&amp; mergeValue(B70)&amp;"."&amp; mergeValue(C70)&amp;"."&amp; mergeValue(D70)</f>
        <v>1.1.1.1</v>
      </c>
      <c r="M70" s="550" t="s">
        <v>22</v>
      </c>
      <c r="N70" s="648"/>
      <c r="O70" s="1299"/>
      <c r="P70" s="1300"/>
      <c r="Q70" s="1300"/>
      <c r="R70" s="1300"/>
      <c r="S70" s="1300"/>
      <c r="T70" s="1300"/>
      <c r="U70" s="1300"/>
      <c r="V70" s="1301"/>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43"/>
      <c r="B71" s="1243"/>
      <c r="C71" s="1243"/>
      <c r="D71" s="1243"/>
      <c r="E71" s="1243">
        <v>1</v>
      </c>
      <c r="F71" s="887"/>
      <c r="G71" s="887"/>
      <c r="H71" s="885">
        <v>1</v>
      </c>
      <c r="I71" s="1243">
        <v>1</v>
      </c>
      <c r="J71" s="887"/>
      <c r="K71" s="892"/>
      <c r="L71" s="595" t="str">
        <f>mergeValue(A71) &amp;"."&amp; mergeValue(B71)&amp;"."&amp; mergeValue(C71)&amp;"."&amp; mergeValue(D71)&amp;"."&amp; mergeValue(E71)</f>
        <v>1.1.1.1.1</v>
      </c>
      <c r="M71" s="556" t="s">
        <v>9</v>
      </c>
      <c r="N71" s="648"/>
      <c r="O71" s="1246"/>
      <c r="P71" s="1247"/>
      <c r="Q71" s="1247"/>
      <c r="R71" s="1247"/>
      <c r="S71" s="1247"/>
      <c r="T71" s="1247"/>
      <c r="U71" s="1247"/>
      <c r="V71" s="1248"/>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43"/>
      <c r="B72" s="1243"/>
      <c r="C72" s="1243"/>
      <c r="D72" s="1243"/>
      <c r="E72" s="1243"/>
      <c r="F72" s="1243">
        <v>1</v>
      </c>
      <c r="G72" s="885"/>
      <c r="H72" s="885"/>
      <c r="I72" s="1243"/>
      <c r="J72" s="1243">
        <v>1</v>
      </c>
      <c r="K72" s="893"/>
      <c r="L72" s="595" t="str">
        <f>mergeValue(A72) &amp;"."&amp; mergeValue(B72)&amp;"."&amp; mergeValue(C72)&amp;"."&amp; mergeValue(D72)&amp;"."&amp; mergeValue(E72)&amp;"."&amp; mergeValue(F72)</f>
        <v>1.1.1.1.1.1</v>
      </c>
      <c r="M72" s="557" t="s">
        <v>10</v>
      </c>
      <c r="N72" s="648"/>
      <c r="O72" s="1246"/>
      <c r="P72" s="1247"/>
      <c r="Q72" s="1247"/>
      <c r="R72" s="1247"/>
      <c r="S72" s="1247"/>
      <c r="T72" s="1247"/>
      <c r="U72" s="1247"/>
      <c r="V72" s="1248"/>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43"/>
      <c r="B73" s="1243"/>
      <c r="C73" s="1243"/>
      <c r="D73" s="1243"/>
      <c r="E73" s="1243"/>
      <c r="F73" s="1243"/>
      <c r="G73" s="885">
        <v>1</v>
      </c>
      <c r="H73" s="885"/>
      <c r="I73" s="1243"/>
      <c r="J73" s="1243"/>
      <c r="K73" s="893">
        <v>1</v>
      </c>
      <c r="L73" s="595" t="str">
        <f>mergeValue(A73) &amp;"."&amp; mergeValue(B73)&amp;"."&amp; mergeValue(C73)&amp;"."&amp; mergeValue(D73)&amp;"."&amp; mergeValue(E73)&amp;"."&amp; mergeValue(F73)&amp;"."&amp; mergeValue(G73)</f>
        <v>1.1.1.1.1.1.1</v>
      </c>
      <c r="M73" s="1071"/>
      <c r="N73" s="648"/>
      <c r="O73" s="564"/>
      <c r="P73" s="564"/>
      <c r="Q73" s="1096"/>
      <c r="R73" s="1238"/>
      <c r="S73" s="1239" t="s">
        <v>84</v>
      </c>
      <c r="T73" s="1238"/>
      <c r="U73" s="1239" t="s">
        <v>84</v>
      </c>
      <c r="V73" s="564"/>
      <c r="W73" s="1213"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43"/>
      <c r="B74" s="1243"/>
      <c r="C74" s="1243"/>
      <c r="D74" s="1243"/>
      <c r="E74" s="1243"/>
      <c r="F74" s="1243"/>
      <c r="G74" s="885"/>
      <c r="H74" s="885"/>
      <c r="I74" s="1243"/>
      <c r="J74" s="1243"/>
      <c r="K74" s="893"/>
      <c r="L74" s="602"/>
      <c r="M74" s="648"/>
      <c r="N74" s="648"/>
      <c r="O74" s="564"/>
      <c r="P74" s="564"/>
      <c r="Q74" s="586" t="str">
        <f>R73 &amp; "-" &amp; T73</f>
        <v>-</v>
      </c>
      <c r="R74" s="1238"/>
      <c r="S74" s="1239"/>
      <c r="T74" s="1238"/>
      <c r="U74" s="1239"/>
      <c r="V74" s="564"/>
      <c r="W74" s="1213"/>
      <c r="X74" s="587"/>
      <c r="Y74" s="591"/>
      <c r="Z74" s="591" t="str">
        <f t="shared" si="2"/>
        <v/>
      </c>
      <c r="AA74" s="591"/>
      <c r="AB74" s="591"/>
      <c r="AC74" s="591"/>
      <c r="AD74" s="587"/>
      <c r="AE74" s="587"/>
      <c r="AF74" s="587"/>
      <c r="AG74" s="587"/>
      <c r="AH74" s="587"/>
      <c r="AI74" s="587"/>
      <c r="AJ74" s="587"/>
    </row>
    <row r="75" spans="1:36" s="525" customFormat="1" ht="15" customHeight="1">
      <c r="A75" s="1243"/>
      <c r="B75" s="1243"/>
      <c r="C75" s="1243"/>
      <c r="D75" s="1243"/>
      <c r="E75" s="1243"/>
      <c r="F75" s="1243"/>
      <c r="G75" s="887"/>
      <c r="H75" s="885"/>
      <c r="I75" s="1243"/>
      <c r="J75" s="1243"/>
      <c r="K75" s="892"/>
      <c r="L75" s="540"/>
      <c r="M75" s="559" t="s">
        <v>25</v>
      </c>
      <c r="N75" s="566"/>
      <c r="O75" s="566"/>
      <c r="P75" s="566"/>
      <c r="Q75" s="566"/>
      <c r="R75" s="566"/>
      <c r="S75" s="566"/>
      <c r="T75" s="566"/>
      <c r="U75" s="566"/>
      <c r="V75" s="562"/>
      <c r="W75" s="1213"/>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43"/>
      <c r="B76" s="1243"/>
      <c r="C76" s="1243"/>
      <c r="D76" s="1243"/>
      <c r="E76" s="1243"/>
      <c r="F76" s="887"/>
      <c r="G76" s="887"/>
      <c r="H76" s="885"/>
      <c r="I76" s="124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43"/>
      <c r="B77" s="1243"/>
      <c r="C77" s="1243"/>
      <c r="D77" s="124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43"/>
      <c r="B78" s="1243"/>
      <c r="C78" s="124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43"/>
      <c r="B79" s="124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4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43">
        <v>1</v>
      </c>
      <c r="B85" s="921"/>
      <c r="C85" s="921"/>
      <c r="D85" s="921"/>
      <c r="E85" s="922"/>
      <c r="F85" s="923"/>
      <c r="G85" s="921"/>
      <c r="H85" s="921"/>
      <c r="I85" s="924"/>
      <c r="J85" s="919"/>
      <c r="K85" s="928">
        <v>1</v>
      </c>
      <c r="L85" s="595">
        <f>mergeValue(A85)</f>
        <v>1</v>
      </c>
      <c r="M85" s="643" t="s">
        <v>20</v>
      </c>
      <c r="N85" s="582"/>
      <c r="O85" s="1296"/>
      <c r="P85" s="1297"/>
      <c r="Q85" s="1297"/>
      <c r="R85" s="1297"/>
      <c r="S85" s="1297"/>
      <c r="T85" s="1297"/>
      <c r="U85" s="1297"/>
      <c r="V85" s="1298"/>
      <c r="W85" s="632" t="s">
        <v>659</v>
      </c>
      <c r="X85" s="587"/>
      <c r="Y85" s="587"/>
      <c r="Z85" s="587"/>
      <c r="AA85" s="587"/>
      <c r="AB85" s="587"/>
      <c r="AC85" s="587"/>
      <c r="AD85" s="587"/>
      <c r="AE85" s="587"/>
      <c r="AF85" s="587"/>
      <c r="AG85" s="587"/>
      <c r="AH85" s="587"/>
      <c r="AI85" s="587"/>
    </row>
    <row r="86" spans="1:36" s="525" customFormat="1" ht="22.5">
      <c r="A86" s="1243"/>
      <c r="B86" s="1243">
        <v>1</v>
      </c>
      <c r="C86" s="921"/>
      <c r="D86" s="921"/>
      <c r="E86" s="923"/>
      <c r="F86" s="923"/>
      <c r="G86" s="921"/>
      <c r="H86" s="921"/>
      <c r="I86" s="918"/>
      <c r="J86" s="917"/>
      <c r="K86" s="928">
        <v>1</v>
      </c>
      <c r="L86" s="595" t="str">
        <f>mergeValue(A86) &amp;"."&amp; mergeValue(B86)</f>
        <v>1.1</v>
      </c>
      <c r="M86" s="548" t="s">
        <v>16</v>
      </c>
      <c r="N86" s="582"/>
      <c r="O86" s="1296"/>
      <c r="P86" s="1297"/>
      <c r="Q86" s="1297"/>
      <c r="R86" s="1297"/>
      <c r="S86" s="1297"/>
      <c r="T86" s="1297"/>
      <c r="U86" s="1297"/>
      <c r="V86" s="1298"/>
      <c r="W86" s="632" t="s">
        <v>478</v>
      </c>
      <c r="X86" s="587"/>
      <c r="Y86" s="587"/>
      <c r="Z86" s="587"/>
      <c r="AA86" s="587"/>
      <c r="AB86" s="587"/>
      <c r="AC86" s="587"/>
      <c r="AD86" s="587"/>
      <c r="AE86" s="587"/>
      <c r="AF86" s="587"/>
      <c r="AG86" s="587"/>
      <c r="AH86" s="587"/>
      <c r="AI86" s="587"/>
    </row>
    <row r="87" spans="1:36" s="525" customFormat="1" ht="22.5">
      <c r="A87" s="1243"/>
      <c r="B87" s="1243"/>
      <c r="C87" s="1243">
        <v>1</v>
      </c>
      <c r="D87" s="921"/>
      <c r="E87" s="923"/>
      <c r="F87" s="923"/>
      <c r="G87" s="921"/>
      <c r="H87" s="921"/>
      <c r="I87" s="925"/>
      <c r="J87" s="917"/>
      <c r="K87" s="928">
        <v>1</v>
      </c>
      <c r="L87" s="595" t="str">
        <f>mergeValue(A87) &amp;"."&amp; mergeValue(B87)&amp;"."&amp; mergeValue(C87)</f>
        <v>1.1.1</v>
      </c>
      <c r="M87" s="549" t="s">
        <v>7</v>
      </c>
      <c r="N87" s="582"/>
      <c r="O87" s="1296"/>
      <c r="P87" s="1297"/>
      <c r="Q87" s="1297"/>
      <c r="R87" s="1297"/>
      <c r="S87" s="1297"/>
      <c r="T87" s="1297"/>
      <c r="U87" s="1297"/>
      <c r="V87" s="1298"/>
      <c r="W87" s="632" t="s">
        <v>634</v>
      </c>
      <c r="X87" s="587"/>
      <c r="Y87" s="587"/>
      <c r="Z87" s="587"/>
      <c r="AA87" s="587"/>
      <c r="AB87" s="587"/>
      <c r="AC87" s="587"/>
      <c r="AD87" s="587"/>
      <c r="AE87" s="587"/>
      <c r="AF87" s="587"/>
      <c r="AG87" s="587"/>
      <c r="AH87" s="587"/>
      <c r="AI87" s="587"/>
    </row>
    <row r="88" spans="1:36" s="525" customFormat="1" ht="22.5">
      <c r="A88" s="1243"/>
      <c r="B88" s="1243"/>
      <c r="C88" s="1243"/>
      <c r="D88" s="1243">
        <v>1</v>
      </c>
      <c r="E88" s="923"/>
      <c r="F88" s="923"/>
      <c r="G88" s="921"/>
      <c r="H88" s="921"/>
      <c r="I88" s="1243">
        <v>1</v>
      </c>
      <c r="J88" s="917"/>
      <c r="K88" s="928">
        <v>1</v>
      </c>
      <c r="L88" s="595" t="str">
        <f>mergeValue(A88) &amp;"."&amp; mergeValue(B88)&amp;"."&amp; mergeValue(C88)&amp;"."&amp; mergeValue(D88)</f>
        <v>1.1.1.1</v>
      </c>
      <c r="M88" s="550" t="s">
        <v>22</v>
      </c>
      <c r="N88" s="582"/>
      <c r="O88" s="1296"/>
      <c r="P88" s="1297"/>
      <c r="Q88" s="1297"/>
      <c r="R88" s="1297"/>
      <c r="S88" s="1297"/>
      <c r="T88" s="1297"/>
      <c r="U88" s="1297"/>
      <c r="V88" s="1298"/>
      <c r="W88" s="632" t="s">
        <v>635</v>
      </c>
      <c r="X88" s="587"/>
      <c r="Y88" s="587"/>
      <c r="Z88" s="587"/>
      <c r="AA88" s="587"/>
      <c r="AB88" s="587"/>
      <c r="AC88" s="587"/>
      <c r="AD88" s="587"/>
      <c r="AE88" s="587"/>
      <c r="AF88" s="587"/>
      <c r="AG88" s="587"/>
      <c r="AH88" s="587"/>
      <c r="AI88" s="587"/>
    </row>
    <row r="89" spans="1:36" s="525" customFormat="1" ht="11.25" hidden="1" customHeight="1">
      <c r="A89" s="1243"/>
      <c r="B89" s="1243"/>
      <c r="C89" s="1243"/>
      <c r="D89" s="1243"/>
      <c r="E89" s="1243">
        <v>1</v>
      </c>
      <c r="F89" s="923"/>
      <c r="G89" s="921"/>
      <c r="H89" s="921"/>
      <c r="I89" s="1243"/>
      <c r="J89" s="923"/>
      <c r="K89" s="928">
        <v>1</v>
      </c>
      <c r="L89" s="595"/>
      <c r="M89" s="556"/>
      <c r="N89" s="583"/>
      <c r="O89" s="1293"/>
      <c r="P89" s="1294"/>
      <c r="Q89" s="1294"/>
      <c r="R89" s="1294"/>
      <c r="S89" s="1294"/>
      <c r="T89" s="1294"/>
      <c r="U89" s="1294"/>
      <c r="V89" s="1295"/>
      <c r="W89" s="561"/>
      <c r="X89" s="587"/>
      <c r="Y89" s="587"/>
      <c r="Z89" s="587"/>
      <c r="AA89" s="587"/>
      <c r="AB89" s="587"/>
      <c r="AC89" s="587"/>
      <c r="AD89" s="587"/>
      <c r="AE89" s="587"/>
      <c r="AF89" s="587"/>
      <c r="AG89" s="587"/>
      <c r="AH89" s="587"/>
      <c r="AI89" s="587"/>
    </row>
    <row r="90" spans="1:36" s="525" customFormat="1" ht="90">
      <c r="A90" s="1243"/>
      <c r="B90" s="1243"/>
      <c r="C90" s="1243"/>
      <c r="D90" s="1243"/>
      <c r="E90" s="1243"/>
      <c r="F90" s="1243">
        <v>1</v>
      </c>
      <c r="G90" s="921"/>
      <c r="H90" s="921"/>
      <c r="I90" s="1243"/>
      <c r="J90" s="1263"/>
      <c r="K90" s="928">
        <v>1</v>
      </c>
      <c r="L90" s="595" t="str">
        <f>mergeValue(A90) &amp;"."&amp; mergeValue(B90)&amp;"."&amp; mergeValue(C90)&amp;"."&amp; mergeValue(D90)&amp;"."&amp;  mergeValue(F90)</f>
        <v>1.1.1.1.1</v>
      </c>
      <c r="M90" s="556" t="s">
        <v>10</v>
      </c>
      <c r="N90" s="583"/>
      <c r="O90" s="1246"/>
      <c r="P90" s="1247"/>
      <c r="Q90" s="1247"/>
      <c r="R90" s="1247"/>
      <c r="S90" s="1247"/>
      <c r="T90" s="1247"/>
      <c r="U90" s="1247"/>
      <c r="V90" s="1248"/>
      <c r="W90" s="632" t="s">
        <v>636</v>
      </c>
      <c r="X90" s="587"/>
      <c r="Y90" s="591" t="str">
        <f>strCheckUnique(Z90:Z93)</f>
        <v/>
      </c>
      <c r="Z90" s="587"/>
      <c r="AA90" s="591"/>
      <c r="AB90" s="587"/>
      <c r="AC90" s="587"/>
      <c r="AD90" s="587"/>
      <c r="AE90" s="587"/>
      <c r="AF90" s="587"/>
      <c r="AG90" s="587"/>
      <c r="AH90" s="587"/>
      <c r="AI90" s="587"/>
    </row>
    <row r="91" spans="1:36" s="525" customFormat="1" ht="192" customHeight="1">
      <c r="A91" s="1243"/>
      <c r="B91" s="1243"/>
      <c r="C91" s="1243"/>
      <c r="D91" s="1243"/>
      <c r="E91" s="1243"/>
      <c r="F91" s="1243"/>
      <c r="G91" s="921">
        <v>1</v>
      </c>
      <c r="H91" s="921"/>
      <c r="I91" s="1243"/>
      <c r="J91" s="1263"/>
      <c r="K91" s="920"/>
      <c r="L91" s="595" t="str">
        <f>mergeValue(A91) &amp;"."&amp; mergeValue(B91)&amp;"."&amp; mergeValue(C91)&amp;"."&amp; mergeValue(D91)&amp;"."&amp;  mergeValue(F91)&amp;"."&amp;  mergeValue(G91)</f>
        <v>1.1.1.1.1.1</v>
      </c>
      <c r="M91" s="1071"/>
      <c r="N91" s="588"/>
      <c r="O91" s="564"/>
      <c r="P91" s="564"/>
      <c r="Q91" s="564"/>
      <c r="R91" s="1253"/>
      <c r="S91" s="1239" t="s">
        <v>84</v>
      </c>
      <c r="T91" s="1253"/>
      <c r="U91" s="1239" t="s">
        <v>84</v>
      </c>
      <c r="V91" s="539"/>
      <c r="W91" s="1213"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43"/>
      <c r="B92" s="1243"/>
      <c r="C92" s="1243"/>
      <c r="D92" s="1243"/>
      <c r="E92" s="1243"/>
      <c r="F92" s="1243"/>
      <c r="G92" s="921"/>
      <c r="H92" s="921"/>
      <c r="I92" s="1243"/>
      <c r="J92" s="1263"/>
      <c r="K92" s="928">
        <v>1</v>
      </c>
      <c r="L92" s="602"/>
      <c r="M92" s="648"/>
      <c r="N92" s="588"/>
      <c r="O92" s="564"/>
      <c r="P92" s="564"/>
      <c r="Q92" s="586" t="str">
        <f>R91 &amp; "-" &amp; T91</f>
        <v>-</v>
      </c>
      <c r="R92" s="1253"/>
      <c r="S92" s="1239"/>
      <c r="T92" s="1253"/>
      <c r="U92" s="1239"/>
      <c r="V92" s="539"/>
      <c r="W92" s="1213"/>
      <c r="X92" s="587"/>
      <c r="Y92" s="591"/>
      <c r="Z92" s="591"/>
      <c r="AA92" s="591"/>
      <c r="AB92" s="591"/>
      <c r="AC92" s="591"/>
      <c r="AD92" s="587"/>
      <c r="AE92" s="587"/>
      <c r="AF92" s="587"/>
      <c r="AG92" s="587"/>
      <c r="AH92" s="587"/>
      <c r="AI92" s="587"/>
    </row>
    <row r="93" spans="1:36" s="524" customFormat="1" ht="15" customHeight="1">
      <c r="A93" s="1243"/>
      <c r="B93" s="1243"/>
      <c r="C93" s="1243"/>
      <c r="D93" s="1243"/>
      <c r="E93" s="1243"/>
      <c r="F93" s="1243"/>
      <c r="G93" s="921"/>
      <c r="H93" s="921"/>
      <c r="I93" s="1243"/>
      <c r="J93" s="1263"/>
      <c r="K93" s="928">
        <v>1</v>
      </c>
      <c r="L93" s="540"/>
      <c r="M93" s="558" t="s">
        <v>25</v>
      </c>
      <c r="N93" s="553"/>
      <c r="O93" s="547"/>
      <c r="P93" s="547"/>
      <c r="Q93" s="547"/>
      <c r="R93" s="575"/>
      <c r="S93" s="566"/>
      <c r="T93" s="565"/>
      <c r="U93" s="553"/>
      <c r="V93" s="562"/>
      <c r="W93" s="1213"/>
      <c r="X93" s="589"/>
      <c r="Y93" s="589"/>
      <c r="Z93" s="589"/>
      <c r="AA93" s="589"/>
      <c r="AB93" s="589"/>
      <c r="AC93" s="589"/>
      <c r="AD93" s="589"/>
      <c r="AE93" s="589"/>
      <c r="AF93" s="589"/>
      <c r="AG93" s="589"/>
      <c r="AH93" s="589"/>
      <c r="AI93" s="589"/>
    </row>
    <row r="94" spans="1:36" s="524" customFormat="1" ht="15" customHeight="1">
      <c r="A94" s="1243"/>
      <c r="B94" s="1243"/>
      <c r="C94" s="1243"/>
      <c r="D94" s="1243"/>
      <c r="E94" s="1243"/>
      <c r="F94" s="923"/>
      <c r="G94" s="923"/>
      <c r="H94" s="921"/>
      <c r="I94" s="124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43"/>
      <c r="B95" s="1243"/>
      <c r="C95" s="1243"/>
      <c r="D95" s="1243"/>
      <c r="E95" s="923"/>
      <c r="F95" s="923"/>
      <c r="G95" s="923"/>
      <c r="H95" s="921"/>
      <c r="I95" s="124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43"/>
      <c r="B96" s="1243"/>
      <c r="C96" s="124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43"/>
      <c r="B97" s="124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4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43">
        <v>1</v>
      </c>
      <c r="B103" s="1081"/>
      <c r="C103" s="1081"/>
      <c r="D103" s="1081"/>
      <c r="E103" s="1082"/>
      <c r="F103" s="1083"/>
      <c r="G103" s="1081"/>
      <c r="H103" s="1081"/>
      <c r="I103" s="1062"/>
      <c r="J103" s="1067"/>
      <c r="K103" s="1067"/>
      <c r="L103" s="595">
        <f>mergeValue(A103)</f>
        <v>1</v>
      </c>
      <c r="M103" s="643" t="s">
        <v>20</v>
      </c>
      <c r="N103" s="582"/>
      <c r="O103" s="1296"/>
      <c r="P103" s="1297"/>
      <c r="Q103" s="1297"/>
      <c r="R103" s="1297"/>
      <c r="S103" s="1297"/>
      <c r="T103" s="1297"/>
      <c r="U103" s="1297"/>
      <c r="V103" s="1297"/>
      <c r="W103" s="1297"/>
      <c r="X103" s="1297"/>
      <c r="Y103" s="1297"/>
      <c r="Z103" s="1297"/>
      <c r="AA103" s="1298"/>
      <c r="AB103" s="632" t="s">
        <v>477</v>
      </c>
      <c r="AC103" s="587"/>
      <c r="AD103" s="587"/>
      <c r="AE103" s="587"/>
      <c r="AF103" s="587"/>
      <c r="AG103" s="587"/>
      <c r="AH103" s="587"/>
      <c r="AI103" s="587"/>
      <c r="AJ103" s="587"/>
      <c r="AK103" s="587"/>
      <c r="AL103" s="587"/>
      <c r="AM103" s="587"/>
      <c r="AN103" s="587"/>
    </row>
    <row r="104" spans="1:40" s="525" customFormat="1" ht="22.5">
      <c r="A104" s="1243"/>
      <c r="B104" s="1243">
        <v>1</v>
      </c>
      <c r="C104" s="1081"/>
      <c r="D104" s="1081"/>
      <c r="E104" s="1083"/>
      <c r="F104" s="1083"/>
      <c r="G104" s="1081"/>
      <c r="H104" s="1081"/>
      <c r="I104" s="1069"/>
      <c r="J104" s="1064"/>
      <c r="K104" s="1063"/>
      <c r="L104" s="595" t="str">
        <f>mergeValue(A104) &amp;"."&amp; mergeValue(B104)</f>
        <v>1.1</v>
      </c>
      <c r="M104" s="548" t="s">
        <v>16</v>
      </c>
      <c r="N104" s="582"/>
      <c r="O104" s="1296"/>
      <c r="P104" s="1297"/>
      <c r="Q104" s="1297"/>
      <c r="R104" s="1297"/>
      <c r="S104" s="1297"/>
      <c r="T104" s="1297"/>
      <c r="U104" s="1297"/>
      <c r="V104" s="1297"/>
      <c r="W104" s="1297"/>
      <c r="X104" s="1297"/>
      <c r="Y104" s="1297"/>
      <c r="Z104" s="1297"/>
      <c r="AA104" s="1298"/>
      <c r="AB104" s="632" t="s">
        <v>478</v>
      </c>
      <c r="AC104" s="587"/>
      <c r="AD104" s="587"/>
      <c r="AE104" s="587"/>
      <c r="AF104" s="587"/>
      <c r="AG104" s="587"/>
      <c r="AH104" s="587"/>
      <c r="AI104" s="587"/>
      <c r="AJ104" s="587"/>
      <c r="AK104" s="587"/>
      <c r="AL104" s="587"/>
      <c r="AM104" s="587"/>
      <c r="AN104" s="587"/>
    </row>
    <row r="105" spans="1:40" s="525" customFormat="1" ht="22.5">
      <c r="A105" s="1243"/>
      <c r="B105" s="1243"/>
      <c r="C105" s="1243">
        <v>1</v>
      </c>
      <c r="D105" s="1081"/>
      <c r="E105" s="1083"/>
      <c r="F105" s="1083"/>
      <c r="G105" s="1081"/>
      <c r="H105" s="1081"/>
      <c r="I105" s="1069"/>
      <c r="J105" s="1064"/>
      <c r="K105" s="1063"/>
      <c r="L105" s="595" t="str">
        <f>mergeValue(A105) &amp;"."&amp; mergeValue(B105)&amp;"."&amp; mergeValue(C105)</f>
        <v>1.1.1</v>
      </c>
      <c r="M105" s="549" t="s">
        <v>7</v>
      </c>
      <c r="N105" s="582"/>
      <c r="O105" s="1296"/>
      <c r="P105" s="1297"/>
      <c r="Q105" s="1297"/>
      <c r="R105" s="1297"/>
      <c r="S105" s="1297"/>
      <c r="T105" s="1297"/>
      <c r="U105" s="1297"/>
      <c r="V105" s="1297"/>
      <c r="W105" s="1297"/>
      <c r="X105" s="1297"/>
      <c r="Y105" s="1297"/>
      <c r="Z105" s="1297"/>
      <c r="AA105" s="1298"/>
      <c r="AB105" s="632" t="s">
        <v>634</v>
      </c>
      <c r="AC105" s="587"/>
      <c r="AD105" s="587"/>
      <c r="AE105" s="587"/>
      <c r="AF105" s="587"/>
      <c r="AG105" s="587"/>
      <c r="AH105" s="587"/>
      <c r="AI105" s="587"/>
      <c r="AJ105" s="587"/>
      <c r="AK105" s="587"/>
      <c r="AL105" s="587"/>
      <c r="AM105" s="587"/>
      <c r="AN105" s="587"/>
    </row>
    <row r="106" spans="1:40" s="525" customFormat="1" ht="22.5">
      <c r="A106" s="1243"/>
      <c r="B106" s="1243"/>
      <c r="C106" s="1243"/>
      <c r="D106" s="1243">
        <v>1</v>
      </c>
      <c r="E106" s="1083"/>
      <c r="F106" s="1083"/>
      <c r="G106" s="1081"/>
      <c r="H106" s="1081"/>
      <c r="I106" s="1069"/>
      <c r="J106" s="1064"/>
      <c r="K106" s="1063"/>
      <c r="L106" s="595" t="str">
        <f>mergeValue(A106) &amp;"."&amp; mergeValue(B106)&amp;"."&amp; mergeValue(C106)&amp;"."&amp; mergeValue(D106)</f>
        <v>1.1.1.1</v>
      </c>
      <c r="M106" s="550" t="s">
        <v>22</v>
      </c>
      <c r="N106" s="582"/>
      <c r="O106" s="1296"/>
      <c r="P106" s="1297"/>
      <c r="Q106" s="1297"/>
      <c r="R106" s="1297"/>
      <c r="S106" s="1297"/>
      <c r="T106" s="1297"/>
      <c r="U106" s="1297"/>
      <c r="V106" s="1297"/>
      <c r="W106" s="1297"/>
      <c r="X106" s="1297"/>
      <c r="Y106" s="1297"/>
      <c r="Z106" s="1297"/>
      <c r="AA106" s="1298"/>
      <c r="AB106" s="632" t="s">
        <v>635</v>
      </c>
      <c r="AC106" s="587"/>
      <c r="AD106" s="587"/>
      <c r="AE106" s="587"/>
      <c r="AF106" s="587"/>
      <c r="AG106" s="587"/>
      <c r="AH106" s="587"/>
      <c r="AI106" s="587"/>
      <c r="AJ106" s="587"/>
      <c r="AK106" s="587"/>
      <c r="AL106" s="587"/>
      <c r="AM106" s="587"/>
      <c r="AN106" s="587"/>
    </row>
    <row r="107" spans="1:40" s="525" customFormat="1" ht="0.2" customHeight="1">
      <c r="A107" s="1243"/>
      <c r="B107" s="1243"/>
      <c r="C107" s="1243"/>
      <c r="D107" s="1243"/>
      <c r="E107" s="1243">
        <v>1</v>
      </c>
      <c r="F107" s="1083"/>
      <c r="G107" s="1081"/>
      <c r="H107" s="1081"/>
      <c r="I107" s="1068"/>
      <c r="J107" s="1064"/>
      <c r="K107" s="1063"/>
      <c r="L107" s="595"/>
      <c r="M107" s="556"/>
      <c r="N107" s="583"/>
      <c r="O107" s="1293"/>
      <c r="P107" s="1294"/>
      <c r="Q107" s="1294"/>
      <c r="R107" s="1294"/>
      <c r="S107" s="1294"/>
      <c r="T107" s="1294"/>
      <c r="U107" s="1294"/>
      <c r="V107" s="1294"/>
      <c r="W107" s="1294"/>
      <c r="X107" s="1294"/>
      <c r="Y107" s="1294"/>
      <c r="Z107" s="1294"/>
      <c r="AA107" s="1295"/>
      <c r="AB107" s="632"/>
      <c r="AC107" s="587"/>
      <c r="AD107" s="587"/>
      <c r="AE107" s="587"/>
      <c r="AF107" s="587"/>
      <c r="AG107" s="587"/>
      <c r="AH107" s="587"/>
      <c r="AI107" s="587"/>
      <c r="AJ107" s="587"/>
      <c r="AK107" s="587"/>
      <c r="AL107" s="587"/>
      <c r="AM107" s="587"/>
      <c r="AN107" s="587"/>
    </row>
    <row r="108" spans="1:40" s="525" customFormat="1" ht="90">
      <c r="A108" s="1243"/>
      <c r="B108" s="1243"/>
      <c r="C108" s="1243"/>
      <c r="D108" s="1243"/>
      <c r="E108" s="1243"/>
      <c r="F108" s="1243">
        <v>1</v>
      </c>
      <c r="G108" s="1081"/>
      <c r="H108" s="1081"/>
      <c r="I108" s="1265"/>
      <c r="J108" s="1064"/>
      <c r="K108" s="1063"/>
      <c r="L108" s="595" t="str">
        <f>mergeValue(A108) &amp;"."&amp; mergeValue(B108)&amp;"."&amp; mergeValue(C108)&amp;"."&amp; mergeValue(D108)&amp;"."&amp; mergeValue(F108)</f>
        <v>1.1.1.1.1</v>
      </c>
      <c r="M108" s="557" t="s">
        <v>10</v>
      </c>
      <c r="N108" s="583"/>
      <c r="O108" s="1246"/>
      <c r="P108" s="1247"/>
      <c r="Q108" s="1247"/>
      <c r="R108" s="1247"/>
      <c r="S108" s="1247"/>
      <c r="T108" s="1247"/>
      <c r="U108" s="1247"/>
      <c r="V108" s="1247"/>
      <c r="W108" s="1247"/>
      <c r="X108" s="1247"/>
      <c r="Y108" s="1247"/>
      <c r="Z108" s="1247"/>
      <c r="AA108" s="1248"/>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43"/>
      <c r="B109" s="1243"/>
      <c r="C109" s="1243"/>
      <c r="D109" s="1243"/>
      <c r="E109" s="1243"/>
      <c r="F109" s="1243"/>
      <c r="G109" s="1243">
        <v>1</v>
      </c>
      <c r="H109" s="1081"/>
      <c r="I109" s="1265"/>
      <c r="J109" s="1266"/>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53"/>
      <c r="X109" s="1239" t="s">
        <v>84</v>
      </c>
      <c r="Y109" s="1253"/>
      <c r="Z109" s="1239"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43"/>
      <c r="B110" s="1243"/>
      <c r="C110" s="1243"/>
      <c r="D110" s="1243"/>
      <c r="E110" s="1243"/>
      <c r="F110" s="1243"/>
      <c r="G110" s="1243"/>
      <c r="H110" s="1081">
        <v>1</v>
      </c>
      <c r="I110" s="1265"/>
      <c r="J110" s="1266"/>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3"/>
      <c r="X110" s="1239"/>
      <c r="Y110" s="1253"/>
      <c r="Z110" s="1239"/>
      <c r="AA110" s="672"/>
      <c r="AB110" s="1213"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43"/>
      <c r="B111" s="1243"/>
      <c r="C111" s="1243"/>
      <c r="D111" s="1243"/>
      <c r="E111" s="1243"/>
      <c r="F111" s="1243"/>
      <c r="G111" s="1243"/>
      <c r="H111" s="1081"/>
      <c r="I111" s="1265"/>
      <c r="J111" s="1266"/>
      <c r="K111" s="1070"/>
      <c r="L111" s="602"/>
      <c r="M111" s="648"/>
      <c r="N111" s="648"/>
      <c r="O111" s="564"/>
      <c r="P111" s="495"/>
      <c r="Q111" s="495"/>
      <c r="R111" s="495"/>
      <c r="S111" s="495"/>
      <c r="T111" s="495"/>
      <c r="U111" s="561"/>
      <c r="V111" s="586"/>
      <c r="W111" s="1238"/>
      <c r="X111" s="1239"/>
      <c r="Y111" s="1238"/>
      <c r="Z111" s="1239"/>
      <c r="AA111" s="539"/>
      <c r="AB111" s="1213"/>
      <c r="AC111" s="587"/>
      <c r="AD111" s="587"/>
      <c r="AE111" s="587"/>
      <c r="AF111" s="591">
        <f ca="1">OFFSET(AF111,-1,0)</f>
        <v>0</v>
      </c>
      <c r="AG111" s="587"/>
      <c r="AH111" s="587"/>
      <c r="AI111" s="587"/>
      <c r="AJ111" s="587"/>
      <c r="AK111" s="587"/>
      <c r="AL111" s="587"/>
      <c r="AM111" s="587"/>
      <c r="AN111" s="587"/>
    </row>
    <row r="112" spans="1:40" s="524" customFormat="1" ht="15" customHeight="1">
      <c r="A112" s="1243"/>
      <c r="B112" s="1243"/>
      <c r="C112" s="1243"/>
      <c r="D112" s="1243"/>
      <c r="E112" s="1243"/>
      <c r="F112" s="1243"/>
      <c r="G112" s="1243"/>
      <c r="H112" s="1081"/>
      <c r="I112" s="1265"/>
      <c r="J112" s="1266"/>
      <c r="K112" s="1072"/>
      <c r="L112" s="540"/>
      <c r="M112" s="559" t="s">
        <v>41</v>
      </c>
      <c r="N112" s="553"/>
      <c r="O112" s="547"/>
      <c r="P112" s="547"/>
      <c r="Q112" s="547"/>
      <c r="R112" s="547"/>
      <c r="S112" s="547"/>
      <c r="T112" s="547"/>
      <c r="U112" s="547"/>
      <c r="V112" s="547"/>
      <c r="W112" s="565"/>
      <c r="X112" s="566"/>
      <c r="Y112" s="565"/>
      <c r="Z112" s="553"/>
      <c r="AA112" s="562"/>
      <c r="AB112" s="1213"/>
      <c r="AC112" s="589"/>
      <c r="AD112" s="589"/>
      <c r="AE112" s="589"/>
      <c r="AF112" s="589"/>
      <c r="AG112" s="589"/>
      <c r="AH112" s="589"/>
      <c r="AI112" s="589"/>
      <c r="AJ112" s="589"/>
      <c r="AK112" s="589"/>
      <c r="AL112" s="589"/>
      <c r="AM112" s="589"/>
      <c r="AN112" s="589"/>
    </row>
    <row r="113" spans="1:40" s="524" customFormat="1" ht="15" customHeight="1">
      <c r="A113" s="1243"/>
      <c r="B113" s="1243"/>
      <c r="C113" s="1243"/>
      <c r="D113" s="1243"/>
      <c r="E113" s="1243"/>
      <c r="F113" s="1243"/>
      <c r="G113" s="1081"/>
      <c r="H113" s="1081"/>
      <c r="I113" s="1265"/>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43"/>
      <c r="B114" s="1243"/>
      <c r="C114" s="1243"/>
      <c r="D114" s="1243"/>
      <c r="E114" s="1243"/>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43"/>
      <c r="B115" s="1243"/>
      <c r="C115" s="1243"/>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43"/>
      <c r="B116" s="1243"/>
      <c r="C116" s="1243"/>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43"/>
      <c r="B117" s="1243"/>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43"/>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43">
        <v>1</v>
      </c>
      <c r="B125" s="942"/>
      <c r="C125" s="942"/>
      <c r="D125" s="942"/>
      <c r="E125" s="943"/>
      <c r="F125" s="944"/>
      <c r="G125" s="944"/>
      <c r="H125" s="944"/>
      <c r="I125" s="945"/>
      <c r="J125" s="940"/>
      <c r="K125" s="947"/>
      <c r="L125" s="595">
        <f>mergeValue(A125)</f>
        <v>1</v>
      </c>
      <c r="M125" s="643" t="s">
        <v>20</v>
      </c>
      <c r="N125" s="582"/>
      <c r="O125" s="1255"/>
      <c r="P125" s="1255"/>
      <c r="Q125" s="1255"/>
      <c r="R125" s="1255"/>
      <c r="S125" s="1255"/>
      <c r="T125" s="1255"/>
      <c r="U125" s="1255"/>
      <c r="V125" s="1255"/>
      <c r="W125" s="632" t="s">
        <v>659</v>
      </c>
      <c r="X125" s="587"/>
      <c r="Y125" s="587"/>
      <c r="Z125" s="587"/>
      <c r="AA125" s="587"/>
      <c r="AB125" s="587"/>
      <c r="AC125" s="587"/>
      <c r="AD125" s="587"/>
      <c r="AE125" s="587"/>
      <c r="AF125" s="587"/>
      <c r="AG125" s="587"/>
      <c r="AH125" s="587"/>
    </row>
    <row r="126" spans="1:40" s="525" customFormat="1" ht="22.5">
      <c r="A126" s="1243"/>
      <c r="B126" s="1243">
        <v>1</v>
      </c>
      <c r="C126" s="942"/>
      <c r="D126" s="942"/>
      <c r="E126" s="944"/>
      <c r="F126" s="944"/>
      <c r="G126" s="944"/>
      <c r="H126" s="944"/>
      <c r="I126" s="939"/>
      <c r="J126" s="938"/>
      <c r="K126" s="941"/>
      <c r="L126" s="595" t="str">
        <f>mergeValue(A126) &amp;"."&amp; mergeValue(B126)</f>
        <v>1.1</v>
      </c>
      <c r="M126" s="548" t="s">
        <v>16</v>
      </c>
      <c r="N126" s="582"/>
      <c r="O126" s="1255"/>
      <c r="P126" s="1255"/>
      <c r="Q126" s="1255"/>
      <c r="R126" s="1255"/>
      <c r="S126" s="1255"/>
      <c r="T126" s="1255"/>
      <c r="U126" s="1255"/>
      <c r="V126" s="1255"/>
      <c r="W126" s="632" t="s">
        <v>478</v>
      </c>
      <c r="X126" s="587"/>
      <c r="Y126" s="587"/>
      <c r="Z126" s="587"/>
      <c r="AA126" s="587"/>
      <c r="AB126" s="587"/>
      <c r="AC126" s="587"/>
      <c r="AD126" s="587"/>
      <c r="AE126" s="587"/>
      <c r="AF126" s="587"/>
      <c r="AG126" s="587"/>
      <c r="AH126" s="587"/>
    </row>
    <row r="127" spans="1:40" s="525" customFormat="1" ht="22.5">
      <c r="A127" s="1243"/>
      <c r="B127" s="1243"/>
      <c r="C127" s="1243">
        <v>1</v>
      </c>
      <c r="D127" s="942"/>
      <c r="E127" s="944"/>
      <c r="F127" s="944"/>
      <c r="G127" s="944"/>
      <c r="H127" s="944"/>
      <c r="I127" s="946"/>
      <c r="J127" s="938"/>
      <c r="K127" s="941"/>
      <c r="L127" s="595" t="str">
        <f>mergeValue(A127) &amp;"."&amp; mergeValue(B127)&amp;"."&amp; mergeValue(C127)</f>
        <v>1.1.1</v>
      </c>
      <c r="M127" s="549" t="s">
        <v>7</v>
      </c>
      <c r="N127" s="582"/>
      <c r="O127" s="1255"/>
      <c r="P127" s="1255"/>
      <c r="Q127" s="1255"/>
      <c r="R127" s="1255"/>
      <c r="S127" s="1255"/>
      <c r="T127" s="1255"/>
      <c r="U127" s="1255"/>
      <c r="V127" s="1255"/>
      <c r="W127" s="632" t="s">
        <v>634</v>
      </c>
      <c r="X127" s="587"/>
      <c r="Y127" s="587"/>
      <c r="Z127" s="587"/>
      <c r="AA127" s="587"/>
      <c r="AB127" s="587"/>
      <c r="AC127" s="587"/>
      <c r="AD127" s="587"/>
      <c r="AE127" s="587"/>
      <c r="AF127" s="587"/>
      <c r="AG127" s="587"/>
      <c r="AH127" s="587"/>
    </row>
    <row r="128" spans="1:40" s="525" customFormat="1" ht="22.5">
      <c r="A128" s="1243"/>
      <c r="B128" s="1243"/>
      <c r="C128" s="1243"/>
      <c r="D128" s="1243">
        <v>1</v>
      </c>
      <c r="E128" s="944"/>
      <c r="F128" s="944"/>
      <c r="G128" s="944"/>
      <c r="H128" s="944"/>
      <c r="I128" s="946"/>
      <c r="J128" s="938"/>
      <c r="K128" s="941"/>
      <c r="L128" s="595" t="str">
        <f>mergeValue(A128) &amp;"."&amp; mergeValue(B128)&amp;"."&amp; mergeValue(C128)&amp;"."&amp; mergeValue(D128)</f>
        <v>1.1.1.1</v>
      </c>
      <c r="M128" s="550" t="s">
        <v>22</v>
      </c>
      <c r="N128" s="582"/>
      <c r="O128" s="1255"/>
      <c r="P128" s="1255"/>
      <c r="Q128" s="1255"/>
      <c r="R128" s="1255"/>
      <c r="S128" s="1255"/>
      <c r="T128" s="1255"/>
      <c r="U128" s="1255"/>
      <c r="V128" s="1255"/>
      <c r="W128" s="632" t="s">
        <v>635</v>
      </c>
      <c r="X128" s="587"/>
      <c r="Y128" s="587"/>
      <c r="Z128" s="587"/>
      <c r="AA128" s="587"/>
      <c r="AB128" s="587"/>
      <c r="AC128" s="587"/>
      <c r="AD128" s="587"/>
      <c r="AE128" s="587"/>
      <c r="AF128" s="587"/>
      <c r="AG128" s="587"/>
      <c r="AH128" s="587"/>
    </row>
    <row r="129" spans="1:41" s="525" customFormat="1" ht="11.25" hidden="1" customHeight="1">
      <c r="A129" s="1243"/>
      <c r="B129" s="1243"/>
      <c r="C129" s="1243"/>
      <c r="D129" s="1243"/>
      <c r="E129" s="1243">
        <v>1</v>
      </c>
      <c r="F129" s="944"/>
      <c r="G129" s="944"/>
      <c r="H129" s="942">
        <v>1</v>
      </c>
      <c r="I129" s="1243">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41" s="525" customFormat="1" ht="90">
      <c r="A130" s="1243"/>
      <c r="B130" s="1243"/>
      <c r="C130" s="1243"/>
      <c r="D130" s="1243"/>
      <c r="E130" s="1243"/>
      <c r="F130" s="1243">
        <v>1</v>
      </c>
      <c r="G130" s="942"/>
      <c r="H130" s="942"/>
      <c r="I130" s="1243"/>
      <c r="J130" s="1243">
        <v>1</v>
      </c>
      <c r="K130" s="950"/>
      <c r="L130" s="595" t="str">
        <f>mergeValue(A130) &amp;"."&amp; mergeValue(B130)&amp;"."&amp; mergeValue(C130)&amp;"."&amp; mergeValue(D130)&amp;"."&amp;  mergeValue(F130)</f>
        <v>1.1.1.1.1</v>
      </c>
      <c r="M130" s="557" t="s">
        <v>10</v>
      </c>
      <c r="N130" s="583"/>
      <c r="O130" s="1245"/>
      <c r="P130" s="1245"/>
      <c r="Q130" s="1245"/>
      <c r="R130" s="1245"/>
      <c r="S130" s="1245"/>
      <c r="T130" s="1245"/>
      <c r="U130" s="1245"/>
      <c r="V130" s="1245"/>
      <c r="W130" s="632" t="s">
        <v>636</v>
      </c>
      <c r="X130" s="587"/>
      <c r="Y130" s="591" t="str">
        <f>strCheckUnique(Z130:Z133)</f>
        <v/>
      </c>
      <c r="Z130" s="587"/>
      <c r="AA130" s="591"/>
      <c r="AB130" s="587"/>
      <c r="AC130" s="587"/>
      <c r="AD130" s="587"/>
      <c r="AE130" s="587"/>
      <c r="AF130" s="587"/>
      <c r="AG130" s="587"/>
      <c r="AH130" s="587"/>
    </row>
    <row r="131" spans="1:41" s="525" customFormat="1" ht="191.25" customHeight="1">
      <c r="A131" s="1243"/>
      <c r="B131" s="1243"/>
      <c r="C131" s="1243"/>
      <c r="D131" s="1243"/>
      <c r="E131" s="1243"/>
      <c r="F131" s="1243"/>
      <c r="G131" s="942">
        <v>1</v>
      </c>
      <c r="H131" s="942"/>
      <c r="I131" s="1243"/>
      <c r="J131" s="1243"/>
      <c r="K131" s="950">
        <v>1</v>
      </c>
      <c r="L131" s="595" t="str">
        <f>mergeValue(A131) &amp;"."&amp; mergeValue(B131)&amp;"."&amp; mergeValue(C131)&amp;"."&amp; mergeValue(D131)&amp;"."&amp; mergeValue(F131)&amp;"."&amp; mergeValue(G131)</f>
        <v>1.1.1.1.1.1</v>
      </c>
      <c r="M131" s="1071"/>
      <c r="N131" s="588"/>
      <c r="O131" s="564"/>
      <c r="P131" s="564"/>
      <c r="Q131" s="1096"/>
      <c r="R131" s="1253"/>
      <c r="S131" s="1239" t="s">
        <v>84</v>
      </c>
      <c r="T131" s="1253"/>
      <c r="U131" s="1239" t="s">
        <v>85</v>
      </c>
      <c r="V131" s="580"/>
      <c r="W131" s="1213" t="s">
        <v>660</v>
      </c>
      <c r="X131" s="587" t="str">
        <f>strCheckDate(O132:V132)</f>
        <v/>
      </c>
      <c r="Y131" s="591"/>
      <c r="Z131" s="591" t="str">
        <f>IF(M131="","",M131 )</f>
        <v/>
      </c>
      <c r="AA131" s="591"/>
      <c r="AB131" s="591"/>
      <c r="AC131" s="591"/>
      <c r="AD131" s="587"/>
      <c r="AE131" s="587"/>
      <c r="AF131" s="587"/>
      <c r="AG131" s="587"/>
      <c r="AH131" s="587"/>
    </row>
    <row r="132" spans="1:41" s="525" customFormat="1" ht="0.2" customHeight="1">
      <c r="A132" s="1243"/>
      <c r="B132" s="1243"/>
      <c r="C132" s="1243"/>
      <c r="D132" s="1243"/>
      <c r="E132" s="1243"/>
      <c r="F132" s="1243"/>
      <c r="G132" s="942"/>
      <c r="H132" s="942"/>
      <c r="I132" s="1243"/>
      <c r="J132" s="1243"/>
      <c r="K132" s="950"/>
      <c r="L132" s="602"/>
      <c r="M132" s="648"/>
      <c r="N132" s="588"/>
      <c r="O132" s="564"/>
      <c r="P132" s="564"/>
      <c r="Q132" s="586" t="str">
        <f>R131 &amp; "-" &amp; T131</f>
        <v>-</v>
      </c>
      <c r="R132" s="1238"/>
      <c r="S132" s="1239"/>
      <c r="T132" s="1238"/>
      <c r="U132" s="1239"/>
      <c r="V132" s="580"/>
      <c r="W132" s="1213"/>
      <c r="X132" s="587"/>
      <c r="Y132" s="587"/>
      <c r="Z132" s="587"/>
      <c r="AA132" s="587"/>
      <c r="AB132" s="587"/>
      <c r="AC132" s="587"/>
      <c r="AD132" s="587"/>
      <c r="AE132" s="587"/>
      <c r="AF132" s="587"/>
      <c r="AG132" s="587"/>
      <c r="AH132" s="587"/>
    </row>
    <row r="133" spans="1:41" s="524" customFormat="1" ht="15" customHeight="1">
      <c r="A133" s="1243"/>
      <c r="B133" s="1243"/>
      <c r="C133" s="1243"/>
      <c r="D133" s="1243"/>
      <c r="E133" s="1243"/>
      <c r="F133" s="1243"/>
      <c r="G133" s="944"/>
      <c r="H133" s="942"/>
      <c r="I133" s="1243"/>
      <c r="J133" s="1243"/>
      <c r="K133" s="949"/>
      <c r="L133" s="540"/>
      <c r="M133" s="558" t="s">
        <v>25</v>
      </c>
      <c r="N133" s="553"/>
      <c r="O133" s="547"/>
      <c r="P133" s="547"/>
      <c r="Q133" s="547"/>
      <c r="R133" s="575"/>
      <c r="S133" s="566"/>
      <c r="T133" s="565"/>
      <c r="U133" s="553"/>
      <c r="V133" s="562"/>
      <c r="W133" s="1213"/>
      <c r="X133" s="589"/>
      <c r="Y133" s="589"/>
      <c r="Z133" s="589"/>
      <c r="AA133" s="589"/>
      <c r="AB133" s="589"/>
      <c r="AC133" s="589"/>
      <c r="AD133" s="589"/>
      <c r="AE133" s="589"/>
      <c r="AF133" s="589"/>
      <c r="AG133" s="589"/>
      <c r="AH133" s="589"/>
    </row>
    <row r="134" spans="1:41" s="524" customFormat="1" ht="15" customHeight="1">
      <c r="A134" s="1243"/>
      <c r="B134" s="1243"/>
      <c r="C134" s="1243"/>
      <c r="D134" s="1243"/>
      <c r="E134" s="1243"/>
      <c r="F134" s="944"/>
      <c r="G134" s="944"/>
      <c r="H134" s="942"/>
      <c r="I134" s="1243"/>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41" s="524" customFormat="1" ht="0.2" customHeight="1">
      <c r="A135" s="1243"/>
      <c r="B135" s="1243"/>
      <c r="C135" s="1243"/>
      <c r="D135" s="1243"/>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41" s="524" customFormat="1" ht="15" customHeight="1">
      <c r="A136" s="1243"/>
      <c r="B136" s="1243"/>
      <c r="C136" s="1243"/>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41" s="524" customFormat="1" ht="15" customHeight="1">
      <c r="A137" s="1243"/>
      <c r="B137" s="1243"/>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41" s="524" customFormat="1" ht="15" customHeight="1">
      <c r="A138" s="124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41"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41" ht="17.100000000000001" customHeight="1">
      <c r="X140" s="204"/>
      <c r="Y140" s="204"/>
      <c r="Z140" s="204"/>
      <c r="AA140" s="204"/>
      <c r="AB140" s="204"/>
      <c r="AC140" s="204"/>
      <c r="AD140" s="204"/>
      <c r="AE140" s="204"/>
      <c r="AF140" s="204"/>
      <c r="AG140" s="204"/>
      <c r="AH140" s="204"/>
    </row>
    <row r="141" spans="1:41"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41" ht="17.100000000000001" customHeight="1">
      <c r="T142" s="122"/>
      <c r="U142" s="43"/>
      <c r="X142" s="204"/>
      <c r="Y142" s="204"/>
      <c r="Z142" s="204"/>
      <c r="AA142" s="204"/>
      <c r="AB142" s="204"/>
      <c r="AC142" s="204"/>
      <c r="AD142" s="204"/>
      <c r="AE142" s="204"/>
      <c r="AF142" s="204"/>
      <c r="AG142" s="204"/>
      <c r="AH142" s="204"/>
    </row>
    <row r="143" spans="1:41" s="525" customFormat="1" ht="22.5">
      <c r="A143" s="1243">
        <v>1</v>
      </c>
      <c r="B143" s="960"/>
      <c r="C143" s="960"/>
      <c r="D143" s="960"/>
      <c r="E143" s="961"/>
      <c r="F143" s="962"/>
      <c r="G143" s="962"/>
      <c r="H143" s="962"/>
      <c r="I143" s="963"/>
      <c r="J143" s="958"/>
      <c r="K143" s="965"/>
      <c r="L143" s="595">
        <f>mergeValue(A143)</f>
        <v>1</v>
      </c>
      <c r="M143" s="643" t="s">
        <v>20</v>
      </c>
      <c r="N143" s="582"/>
      <c r="O143" s="1296"/>
      <c r="P143" s="1297"/>
      <c r="Q143" s="1297"/>
      <c r="R143" s="1297"/>
      <c r="S143" s="1297"/>
      <c r="T143" s="1297"/>
      <c r="U143" s="1297"/>
      <c r="V143" s="1297"/>
      <c r="W143" s="1297"/>
      <c r="X143" s="1297"/>
      <c r="Y143" s="1297"/>
      <c r="Z143" s="1297"/>
      <c r="AA143" s="1297"/>
      <c r="AB143" s="1297"/>
      <c r="AC143" s="1298"/>
      <c r="AD143" s="632" t="s">
        <v>659</v>
      </c>
      <c r="AE143" s="587"/>
      <c r="AF143" s="587"/>
      <c r="AG143" s="587"/>
      <c r="AH143" s="587"/>
      <c r="AI143" s="587"/>
      <c r="AJ143" s="587"/>
      <c r="AK143" s="587"/>
      <c r="AL143" s="587"/>
      <c r="AM143" s="587"/>
      <c r="AN143" s="587"/>
      <c r="AO143" s="587"/>
    </row>
    <row r="144" spans="1:41" s="525" customFormat="1" ht="22.5">
      <c r="A144" s="1243"/>
      <c r="B144" s="1243">
        <v>1</v>
      </c>
      <c r="C144" s="960"/>
      <c r="D144" s="960"/>
      <c r="E144" s="962"/>
      <c r="F144" s="962"/>
      <c r="G144" s="962"/>
      <c r="H144" s="962"/>
      <c r="I144" s="957"/>
      <c r="J144" s="956"/>
      <c r="K144" s="959"/>
      <c r="L144" s="595" t="str">
        <f>mergeValue(A144) &amp;"."&amp; mergeValue(B144)</f>
        <v>1.1</v>
      </c>
      <c r="M144" s="548" t="s">
        <v>16</v>
      </c>
      <c r="N144" s="582"/>
      <c r="O144" s="1296"/>
      <c r="P144" s="1297"/>
      <c r="Q144" s="1297"/>
      <c r="R144" s="1297"/>
      <c r="S144" s="1297"/>
      <c r="T144" s="1297"/>
      <c r="U144" s="1297"/>
      <c r="V144" s="1297"/>
      <c r="W144" s="1297"/>
      <c r="X144" s="1297"/>
      <c r="Y144" s="1297"/>
      <c r="Z144" s="1297"/>
      <c r="AA144" s="1297"/>
      <c r="AB144" s="1297"/>
      <c r="AC144" s="1298"/>
      <c r="AD144" s="632" t="s">
        <v>478</v>
      </c>
      <c r="AE144" s="587"/>
      <c r="AF144" s="587"/>
      <c r="AG144" s="587"/>
      <c r="AH144" s="587"/>
      <c r="AI144" s="587"/>
      <c r="AJ144" s="587"/>
      <c r="AK144" s="587"/>
      <c r="AL144" s="587"/>
      <c r="AM144" s="587"/>
      <c r="AN144" s="587"/>
      <c r="AO144" s="587"/>
    </row>
    <row r="145" spans="1:42" s="525" customFormat="1" ht="22.5">
      <c r="A145" s="1243"/>
      <c r="B145" s="1243"/>
      <c r="C145" s="1243">
        <v>1</v>
      </c>
      <c r="D145" s="960"/>
      <c r="E145" s="962"/>
      <c r="F145" s="962"/>
      <c r="G145" s="962"/>
      <c r="H145" s="962"/>
      <c r="I145" s="964"/>
      <c r="J145" s="956"/>
      <c r="K145" s="959"/>
      <c r="L145" s="595" t="str">
        <f>mergeValue(A145) &amp;"."&amp; mergeValue(B145)&amp;"."&amp; mergeValue(C145)</f>
        <v>1.1.1</v>
      </c>
      <c r="M145" s="549" t="s">
        <v>7</v>
      </c>
      <c r="N145" s="582"/>
      <c r="O145" s="1296"/>
      <c r="P145" s="1297"/>
      <c r="Q145" s="1297"/>
      <c r="R145" s="1297"/>
      <c r="S145" s="1297"/>
      <c r="T145" s="1297"/>
      <c r="U145" s="1297"/>
      <c r="V145" s="1297"/>
      <c r="W145" s="1297"/>
      <c r="X145" s="1297"/>
      <c r="Y145" s="1297"/>
      <c r="Z145" s="1297"/>
      <c r="AA145" s="1297"/>
      <c r="AB145" s="1297"/>
      <c r="AC145" s="1298"/>
      <c r="AD145" s="632" t="s">
        <v>634</v>
      </c>
      <c r="AE145" s="587"/>
      <c r="AF145" s="587"/>
      <c r="AG145" s="587"/>
      <c r="AH145" s="587"/>
      <c r="AI145" s="587"/>
      <c r="AJ145" s="587"/>
      <c r="AK145" s="587"/>
      <c r="AL145" s="587"/>
      <c r="AM145" s="587"/>
      <c r="AN145" s="587"/>
      <c r="AO145" s="587"/>
    </row>
    <row r="146" spans="1:42" s="525" customFormat="1" ht="22.5">
      <c r="A146" s="1243"/>
      <c r="B146" s="1243"/>
      <c r="C146" s="1243"/>
      <c r="D146" s="1243">
        <v>1</v>
      </c>
      <c r="E146" s="962"/>
      <c r="F146" s="962"/>
      <c r="G146" s="962"/>
      <c r="H146" s="962"/>
      <c r="I146" s="964"/>
      <c r="J146" s="956"/>
      <c r="K146" s="959"/>
      <c r="L146" s="595" t="str">
        <f>mergeValue(A146) &amp;"."&amp; mergeValue(B146)&amp;"."&amp; mergeValue(C146)&amp;"."&amp; mergeValue(D146)</f>
        <v>1.1.1.1</v>
      </c>
      <c r="M146" s="550" t="s">
        <v>22</v>
      </c>
      <c r="N146" s="582"/>
      <c r="O146" s="1296"/>
      <c r="P146" s="1297"/>
      <c r="Q146" s="1297"/>
      <c r="R146" s="1297"/>
      <c r="S146" s="1297"/>
      <c r="T146" s="1297"/>
      <c r="U146" s="1297"/>
      <c r="V146" s="1297"/>
      <c r="W146" s="1297"/>
      <c r="X146" s="1297"/>
      <c r="Y146" s="1297"/>
      <c r="Z146" s="1297"/>
      <c r="AA146" s="1297"/>
      <c r="AB146" s="1297"/>
      <c r="AC146" s="1298"/>
      <c r="AD146" s="632" t="s">
        <v>635</v>
      </c>
      <c r="AE146" s="587"/>
      <c r="AF146" s="587"/>
      <c r="AG146" s="587"/>
      <c r="AH146" s="587"/>
      <c r="AI146" s="587"/>
      <c r="AJ146" s="587"/>
      <c r="AK146" s="587"/>
      <c r="AL146" s="587"/>
      <c r="AM146" s="587"/>
      <c r="AN146" s="587"/>
      <c r="AO146" s="587"/>
    </row>
    <row r="147" spans="1:42" s="525" customFormat="1" ht="11.25" hidden="1" customHeight="1">
      <c r="A147" s="1243"/>
      <c r="B147" s="1243"/>
      <c r="C147" s="1243"/>
      <c r="D147" s="1243"/>
      <c r="E147" s="1243">
        <v>1</v>
      </c>
      <c r="F147" s="962"/>
      <c r="G147" s="962"/>
      <c r="H147" s="960">
        <v>1</v>
      </c>
      <c r="I147" s="1243">
        <v>1</v>
      </c>
      <c r="J147" s="962"/>
      <c r="K147" s="967"/>
      <c r="L147" s="595"/>
      <c r="M147" s="556"/>
      <c r="N147" s="583"/>
      <c r="O147" s="1293"/>
      <c r="P147" s="1294"/>
      <c r="Q147" s="1294"/>
      <c r="R147" s="1294"/>
      <c r="S147" s="1294"/>
      <c r="T147" s="1294"/>
      <c r="U147" s="1294"/>
      <c r="V147" s="1294"/>
      <c r="W147" s="1294"/>
      <c r="X147" s="1294"/>
      <c r="Y147" s="1294"/>
      <c r="Z147" s="1294"/>
      <c r="AA147" s="1294"/>
      <c r="AB147" s="1294"/>
      <c r="AC147" s="1295"/>
      <c r="AD147" s="561"/>
      <c r="AE147" s="587"/>
      <c r="AF147" s="587"/>
      <c r="AG147" s="587"/>
      <c r="AH147" s="587"/>
      <c r="AI147" s="587"/>
      <c r="AJ147" s="587"/>
      <c r="AK147" s="587"/>
      <c r="AL147" s="587"/>
      <c r="AM147" s="587"/>
      <c r="AN147" s="587"/>
      <c r="AO147" s="587"/>
    </row>
    <row r="148" spans="1:42" s="525" customFormat="1" ht="90">
      <c r="A148" s="1243"/>
      <c r="B148" s="1243"/>
      <c r="C148" s="1243"/>
      <c r="D148" s="1243"/>
      <c r="E148" s="1243"/>
      <c r="F148" s="1243">
        <v>1</v>
      </c>
      <c r="G148" s="960"/>
      <c r="H148" s="960"/>
      <c r="I148" s="1243"/>
      <c r="J148" s="1243">
        <v>1</v>
      </c>
      <c r="K148" s="968"/>
      <c r="L148" s="595" t="str">
        <f>mergeValue(A148) &amp;"."&amp; mergeValue(B148)&amp;"."&amp; mergeValue(C148)&amp;"."&amp; mergeValue(D148)&amp;"."&amp;  mergeValue(F148)</f>
        <v>1.1.1.1.1</v>
      </c>
      <c r="M148" s="557" t="s">
        <v>10</v>
      </c>
      <c r="N148" s="583"/>
      <c r="O148" s="1246"/>
      <c r="P148" s="1247"/>
      <c r="Q148" s="1247"/>
      <c r="R148" s="1247"/>
      <c r="S148" s="1247"/>
      <c r="T148" s="1247"/>
      <c r="U148" s="1247"/>
      <c r="V148" s="1247"/>
      <c r="W148" s="1247"/>
      <c r="X148" s="1247"/>
      <c r="Y148" s="1247"/>
      <c r="Z148" s="1247"/>
      <c r="AA148" s="1247"/>
      <c r="AB148" s="1247"/>
      <c r="AC148" s="1248"/>
      <c r="AD148" s="632" t="s">
        <v>636</v>
      </c>
      <c r="AE148" s="587"/>
      <c r="AF148" s="591" t="str">
        <f>strCheckUnique(AG148:AG151)</f>
        <v/>
      </c>
      <c r="AG148" s="587"/>
      <c r="AH148" s="591"/>
      <c r="AI148" s="587"/>
      <c r="AJ148" s="587"/>
      <c r="AK148" s="587"/>
      <c r="AL148" s="587"/>
      <c r="AM148" s="587"/>
      <c r="AN148" s="587"/>
      <c r="AO148" s="587"/>
    </row>
    <row r="149" spans="1:42" s="525" customFormat="1" ht="188.25" customHeight="1">
      <c r="A149" s="1243"/>
      <c r="B149" s="1243"/>
      <c r="C149" s="1243"/>
      <c r="D149" s="1243"/>
      <c r="E149" s="1243"/>
      <c r="F149" s="1243"/>
      <c r="G149" s="960">
        <v>1</v>
      </c>
      <c r="H149" s="960"/>
      <c r="I149" s="1243"/>
      <c r="J149" s="1243"/>
      <c r="K149" s="968">
        <v>1</v>
      </c>
      <c r="L149" s="595" t="str">
        <f>mergeValue(A149) &amp;"."&amp; mergeValue(B149)&amp;"."&amp; mergeValue(C149)&amp;"."&amp; mergeValue(D149)&amp;"."&amp; mergeValue(F149)&amp;"."&amp; mergeValue(G149)</f>
        <v>1.1.1.1.1.1</v>
      </c>
      <c r="M149" s="1071"/>
      <c r="N149" s="588"/>
      <c r="O149" s="685"/>
      <c r="P149" s="564"/>
      <c r="Q149" s="1096"/>
      <c r="R149" s="1253"/>
      <c r="S149" s="1239" t="s">
        <v>84</v>
      </c>
      <c r="T149" s="1253"/>
      <c r="U149" s="1239" t="s">
        <v>84</v>
      </c>
      <c r="V149" s="685"/>
      <c r="W149" s="765"/>
      <c r="X149" s="1096"/>
      <c r="Y149" s="1253"/>
      <c r="Z149" s="1239" t="s">
        <v>84</v>
      </c>
      <c r="AA149" s="1253"/>
      <c r="AB149" s="1239" t="s">
        <v>85</v>
      </c>
      <c r="AC149" s="580"/>
      <c r="AD149" s="1213" t="s">
        <v>660</v>
      </c>
      <c r="AE149" s="587" t="str">
        <f>strCheckDate(O150:AC150)</f>
        <v/>
      </c>
      <c r="AF149" s="591"/>
      <c r="AG149" s="591" t="str">
        <f>IF(M149="","",M149 )</f>
        <v/>
      </c>
      <c r="AH149" s="591"/>
      <c r="AI149" s="591"/>
      <c r="AJ149" s="591"/>
      <c r="AK149" s="587"/>
      <c r="AL149" s="587"/>
      <c r="AM149" s="587"/>
      <c r="AN149" s="587"/>
      <c r="AO149" s="587"/>
    </row>
    <row r="150" spans="1:42" s="525" customFormat="1" ht="0.2" customHeight="1">
      <c r="A150" s="1243"/>
      <c r="B150" s="1243"/>
      <c r="C150" s="1243"/>
      <c r="D150" s="1243"/>
      <c r="E150" s="1243"/>
      <c r="F150" s="1243"/>
      <c r="G150" s="960"/>
      <c r="H150" s="960"/>
      <c r="I150" s="1243"/>
      <c r="J150" s="1243"/>
      <c r="K150" s="968"/>
      <c r="L150" s="602"/>
      <c r="M150" s="648"/>
      <c r="N150" s="588"/>
      <c r="O150" s="564"/>
      <c r="P150" s="564"/>
      <c r="Q150" s="586" t="str">
        <f>R149 &amp; "-" &amp; T149</f>
        <v>-</v>
      </c>
      <c r="R150" s="1238"/>
      <c r="S150" s="1239"/>
      <c r="T150" s="1238"/>
      <c r="U150" s="1239"/>
      <c r="V150" s="765"/>
      <c r="W150" s="765"/>
      <c r="X150" s="771" t="str">
        <f>Y149 &amp; "-" &amp; AA149</f>
        <v>-</v>
      </c>
      <c r="Y150" s="1238"/>
      <c r="Z150" s="1239"/>
      <c r="AA150" s="1238"/>
      <c r="AB150" s="1239"/>
      <c r="AC150" s="580"/>
      <c r="AD150" s="1213"/>
      <c r="AE150" s="587"/>
      <c r="AF150" s="587"/>
      <c r="AG150" s="587"/>
      <c r="AH150" s="587"/>
      <c r="AI150" s="587"/>
      <c r="AJ150" s="587"/>
      <c r="AK150" s="587"/>
      <c r="AL150" s="587"/>
      <c r="AM150" s="587"/>
      <c r="AN150" s="587"/>
      <c r="AO150" s="587"/>
    </row>
    <row r="151" spans="1:42" s="524" customFormat="1" ht="15" customHeight="1">
      <c r="A151" s="1243"/>
      <c r="B151" s="1243"/>
      <c r="C151" s="1243"/>
      <c r="D151" s="1243"/>
      <c r="E151" s="1243"/>
      <c r="F151" s="1243"/>
      <c r="G151" s="962"/>
      <c r="H151" s="960"/>
      <c r="I151" s="1243"/>
      <c r="J151" s="1243"/>
      <c r="K151" s="967"/>
      <c r="L151" s="540"/>
      <c r="M151" s="558" t="s">
        <v>25</v>
      </c>
      <c r="N151" s="553"/>
      <c r="O151" s="547"/>
      <c r="P151" s="547"/>
      <c r="Q151" s="547"/>
      <c r="R151" s="575"/>
      <c r="S151" s="566"/>
      <c r="T151" s="565"/>
      <c r="U151" s="553"/>
      <c r="V151" s="759"/>
      <c r="W151" s="759"/>
      <c r="X151" s="759"/>
      <c r="Y151" s="768"/>
      <c r="Z151" s="1008"/>
      <c r="AA151" s="1007"/>
      <c r="AB151" s="1003"/>
      <c r="AC151" s="562"/>
      <c r="AD151" s="1213"/>
      <c r="AE151" s="589"/>
      <c r="AF151" s="589"/>
      <c r="AG151" s="589"/>
      <c r="AH151" s="589"/>
      <c r="AI151" s="589"/>
      <c r="AJ151" s="589"/>
      <c r="AK151" s="589"/>
      <c r="AL151" s="589"/>
      <c r="AM151" s="589"/>
      <c r="AN151" s="589"/>
      <c r="AO151" s="589"/>
    </row>
    <row r="152" spans="1:42" s="524" customFormat="1" ht="15" customHeight="1">
      <c r="A152" s="1243"/>
      <c r="B152" s="1243"/>
      <c r="C152" s="1243"/>
      <c r="D152" s="1243"/>
      <c r="E152" s="1243"/>
      <c r="F152" s="962"/>
      <c r="G152" s="962"/>
      <c r="H152" s="960"/>
      <c r="I152" s="1243"/>
      <c r="J152" s="962"/>
      <c r="K152" s="967"/>
      <c r="L152" s="540"/>
      <c r="M152" s="553" t="s">
        <v>11</v>
      </c>
      <c r="N152" s="552"/>
      <c r="O152" s="547"/>
      <c r="P152" s="547"/>
      <c r="Q152" s="547"/>
      <c r="R152" s="575"/>
      <c r="S152" s="566"/>
      <c r="T152" s="565"/>
      <c r="U152" s="552"/>
      <c r="V152" s="759"/>
      <c r="W152" s="759"/>
      <c r="X152" s="759"/>
      <c r="Y152" s="768"/>
      <c r="Z152" s="1008"/>
      <c r="AA152" s="1007"/>
      <c r="AB152" s="1042"/>
      <c r="AC152" s="566"/>
      <c r="AD152" s="562"/>
      <c r="AE152" s="589"/>
      <c r="AF152" s="589"/>
      <c r="AG152" s="589"/>
      <c r="AH152" s="589"/>
      <c r="AI152" s="589"/>
      <c r="AJ152" s="589"/>
      <c r="AK152" s="589"/>
      <c r="AL152" s="589"/>
      <c r="AM152" s="589"/>
      <c r="AN152" s="589"/>
      <c r="AO152" s="589"/>
    </row>
    <row r="153" spans="1:42" s="524" customFormat="1" ht="15" hidden="1" customHeight="1">
      <c r="A153" s="1243"/>
      <c r="B153" s="1243"/>
      <c r="C153" s="1243"/>
      <c r="D153" s="1243"/>
      <c r="E153" s="966"/>
      <c r="F153" s="962"/>
      <c r="G153" s="962"/>
      <c r="H153" s="962"/>
      <c r="I153" s="958"/>
      <c r="J153" s="955"/>
      <c r="K153" s="965"/>
      <c r="L153" s="540"/>
      <c r="M153" s="553"/>
      <c r="N153" s="553"/>
      <c r="O153" s="553"/>
      <c r="P153" s="553"/>
      <c r="Q153" s="553"/>
      <c r="R153" s="553"/>
      <c r="S153" s="553"/>
      <c r="T153" s="553"/>
      <c r="U153" s="553"/>
      <c r="V153" s="1003"/>
      <c r="W153" s="1003"/>
      <c r="X153" s="1003"/>
      <c r="Y153" s="1003"/>
      <c r="Z153" s="1003"/>
      <c r="AA153" s="1003"/>
      <c r="AB153" s="1003"/>
      <c r="AC153" s="566"/>
      <c r="AD153" s="562"/>
      <c r="AE153" s="589"/>
      <c r="AF153" s="589"/>
      <c r="AG153" s="589"/>
      <c r="AH153" s="589"/>
      <c r="AI153" s="589"/>
      <c r="AJ153" s="589"/>
      <c r="AK153" s="589"/>
      <c r="AL153" s="589"/>
      <c r="AM153" s="589"/>
      <c r="AN153" s="589"/>
      <c r="AO153" s="589"/>
      <c r="AP153" s="589"/>
    </row>
    <row r="154" spans="1:42" s="524" customFormat="1" ht="15" customHeight="1">
      <c r="A154" s="1243"/>
      <c r="B154" s="1243"/>
      <c r="C154" s="1243"/>
      <c r="D154" s="966"/>
      <c r="E154" s="966"/>
      <c r="F154" s="962"/>
      <c r="G154" s="962"/>
      <c r="H154" s="962"/>
      <c r="I154" s="958"/>
      <c r="J154" s="955"/>
      <c r="K154" s="965"/>
      <c r="L154" s="540"/>
      <c r="M154" s="552" t="s">
        <v>17</v>
      </c>
      <c r="N154" s="551"/>
      <c r="O154" s="547"/>
      <c r="P154" s="547"/>
      <c r="Q154" s="547"/>
      <c r="R154" s="575"/>
      <c r="S154" s="566"/>
      <c r="T154" s="565"/>
      <c r="U154" s="551"/>
      <c r="V154" s="759"/>
      <c r="W154" s="759"/>
      <c r="X154" s="759"/>
      <c r="Y154" s="768"/>
      <c r="Z154" s="1008"/>
      <c r="AA154" s="1007"/>
      <c r="AB154" s="1001"/>
      <c r="AC154" s="566"/>
      <c r="AD154" s="562"/>
      <c r="AE154" s="589"/>
      <c r="AF154" s="589"/>
      <c r="AG154" s="589"/>
      <c r="AH154" s="589"/>
      <c r="AI154" s="589"/>
      <c r="AJ154" s="589"/>
      <c r="AK154" s="589"/>
      <c r="AL154" s="589"/>
      <c r="AM154" s="589"/>
      <c r="AN154" s="589"/>
      <c r="AO154" s="589"/>
    </row>
    <row r="155" spans="1:42" s="524" customFormat="1" ht="15" customHeight="1">
      <c r="A155" s="1243"/>
      <c r="B155" s="1243"/>
      <c r="C155" s="966"/>
      <c r="D155" s="966"/>
      <c r="E155" s="966"/>
      <c r="F155" s="966"/>
      <c r="G155" s="971"/>
      <c r="H155" s="958"/>
      <c r="I155" s="969"/>
      <c r="J155" s="955"/>
      <c r="K155" s="970"/>
      <c r="L155" s="540"/>
      <c r="M155" s="551" t="s">
        <v>18</v>
      </c>
      <c r="N155" s="551"/>
      <c r="O155" s="547"/>
      <c r="P155" s="547"/>
      <c r="Q155" s="547"/>
      <c r="R155" s="575"/>
      <c r="S155" s="566"/>
      <c r="T155" s="565"/>
      <c r="U155" s="551"/>
      <c r="V155" s="759"/>
      <c r="W155" s="759"/>
      <c r="X155" s="759"/>
      <c r="Y155" s="768"/>
      <c r="Z155" s="1008"/>
      <c r="AA155" s="1007"/>
      <c r="AB155" s="1001"/>
      <c r="AC155" s="566"/>
      <c r="AD155" s="562"/>
      <c r="AE155" s="589"/>
      <c r="AF155" s="589"/>
      <c r="AG155" s="589"/>
      <c r="AH155" s="589"/>
      <c r="AI155" s="589"/>
      <c r="AJ155" s="589"/>
      <c r="AK155" s="589"/>
      <c r="AL155" s="589"/>
      <c r="AM155" s="589"/>
      <c r="AN155" s="589"/>
      <c r="AO155" s="589"/>
    </row>
    <row r="156" spans="1:42" s="524" customFormat="1" ht="15" customHeight="1">
      <c r="A156" s="124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759"/>
      <c r="W156" s="759"/>
      <c r="X156" s="759"/>
      <c r="Y156" s="768"/>
      <c r="Z156" s="1008"/>
      <c r="AA156" s="1007"/>
      <c r="AB156" s="1001"/>
      <c r="AC156" s="566"/>
      <c r="AD156" s="562"/>
      <c r="AE156" s="589"/>
      <c r="AF156" s="589"/>
      <c r="AG156" s="589"/>
      <c r="AH156" s="589"/>
      <c r="AI156" s="589"/>
      <c r="AJ156" s="589"/>
      <c r="AK156" s="589"/>
      <c r="AL156" s="589"/>
      <c r="AM156" s="589"/>
      <c r="AN156" s="589"/>
      <c r="AO156" s="589"/>
    </row>
    <row r="157" spans="1:42"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42" ht="17.100000000000001" customHeight="1">
      <c r="X158" s="204"/>
      <c r="Y158" s="204"/>
      <c r="Z158" s="204"/>
      <c r="AA158" s="204"/>
      <c r="AB158" s="204"/>
      <c r="AC158" s="204"/>
      <c r="AD158" s="204"/>
      <c r="AE158" s="204"/>
      <c r="AF158" s="204"/>
      <c r="AG158" s="204"/>
      <c r="AH158" s="204"/>
    </row>
    <row r="159" spans="1:42"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42" ht="17.100000000000001" customHeight="1">
      <c r="T160" s="122"/>
      <c r="U160" s="43"/>
      <c r="X160" s="204"/>
      <c r="Y160" s="204"/>
      <c r="Z160" s="204"/>
      <c r="AA160" s="204"/>
      <c r="AB160" s="204"/>
      <c r="AC160" s="204"/>
      <c r="AD160" s="204"/>
      <c r="AE160" s="204"/>
      <c r="AF160" s="204"/>
      <c r="AG160" s="204"/>
      <c r="AH160" s="204"/>
    </row>
    <row r="161" spans="1:33" s="525" customFormat="1" ht="22.5">
      <c r="A161" s="1243">
        <v>1</v>
      </c>
      <c r="B161" s="903"/>
      <c r="C161" s="903"/>
      <c r="D161" s="903"/>
      <c r="E161" s="904"/>
      <c r="F161" s="905"/>
      <c r="G161" s="905"/>
      <c r="H161" s="905"/>
      <c r="I161" s="906"/>
      <c r="J161" s="901"/>
      <c r="K161" s="908"/>
      <c r="L161" s="595">
        <f>mergeValue(A161)</f>
        <v>1</v>
      </c>
      <c r="M161" s="643" t="s">
        <v>20</v>
      </c>
      <c r="N161" s="582"/>
      <c r="O161" s="1296"/>
      <c r="P161" s="1297"/>
      <c r="Q161" s="1297"/>
      <c r="R161" s="1297"/>
      <c r="S161" s="1297"/>
      <c r="T161" s="1297"/>
      <c r="U161" s="1297"/>
      <c r="V161" s="1298"/>
      <c r="W161" s="632" t="s">
        <v>477</v>
      </c>
      <c r="X161" s="587"/>
      <c r="Y161" s="587"/>
      <c r="Z161" s="587"/>
      <c r="AA161" s="587"/>
      <c r="AB161" s="587"/>
      <c r="AC161" s="587"/>
      <c r="AD161" s="587"/>
      <c r="AE161" s="587"/>
      <c r="AF161" s="587"/>
      <c r="AG161" s="587"/>
    </row>
    <row r="162" spans="1:33" s="525" customFormat="1" ht="22.5">
      <c r="A162" s="1243"/>
      <c r="B162" s="1243">
        <v>1</v>
      </c>
      <c r="C162" s="903"/>
      <c r="D162" s="903"/>
      <c r="E162" s="905"/>
      <c r="F162" s="905"/>
      <c r="G162" s="905"/>
      <c r="H162" s="905"/>
      <c r="I162" s="900"/>
      <c r="J162" s="899"/>
      <c r="K162" s="902"/>
      <c r="L162" s="595" t="str">
        <f>mergeValue(A162) &amp;"."&amp; mergeValue(B162)</f>
        <v>1.1</v>
      </c>
      <c r="M162" s="548" t="s">
        <v>16</v>
      </c>
      <c r="N162" s="582"/>
      <c r="O162" s="1296"/>
      <c r="P162" s="1297"/>
      <c r="Q162" s="1297"/>
      <c r="R162" s="1297"/>
      <c r="S162" s="1297"/>
      <c r="T162" s="1297"/>
      <c r="U162" s="1297"/>
      <c r="V162" s="1298"/>
      <c r="W162" s="632" t="s">
        <v>478</v>
      </c>
      <c r="X162" s="587"/>
      <c r="Y162" s="587"/>
      <c r="Z162" s="587"/>
      <c r="AA162" s="587"/>
      <c r="AB162" s="587"/>
      <c r="AC162" s="587"/>
      <c r="AD162" s="587"/>
      <c r="AE162" s="587"/>
      <c r="AF162" s="587"/>
      <c r="AG162" s="587"/>
    </row>
    <row r="163" spans="1:33" s="525" customFormat="1" ht="22.5">
      <c r="A163" s="1243"/>
      <c r="B163" s="1243"/>
      <c r="C163" s="1243">
        <v>1</v>
      </c>
      <c r="D163" s="903"/>
      <c r="E163" s="905"/>
      <c r="F163" s="905"/>
      <c r="G163" s="905"/>
      <c r="H163" s="905"/>
      <c r="I163" s="907"/>
      <c r="J163" s="899"/>
      <c r="K163" s="902"/>
      <c r="L163" s="595" t="str">
        <f>mergeValue(A163) &amp;"."&amp; mergeValue(B163)&amp;"."&amp; mergeValue(C163)</f>
        <v>1.1.1</v>
      </c>
      <c r="M163" s="549" t="s">
        <v>7</v>
      </c>
      <c r="N163" s="582"/>
      <c r="O163" s="1296"/>
      <c r="P163" s="1297"/>
      <c r="Q163" s="1297"/>
      <c r="R163" s="1297"/>
      <c r="S163" s="1297"/>
      <c r="T163" s="1297"/>
      <c r="U163" s="1297"/>
      <c r="V163" s="1298"/>
      <c r="W163" s="632" t="s">
        <v>634</v>
      </c>
      <c r="X163" s="587"/>
      <c r="Y163" s="587"/>
      <c r="Z163" s="587"/>
      <c r="AA163" s="587"/>
      <c r="AB163" s="587"/>
      <c r="AC163" s="587"/>
      <c r="AD163" s="587"/>
      <c r="AE163" s="587"/>
      <c r="AF163" s="587"/>
      <c r="AG163" s="587"/>
    </row>
    <row r="164" spans="1:33" s="525" customFormat="1" ht="22.5">
      <c r="A164" s="1243"/>
      <c r="B164" s="1243"/>
      <c r="C164" s="1243"/>
      <c r="D164" s="1243">
        <v>1</v>
      </c>
      <c r="E164" s="905"/>
      <c r="F164" s="905"/>
      <c r="G164" s="905"/>
      <c r="H164" s="905"/>
      <c r="I164" s="907"/>
      <c r="J164" s="899"/>
      <c r="K164" s="902"/>
      <c r="L164" s="595" t="str">
        <f>mergeValue(A164) &amp;"."&amp; mergeValue(B164)&amp;"."&amp; mergeValue(C164)&amp;"."&amp; mergeValue(D164)</f>
        <v>1.1.1.1</v>
      </c>
      <c r="M164" s="550" t="s">
        <v>22</v>
      </c>
      <c r="N164" s="582"/>
      <c r="O164" s="1296"/>
      <c r="P164" s="1297"/>
      <c r="Q164" s="1297"/>
      <c r="R164" s="1297"/>
      <c r="S164" s="1297"/>
      <c r="T164" s="1297"/>
      <c r="U164" s="1297"/>
      <c r="V164" s="1298"/>
      <c r="W164" s="632" t="s">
        <v>635</v>
      </c>
      <c r="X164" s="587"/>
      <c r="Y164" s="587"/>
      <c r="Z164" s="587"/>
      <c r="AA164" s="587"/>
      <c r="AB164" s="587"/>
      <c r="AC164" s="587"/>
      <c r="AD164" s="587"/>
      <c r="AE164" s="587"/>
      <c r="AF164" s="587"/>
      <c r="AG164" s="587"/>
    </row>
    <row r="165" spans="1:33" s="525" customFormat="1" ht="101.25">
      <c r="A165" s="1243"/>
      <c r="B165" s="1243"/>
      <c r="C165" s="1243"/>
      <c r="D165" s="1243"/>
      <c r="E165" s="1243">
        <v>1</v>
      </c>
      <c r="F165" s="905"/>
      <c r="G165" s="905"/>
      <c r="H165" s="903">
        <v>1</v>
      </c>
      <c r="I165" s="1243">
        <v>1</v>
      </c>
      <c r="J165" s="905"/>
      <c r="K165" s="910"/>
      <c r="L165" s="595" t="str">
        <f>mergeValue(A165) &amp;"."&amp; mergeValue(B165)&amp;"."&amp; mergeValue(C165)&amp;"."&amp; mergeValue(D165)&amp;"."&amp; mergeValue(E165)</f>
        <v>1.1.1.1.1</v>
      </c>
      <c r="M165" s="556" t="s">
        <v>9</v>
      </c>
      <c r="N165" s="583"/>
      <c r="O165" s="1246"/>
      <c r="P165" s="1247"/>
      <c r="Q165" s="1247"/>
      <c r="R165" s="1247"/>
      <c r="S165" s="1247"/>
      <c r="T165" s="1247"/>
      <c r="U165" s="1247"/>
      <c r="V165" s="1248"/>
      <c r="W165" s="632" t="s">
        <v>639</v>
      </c>
      <c r="X165" s="587"/>
      <c r="Y165" s="587"/>
      <c r="Z165" s="587"/>
      <c r="AA165" s="587"/>
      <c r="AB165" s="587"/>
      <c r="AC165" s="587"/>
      <c r="AD165" s="587"/>
      <c r="AE165" s="587"/>
      <c r="AF165" s="587"/>
      <c r="AG165" s="587"/>
    </row>
    <row r="166" spans="1:33" s="525" customFormat="1" ht="90">
      <c r="A166" s="1243"/>
      <c r="B166" s="1243"/>
      <c r="C166" s="1243"/>
      <c r="D166" s="1243"/>
      <c r="E166" s="1243"/>
      <c r="F166" s="1243">
        <v>1</v>
      </c>
      <c r="G166" s="903"/>
      <c r="H166" s="903"/>
      <c r="I166" s="1243"/>
      <c r="J166" s="1243">
        <v>1</v>
      </c>
      <c r="K166" s="911"/>
      <c r="L166" s="595" t="str">
        <f>mergeValue(A166) &amp;"."&amp; mergeValue(B166)&amp;"."&amp; mergeValue(C166)&amp;"."&amp; mergeValue(D166)&amp;"."&amp; mergeValue(E166)&amp;"."&amp; mergeValue(F166)</f>
        <v>1.1.1.1.1.1</v>
      </c>
      <c r="M166" s="557" t="s">
        <v>10</v>
      </c>
      <c r="N166" s="583"/>
      <c r="O166" s="1246"/>
      <c r="P166" s="1247"/>
      <c r="Q166" s="1247"/>
      <c r="R166" s="1247"/>
      <c r="S166" s="1247"/>
      <c r="T166" s="1247"/>
      <c r="U166" s="1247"/>
      <c r="V166" s="1248"/>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43"/>
      <c r="B167" s="1243"/>
      <c r="C167" s="1243"/>
      <c r="D167" s="1243"/>
      <c r="E167" s="1243"/>
      <c r="F167" s="1243"/>
      <c r="G167" s="903">
        <v>1</v>
      </c>
      <c r="H167" s="903"/>
      <c r="I167" s="1243"/>
      <c r="J167" s="1243"/>
      <c r="K167" s="911">
        <v>1</v>
      </c>
      <c r="L167" s="595" t="str">
        <f>mergeValue(A167) &amp;"."&amp; mergeValue(B167)&amp;"."&amp; mergeValue(C167)&amp;"."&amp; mergeValue(D167)&amp;"."&amp; mergeValue(E167)&amp;"."&amp; mergeValue(F167)&amp;"."&amp; mergeValue(G167)</f>
        <v>1.1.1.1.1.1.1</v>
      </c>
      <c r="M167" s="1071"/>
      <c r="N167" s="588"/>
      <c r="O167" s="1080"/>
      <c r="P167" s="564"/>
      <c r="Q167" s="564"/>
      <c r="R167" s="1253"/>
      <c r="S167" s="1239" t="s">
        <v>84</v>
      </c>
      <c r="T167" s="1253"/>
      <c r="U167" s="1239" t="s">
        <v>84</v>
      </c>
      <c r="V167" s="580"/>
      <c r="W167" s="1213"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43"/>
      <c r="B168" s="1243"/>
      <c r="C168" s="1243"/>
      <c r="D168" s="1243"/>
      <c r="E168" s="1243"/>
      <c r="F168" s="1243"/>
      <c r="G168" s="903"/>
      <c r="H168" s="903"/>
      <c r="I168" s="1243"/>
      <c r="J168" s="1243"/>
      <c r="K168" s="911"/>
      <c r="L168" s="602"/>
      <c r="M168" s="648"/>
      <c r="N168" s="588"/>
      <c r="O168" s="586"/>
      <c r="P168" s="564"/>
      <c r="Q168" s="586" t="str">
        <f>R167 &amp; "-" &amp; T167</f>
        <v>-</v>
      </c>
      <c r="R168" s="1238"/>
      <c r="S168" s="1239"/>
      <c r="T168" s="1238"/>
      <c r="U168" s="1239"/>
      <c r="V168" s="580"/>
      <c r="W168" s="1213"/>
      <c r="X168" s="587"/>
      <c r="Y168" s="587"/>
      <c r="Z168" s="587"/>
      <c r="AA168" s="587"/>
      <c r="AB168" s="587"/>
      <c r="AC168" s="587"/>
      <c r="AD168" s="587"/>
      <c r="AE168" s="587"/>
      <c r="AF168" s="587"/>
      <c r="AG168" s="587"/>
    </row>
    <row r="169" spans="1:33" s="524" customFormat="1" ht="15" customHeight="1">
      <c r="A169" s="1243"/>
      <c r="B169" s="1243"/>
      <c r="C169" s="1243"/>
      <c r="D169" s="1243"/>
      <c r="E169" s="1243"/>
      <c r="F169" s="1243"/>
      <c r="G169" s="905"/>
      <c r="H169" s="903"/>
      <c r="I169" s="1243"/>
      <c r="J169" s="1243"/>
      <c r="K169" s="910"/>
      <c r="L169" s="540"/>
      <c r="M169" s="559" t="s">
        <v>25</v>
      </c>
      <c r="N169" s="553"/>
      <c r="O169" s="547"/>
      <c r="P169" s="547"/>
      <c r="Q169" s="547"/>
      <c r="R169" s="575"/>
      <c r="S169" s="566"/>
      <c r="T169" s="565"/>
      <c r="U169" s="553"/>
      <c r="V169" s="562"/>
      <c r="W169" s="1213"/>
      <c r="X169" s="589"/>
      <c r="Y169" s="589"/>
      <c r="Z169" s="589"/>
      <c r="AA169" s="589"/>
      <c r="AB169" s="589"/>
      <c r="AC169" s="589"/>
      <c r="AD169" s="589"/>
      <c r="AE169" s="589"/>
      <c r="AF169" s="589"/>
      <c r="AG169" s="589"/>
    </row>
    <row r="170" spans="1:33" s="524" customFormat="1" ht="15" customHeight="1">
      <c r="A170" s="1243"/>
      <c r="B170" s="1243"/>
      <c r="C170" s="1243"/>
      <c r="D170" s="1243"/>
      <c r="E170" s="1243"/>
      <c r="F170" s="905"/>
      <c r="G170" s="905"/>
      <c r="H170" s="903"/>
      <c r="I170" s="124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43"/>
      <c r="B171" s="1243"/>
      <c r="C171" s="1243"/>
      <c r="D171" s="124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43"/>
      <c r="B172" s="1243"/>
      <c r="C172" s="124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43"/>
      <c r="B173" s="124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4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43">
        <v>1</v>
      </c>
      <c r="B179" s="982"/>
      <c r="C179" s="982"/>
      <c r="D179" s="982"/>
      <c r="E179" s="982"/>
      <c r="F179" s="982"/>
      <c r="G179" s="983"/>
      <c r="H179" s="983"/>
      <c r="I179" s="985"/>
      <c r="J179" s="977"/>
      <c r="K179" s="977"/>
      <c r="L179" s="726">
        <f>mergeValue(A179)</f>
        <v>1</v>
      </c>
      <c r="M179" s="643" t="s">
        <v>20</v>
      </c>
      <c r="N179" s="718"/>
      <c r="O179" s="1296"/>
      <c r="P179" s="1297"/>
      <c r="Q179" s="1297"/>
      <c r="R179" s="1297"/>
      <c r="S179" s="1297"/>
      <c r="T179" s="1297"/>
      <c r="U179" s="1297"/>
      <c r="V179" s="1297"/>
      <c r="W179" s="1298"/>
      <c r="X179" s="719" t="s">
        <v>477</v>
      </c>
      <c r="Y179" s="721"/>
      <c r="Z179" s="721"/>
      <c r="AA179" s="721"/>
      <c r="AB179" s="721"/>
      <c r="AC179" s="721"/>
      <c r="AD179" s="721"/>
      <c r="AE179" s="721"/>
      <c r="AF179" s="721"/>
      <c r="AG179" s="721"/>
    </row>
    <row r="180" spans="1:47" s="687" customFormat="1" ht="22.5">
      <c r="A180" s="1243"/>
      <c r="B180" s="1243">
        <v>1</v>
      </c>
      <c r="C180" s="982"/>
      <c r="D180" s="982"/>
      <c r="E180" s="982"/>
      <c r="F180" s="982"/>
      <c r="G180" s="987"/>
      <c r="H180" s="984"/>
      <c r="I180" s="989"/>
      <c r="J180" s="974"/>
      <c r="K180" s="973"/>
      <c r="L180" s="726" t="str">
        <f>mergeValue(A180) &amp;"."&amp; mergeValue(B180)</f>
        <v>1.1</v>
      </c>
      <c r="M180" s="694" t="s">
        <v>16</v>
      </c>
      <c r="N180" s="718"/>
      <c r="O180" s="1296"/>
      <c r="P180" s="1297"/>
      <c r="Q180" s="1297"/>
      <c r="R180" s="1297"/>
      <c r="S180" s="1297"/>
      <c r="T180" s="1297"/>
      <c r="U180" s="1297"/>
      <c r="V180" s="1297"/>
      <c r="W180" s="1298"/>
      <c r="X180" s="719" t="s">
        <v>478</v>
      </c>
      <c r="Y180" s="721"/>
      <c r="Z180" s="721"/>
      <c r="AA180" s="721"/>
      <c r="AB180" s="721"/>
      <c r="AC180" s="721"/>
      <c r="AD180" s="721"/>
      <c r="AE180" s="721"/>
      <c r="AF180" s="721"/>
      <c r="AG180" s="721"/>
    </row>
    <row r="181" spans="1:47" s="687" customFormat="1" ht="22.5">
      <c r="A181" s="1243"/>
      <c r="B181" s="1243"/>
      <c r="C181" s="1243">
        <v>1</v>
      </c>
      <c r="D181" s="982"/>
      <c r="E181" s="982"/>
      <c r="F181" s="982"/>
      <c r="G181" s="987"/>
      <c r="H181" s="984"/>
      <c r="I181" s="990"/>
      <c r="J181" s="974"/>
      <c r="K181" s="973"/>
      <c r="L181" s="726" t="str">
        <f>mergeValue(A181) &amp;"."&amp; mergeValue(B181)&amp;"."&amp; mergeValue(C181)</f>
        <v>1.1.1</v>
      </c>
      <c r="M181" s="695" t="s">
        <v>7</v>
      </c>
      <c r="N181" s="718"/>
      <c r="O181" s="1296"/>
      <c r="P181" s="1297"/>
      <c r="Q181" s="1297"/>
      <c r="R181" s="1297"/>
      <c r="S181" s="1297"/>
      <c r="T181" s="1297"/>
      <c r="U181" s="1297"/>
      <c r="V181" s="1297"/>
      <c r="W181" s="1298"/>
      <c r="X181" s="719" t="s">
        <v>634</v>
      </c>
      <c r="Y181" s="721"/>
      <c r="Z181" s="721"/>
      <c r="AA181" s="721"/>
      <c r="AB181" s="721"/>
      <c r="AC181" s="721"/>
      <c r="AD181" s="721"/>
      <c r="AE181" s="721"/>
      <c r="AF181" s="721"/>
      <c r="AG181" s="721"/>
    </row>
    <row r="182" spans="1:47" s="687" customFormat="1" ht="22.5">
      <c r="A182" s="1243"/>
      <c r="B182" s="1243"/>
      <c r="C182" s="1243"/>
      <c r="D182" s="1243">
        <v>1</v>
      </c>
      <c r="E182" s="982"/>
      <c r="F182" s="982"/>
      <c r="G182" s="987"/>
      <c r="H182" s="984"/>
      <c r="I182" s="990"/>
      <c r="J182" s="988"/>
      <c r="K182" s="973"/>
      <c r="L182" s="726" t="str">
        <f>mergeValue(A182) &amp;"."&amp; mergeValue(B182)&amp;"."&amp; mergeValue(C182)&amp;"."&amp; mergeValue(D182)</f>
        <v>1.1.1.1</v>
      </c>
      <c r="M182" s="696" t="s">
        <v>22</v>
      </c>
      <c r="N182" s="718"/>
      <c r="O182" s="1296"/>
      <c r="P182" s="1297"/>
      <c r="Q182" s="1297"/>
      <c r="R182" s="1297"/>
      <c r="S182" s="1297"/>
      <c r="T182" s="1297"/>
      <c r="U182" s="1297"/>
      <c r="V182" s="1297"/>
      <c r="W182" s="1298"/>
      <c r="X182" s="719" t="s">
        <v>688</v>
      </c>
      <c r="Y182" s="721"/>
      <c r="Z182" s="721"/>
      <c r="AA182" s="721"/>
      <c r="AB182" s="721"/>
      <c r="AC182" s="721"/>
      <c r="AD182" s="721"/>
      <c r="AE182" s="721"/>
      <c r="AF182" s="721"/>
      <c r="AG182" s="721"/>
    </row>
    <row r="183" spans="1:47" s="687" customFormat="1" ht="56.25" customHeight="1">
      <c r="A183" s="1243"/>
      <c r="B183" s="1243"/>
      <c r="C183" s="1243"/>
      <c r="D183" s="1243"/>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43"/>
      <c r="B184" s="1243"/>
      <c r="C184" s="1243"/>
      <c r="D184" s="124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43"/>
      <c r="B185" s="1243"/>
      <c r="C185" s="1243"/>
      <c r="D185" s="124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43"/>
      <c r="B186" s="1243"/>
      <c r="C186" s="124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43"/>
      <c r="B187" s="124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4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43">
        <v>1</v>
      </c>
      <c r="B193" s="1017"/>
      <c r="C193" s="1017"/>
      <c r="D193" s="1017"/>
      <c r="E193" s="1017"/>
      <c r="F193" s="1010"/>
      <c r="G193" s="1016"/>
      <c r="H193" s="1016"/>
      <c r="I193" s="998"/>
      <c r="J193" s="997"/>
      <c r="K193" s="997"/>
      <c r="L193" s="726">
        <f>mergeValue(A193)</f>
        <v>1</v>
      </c>
      <c r="M193" s="643" t="s">
        <v>20</v>
      </c>
      <c r="N193" s="1324"/>
      <c r="O193" s="1325"/>
      <c r="P193" s="1325"/>
      <c r="Q193" s="1325"/>
      <c r="R193" s="1325"/>
      <c r="S193" s="1325"/>
      <c r="T193" s="1325"/>
      <c r="U193" s="1325"/>
      <c r="V193" s="1325"/>
      <c r="W193" s="1325"/>
      <c r="X193" s="1325"/>
      <c r="Y193" s="1325"/>
      <c r="Z193" s="1325"/>
      <c r="AA193" s="1325"/>
      <c r="AB193" s="1325"/>
      <c r="AC193" s="1325"/>
      <c r="AD193" s="1325"/>
      <c r="AE193" s="1325"/>
      <c r="AF193" s="1326"/>
      <c r="AG193" s="719" t="s">
        <v>477</v>
      </c>
      <c r="AH193" s="721"/>
      <c r="AI193" s="721"/>
      <c r="AJ193" s="721"/>
      <c r="AK193" s="721"/>
      <c r="AL193" s="721"/>
      <c r="AM193" s="721"/>
      <c r="AN193" s="721"/>
      <c r="AO193" s="721"/>
      <c r="AP193" s="721"/>
      <c r="AQ193" s="721"/>
      <c r="AR193" s="721"/>
    </row>
    <row r="194" spans="1:46" s="687" customFormat="1" ht="22.5">
      <c r="A194" s="1243"/>
      <c r="B194" s="1243">
        <v>1</v>
      </c>
      <c r="C194" s="1017"/>
      <c r="D194" s="1017"/>
      <c r="E194" s="1017"/>
      <c r="F194" s="1010"/>
      <c r="G194" s="1019"/>
      <c r="H194" s="1020"/>
      <c r="I194" s="999"/>
      <c r="J194" s="994"/>
      <c r="K194" s="992"/>
      <c r="L194" s="726" t="str">
        <f>mergeValue(A194) &amp;"."&amp; mergeValue(B194)</f>
        <v>1.1</v>
      </c>
      <c r="M194" s="694" t="s">
        <v>16</v>
      </c>
      <c r="N194" s="1321"/>
      <c r="O194" s="1322"/>
      <c r="P194" s="1322"/>
      <c r="Q194" s="1322"/>
      <c r="R194" s="1322"/>
      <c r="S194" s="1322"/>
      <c r="T194" s="1322"/>
      <c r="U194" s="1322"/>
      <c r="V194" s="1322"/>
      <c r="W194" s="1322"/>
      <c r="X194" s="1322"/>
      <c r="Y194" s="1322"/>
      <c r="Z194" s="1322"/>
      <c r="AA194" s="1322"/>
      <c r="AB194" s="1322"/>
      <c r="AC194" s="1322"/>
      <c r="AD194" s="1322"/>
      <c r="AE194" s="1322"/>
      <c r="AF194" s="1323"/>
      <c r="AG194" s="719" t="s">
        <v>478</v>
      </c>
      <c r="AH194" s="721"/>
      <c r="AI194" s="721"/>
      <c r="AJ194" s="721"/>
      <c r="AK194" s="721"/>
      <c r="AL194" s="721"/>
      <c r="AM194" s="721"/>
      <c r="AN194" s="721"/>
      <c r="AO194" s="721"/>
      <c r="AP194" s="721"/>
      <c r="AQ194" s="721"/>
      <c r="AR194" s="721"/>
    </row>
    <row r="195" spans="1:46" s="687" customFormat="1" ht="22.5">
      <c r="A195" s="1243"/>
      <c r="B195" s="1243"/>
      <c r="C195" s="1243">
        <v>1</v>
      </c>
      <c r="D195" s="1017"/>
      <c r="E195" s="1017"/>
      <c r="F195" s="1010"/>
      <c r="G195" s="1019"/>
      <c r="H195" s="1020"/>
      <c r="I195" s="999"/>
      <c r="J195" s="994"/>
      <c r="K195" s="992"/>
      <c r="L195" s="726" t="str">
        <f>mergeValue(A195) &amp;"."&amp; mergeValue(B195)&amp;"."&amp; mergeValue(C195)</f>
        <v>1.1.1</v>
      </c>
      <c r="M195" s="695" t="s">
        <v>7</v>
      </c>
      <c r="N195" s="1321"/>
      <c r="O195" s="1322"/>
      <c r="P195" s="1322"/>
      <c r="Q195" s="1322"/>
      <c r="R195" s="1322"/>
      <c r="S195" s="1322"/>
      <c r="T195" s="1322"/>
      <c r="U195" s="1322"/>
      <c r="V195" s="1322"/>
      <c r="W195" s="1322"/>
      <c r="X195" s="1322"/>
      <c r="Y195" s="1322"/>
      <c r="Z195" s="1322"/>
      <c r="AA195" s="1322"/>
      <c r="AB195" s="1322"/>
      <c r="AC195" s="1322"/>
      <c r="AD195" s="1322"/>
      <c r="AE195" s="1322"/>
      <c r="AF195" s="1323"/>
      <c r="AG195" s="719" t="s">
        <v>634</v>
      </c>
      <c r="AH195" s="721"/>
      <c r="AI195" s="721"/>
      <c r="AJ195" s="721"/>
      <c r="AK195" s="721"/>
      <c r="AL195" s="721"/>
      <c r="AM195" s="721"/>
      <c r="AN195" s="721"/>
      <c r="AO195" s="721"/>
      <c r="AP195" s="721"/>
      <c r="AQ195" s="721"/>
      <c r="AR195" s="721"/>
    </row>
    <row r="196" spans="1:46" s="687" customFormat="1" ht="15" customHeight="1">
      <c r="A196" s="1243"/>
      <c r="B196" s="1243"/>
      <c r="C196" s="1243"/>
      <c r="D196" s="1243">
        <v>1</v>
      </c>
      <c r="E196" s="1017"/>
      <c r="F196" s="1010"/>
      <c r="G196" s="1019"/>
      <c r="H196" s="1020"/>
      <c r="I196" s="999"/>
      <c r="J196" s="994"/>
      <c r="K196" s="992"/>
      <c r="L196" s="726" t="str">
        <f>mergeValue(A196) &amp;"."&amp; mergeValue(B196)&amp;"."&amp; mergeValue(C196)&amp;"."&amp; mergeValue(D196)</f>
        <v>1.1.1.1</v>
      </c>
      <c r="M196" s="696" t="s">
        <v>22</v>
      </c>
      <c r="N196" s="1321"/>
      <c r="O196" s="1322"/>
      <c r="P196" s="1322"/>
      <c r="Q196" s="1322"/>
      <c r="R196" s="1322"/>
      <c r="S196" s="1322"/>
      <c r="T196" s="1322"/>
      <c r="U196" s="1322"/>
      <c r="V196" s="1322"/>
      <c r="W196" s="1322"/>
      <c r="X196" s="1322"/>
      <c r="Y196" s="1322"/>
      <c r="Z196" s="1322"/>
      <c r="AA196" s="1322"/>
      <c r="AB196" s="1322"/>
      <c r="AC196" s="1322"/>
      <c r="AD196" s="1322"/>
      <c r="AE196" s="1322"/>
      <c r="AF196" s="1323"/>
      <c r="AG196" s="719" t="s">
        <v>681</v>
      </c>
      <c r="AH196" s="721"/>
      <c r="AI196" s="721"/>
      <c r="AJ196" s="721"/>
      <c r="AK196" s="721"/>
      <c r="AL196" s="721"/>
      <c r="AM196" s="721"/>
      <c r="AN196" s="721"/>
      <c r="AO196" s="721"/>
      <c r="AP196" s="721"/>
      <c r="AQ196" s="721"/>
      <c r="AR196" s="721"/>
    </row>
    <row r="197" spans="1:46" s="687" customFormat="1" ht="17.100000000000001" customHeight="1">
      <c r="A197" s="1243"/>
      <c r="B197" s="1243"/>
      <c r="C197" s="1243"/>
      <c r="D197" s="1243"/>
      <c r="E197" s="1243">
        <v>1</v>
      </c>
      <c r="F197" s="1010"/>
      <c r="G197" s="1019"/>
      <c r="H197" s="1020"/>
      <c r="I197" s="1021"/>
      <c r="J197" s="1011"/>
      <c r="K197" s="1159"/>
      <c r="L197" s="1282" t="str">
        <f>mergeValue(A197) &amp;"."&amp; mergeValue(B197)&amp;"."&amp; mergeValue(C197)&amp;"."&amp; mergeValue(D197)&amp;"."&amp; mergeValue(E197)</f>
        <v>1.1.1.1.1</v>
      </c>
      <c r="M197" s="1283"/>
      <c r="N197" s="1239" t="s">
        <v>85</v>
      </c>
      <c r="O197" s="1277"/>
      <c r="P197" s="1273">
        <v>1</v>
      </c>
      <c r="Q197" s="1302"/>
      <c r="R197" s="1239" t="s">
        <v>85</v>
      </c>
      <c r="S197" s="1277"/>
      <c r="T197" s="1273">
        <v>1</v>
      </c>
      <c r="U197" s="1302"/>
      <c r="V197" s="1239" t="s">
        <v>85</v>
      </c>
      <c r="W197" s="703"/>
      <c r="X197" s="691">
        <v>1</v>
      </c>
      <c r="Y197" s="1098"/>
      <c r="Z197" s="673"/>
      <c r="AA197" s="673"/>
      <c r="AB197" s="1253"/>
      <c r="AC197" s="1239" t="s">
        <v>84</v>
      </c>
      <c r="AD197" s="1253"/>
      <c r="AE197" s="1239" t="s">
        <v>84</v>
      </c>
      <c r="AF197" s="717"/>
      <c r="AG197" s="1270"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43"/>
      <c r="B198" s="1243"/>
      <c r="C198" s="1243"/>
      <c r="D198" s="1243"/>
      <c r="E198" s="1243"/>
      <c r="F198" s="1010"/>
      <c r="G198" s="1019"/>
      <c r="H198" s="1020"/>
      <c r="I198" s="1021"/>
      <c r="J198" s="1011"/>
      <c r="K198" s="1159"/>
      <c r="L198" s="1282"/>
      <c r="M198" s="1283"/>
      <c r="N198" s="1239"/>
      <c r="O198" s="1277"/>
      <c r="P198" s="1273"/>
      <c r="Q198" s="1302"/>
      <c r="R198" s="1239"/>
      <c r="S198" s="1277"/>
      <c r="T198" s="1273"/>
      <c r="U198" s="1302"/>
      <c r="V198" s="1239"/>
      <c r="W198" s="728"/>
      <c r="X198" s="707"/>
      <c r="Y198" s="707"/>
      <c r="Z198" s="709"/>
      <c r="AA198" s="605" t="str">
        <f>AB197 &amp; "-" &amp; AD197</f>
        <v>-</v>
      </c>
      <c r="AB198" s="1238"/>
      <c r="AC198" s="1239"/>
      <c r="AD198" s="1238"/>
      <c r="AE198" s="1239"/>
      <c r="AF198" s="675"/>
      <c r="AG198" s="1271"/>
      <c r="AH198" s="721"/>
      <c r="AI198" s="724"/>
      <c r="AJ198" s="724"/>
      <c r="AK198" s="724"/>
      <c r="AL198" s="724"/>
      <c r="AM198" s="724"/>
      <c r="AN198" s="724"/>
      <c r="AO198" s="721"/>
      <c r="AP198" s="721"/>
      <c r="AQ198" s="721"/>
      <c r="AR198" s="721"/>
    </row>
    <row r="199" spans="1:46" s="687" customFormat="1" ht="17.100000000000001" customHeight="1">
      <c r="A199" s="1243"/>
      <c r="B199" s="1243"/>
      <c r="C199" s="1243"/>
      <c r="D199" s="1243"/>
      <c r="E199" s="1243"/>
      <c r="F199" s="1010"/>
      <c r="G199" s="1019"/>
      <c r="H199" s="1020"/>
      <c r="I199" s="1021"/>
      <c r="J199" s="1011"/>
      <c r="K199" s="1159"/>
      <c r="L199" s="1282"/>
      <c r="M199" s="1283"/>
      <c r="N199" s="1239"/>
      <c r="O199" s="1277"/>
      <c r="P199" s="1273"/>
      <c r="Q199" s="1302"/>
      <c r="R199" s="1239"/>
      <c r="S199" s="604"/>
      <c r="T199" s="700"/>
      <c r="U199" s="707"/>
      <c r="V199" s="708"/>
      <c r="W199" s="708"/>
      <c r="X199" s="708"/>
      <c r="Y199" s="708"/>
      <c r="Z199" s="709"/>
      <c r="AA199" s="709"/>
      <c r="AB199" s="710"/>
      <c r="AC199" s="706"/>
      <c r="AD199" s="706"/>
      <c r="AE199" s="710"/>
      <c r="AF199" s="706"/>
      <c r="AG199" s="1271"/>
      <c r="AH199" s="721"/>
      <c r="AI199" s="724"/>
      <c r="AJ199" s="724"/>
      <c r="AK199" s="724"/>
      <c r="AL199" s="724"/>
      <c r="AM199" s="724"/>
      <c r="AN199" s="724"/>
      <c r="AO199" s="721"/>
      <c r="AP199" s="721"/>
      <c r="AQ199" s="721"/>
      <c r="AR199" s="721"/>
    </row>
    <row r="200" spans="1:46" s="687" customFormat="1" ht="17.100000000000001" customHeight="1">
      <c r="A200" s="1243"/>
      <c r="B200" s="1243"/>
      <c r="C200" s="1243"/>
      <c r="D200" s="1243"/>
      <c r="E200" s="1243"/>
      <c r="F200" s="1010"/>
      <c r="G200" s="1019"/>
      <c r="H200" s="1020"/>
      <c r="I200" s="1021"/>
      <c r="J200" s="1011"/>
      <c r="K200" s="1159"/>
      <c r="L200" s="1282"/>
      <c r="M200" s="1283"/>
      <c r="N200" s="1239"/>
      <c r="O200" s="711"/>
      <c r="P200" s="713"/>
      <c r="Q200" s="712"/>
      <c r="R200" s="708"/>
      <c r="S200" s="708"/>
      <c r="T200" s="708"/>
      <c r="U200" s="708"/>
      <c r="V200" s="708"/>
      <c r="W200" s="708"/>
      <c r="X200" s="708"/>
      <c r="Y200" s="708"/>
      <c r="Z200" s="709"/>
      <c r="AA200" s="709"/>
      <c r="AB200" s="710"/>
      <c r="AC200" s="706"/>
      <c r="AD200" s="706"/>
      <c r="AE200" s="710"/>
      <c r="AF200" s="706"/>
      <c r="AG200" s="1271"/>
      <c r="AH200" s="721"/>
      <c r="AI200" s="724"/>
      <c r="AJ200" s="724"/>
      <c r="AK200" s="724"/>
      <c r="AL200" s="724"/>
      <c r="AM200" s="724"/>
      <c r="AN200" s="724"/>
      <c r="AO200" s="721"/>
      <c r="AP200" s="721"/>
      <c r="AQ200" s="721"/>
      <c r="AR200" s="721"/>
    </row>
    <row r="201" spans="1:46" s="686" customFormat="1" ht="15" customHeight="1">
      <c r="A201" s="1243"/>
      <c r="B201" s="1243"/>
      <c r="C201" s="1243"/>
      <c r="D201" s="1243"/>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2"/>
      <c r="AH201" s="723"/>
      <c r="AI201" s="723"/>
      <c r="AJ201" s="725"/>
      <c r="AK201" s="725"/>
      <c r="AL201" s="725"/>
      <c r="AM201" s="725"/>
      <c r="AN201" s="725"/>
      <c r="AO201" s="723"/>
      <c r="AP201" s="723"/>
      <c r="AQ201" s="723"/>
      <c r="AR201" s="723"/>
    </row>
    <row r="202" spans="1:46" s="686" customFormat="1" ht="15" customHeight="1">
      <c r="A202" s="1243"/>
      <c r="B202" s="1243"/>
      <c r="C202" s="1243"/>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43"/>
      <c r="B203" s="1243"/>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43"/>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5"/>
      <c r="R207" s="157"/>
      <c r="S207" s="157"/>
      <c r="T207" s="157"/>
      <c r="U207" s="1245"/>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5"/>
      <c r="R208" s="157"/>
      <c r="S208" s="157"/>
      <c r="T208" s="157"/>
      <c r="U208" s="1245"/>
      <c r="V208" s="157"/>
      <c r="W208" s="157"/>
      <c r="X208" s="157"/>
      <c r="Y208" s="157"/>
      <c r="Z208" s="157"/>
      <c r="AA208" s="157"/>
      <c r="AB208" s="157"/>
      <c r="AC208" s="157"/>
    </row>
    <row r="209" spans="1:83" ht="15" customHeight="1">
      <c r="G209" s="156"/>
      <c r="H209" s="157"/>
      <c r="I209" s="157"/>
      <c r="J209" s="85"/>
      <c r="K209" s="157"/>
      <c r="L209" s="157"/>
      <c r="M209" s="157"/>
      <c r="N209" s="157"/>
      <c r="O209" s="157"/>
      <c r="Q209" s="124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7" t="s">
        <v>85</v>
      </c>
      <c r="O211" s="1277"/>
      <c r="P211" s="1273">
        <v>1</v>
      </c>
      <c r="Q211" s="1293"/>
      <c r="R211" s="1239" t="s">
        <v>84</v>
      </c>
      <c r="S211" s="1328"/>
      <c r="T211" s="1319">
        <v>1</v>
      </c>
      <c r="U211" s="1246"/>
      <c r="V211" s="1239"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7"/>
      <c r="O212" s="1277"/>
      <c r="P212" s="1273"/>
      <c r="Q212" s="1293"/>
      <c r="R212" s="1239"/>
      <c r="S212" s="1329"/>
      <c r="T212" s="1320"/>
      <c r="U212" s="1246"/>
      <c r="V212" s="1239"/>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7"/>
      <c r="O213" s="1277"/>
      <c r="P213" s="1273"/>
      <c r="Q213" s="1293"/>
      <c r="R213" s="1239"/>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43">
        <v>1</v>
      </c>
      <c r="B220" s="885"/>
      <c r="C220" s="885"/>
      <c r="D220" s="885"/>
      <c r="E220" s="886"/>
      <c r="F220" s="887"/>
      <c r="G220" s="887"/>
      <c r="H220" s="887"/>
      <c r="I220" s="888"/>
      <c r="J220" s="883"/>
      <c r="K220" s="890"/>
      <c r="L220" s="783">
        <f>mergeValue(A220)</f>
        <v>1</v>
      </c>
      <c r="M220" s="643" t="s">
        <v>20</v>
      </c>
      <c r="N220" s="648"/>
      <c r="O220" s="1299"/>
      <c r="P220" s="1300"/>
      <c r="Q220" s="1300"/>
      <c r="R220" s="1300"/>
      <c r="S220" s="1300"/>
      <c r="T220" s="1300"/>
      <c r="U220" s="1300"/>
      <c r="V220" s="1301"/>
      <c r="W220" s="632" t="s">
        <v>477</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43"/>
      <c r="B221" s="1243">
        <v>1</v>
      </c>
      <c r="C221" s="885"/>
      <c r="D221" s="885"/>
      <c r="E221" s="887"/>
      <c r="F221" s="887"/>
      <c r="G221" s="887"/>
      <c r="H221" s="887"/>
      <c r="I221" s="882"/>
      <c r="J221" s="881"/>
      <c r="K221" s="884"/>
      <c r="L221" s="783" t="str">
        <f>mergeValue(A221) &amp;"."&amp; mergeValue(B221)</f>
        <v>1.1</v>
      </c>
      <c r="M221" s="694" t="s">
        <v>16</v>
      </c>
      <c r="N221" s="648"/>
      <c r="O221" s="1299"/>
      <c r="P221" s="1300"/>
      <c r="Q221" s="1300"/>
      <c r="R221" s="1300"/>
      <c r="S221" s="1300"/>
      <c r="T221" s="1300"/>
      <c r="U221" s="1300"/>
      <c r="V221" s="1301"/>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43"/>
      <c r="B222" s="1243"/>
      <c r="C222" s="1243">
        <v>1</v>
      </c>
      <c r="D222" s="885"/>
      <c r="E222" s="887"/>
      <c r="F222" s="887"/>
      <c r="G222" s="887"/>
      <c r="H222" s="887"/>
      <c r="I222" s="889"/>
      <c r="J222" s="881"/>
      <c r="K222" s="884"/>
      <c r="L222" s="783" t="str">
        <f>mergeValue(A222) &amp;"."&amp; mergeValue(B222)&amp;"."&amp; mergeValue(C222)</f>
        <v>1.1.1</v>
      </c>
      <c r="M222" s="695" t="s">
        <v>7</v>
      </c>
      <c r="N222" s="648"/>
      <c r="O222" s="1299"/>
      <c r="P222" s="1300"/>
      <c r="Q222" s="1300"/>
      <c r="R222" s="1300"/>
      <c r="S222" s="1300"/>
      <c r="T222" s="1300"/>
      <c r="U222" s="1300"/>
      <c r="V222" s="1301"/>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43"/>
      <c r="B223" s="1243"/>
      <c r="C223" s="1243"/>
      <c r="D223" s="1243">
        <v>1</v>
      </c>
      <c r="E223" s="887"/>
      <c r="F223" s="887"/>
      <c r="G223" s="887"/>
      <c r="H223" s="887"/>
      <c r="I223" s="889"/>
      <c r="J223" s="881"/>
      <c r="K223" s="884"/>
      <c r="L223" s="783" t="str">
        <f>mergeValue(A223) &amp;"."&amp; mergeValue(B223)&amp;"."&amp; mergeValue(C223)&amp;"."&amp; mergeValue(D223)</f>
        <v>1.1.1.1</v>
      </c>
      <c r="M223" s="696" t="s">
        <v>22</v>
      </c>
      <c r="N223" s="648"/>
      <c r="O223" s="1299"/>
      <c r="P223" s="1300"/>
      <c r="Q223" s="1300"/>
      <c r="R223" s="1300"/>
      <c r="S223" s="1300"/>
      <c r="T223" s="1300"/>
      <c r="U223" s="1300"/>
      <c r="V223" s="1301"/>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43"/>
      <c r="B224" s="1243"/>
      <c r="C224" s="1243"/>
      <c r="D224" s="1243"/>
      <c r="E224" s="1243">
        <v>1</v>
      </c>
      <c r="F224" s="887"/>
      <c r="G224" s="887"/>
      <c r="H224" s="885">
        <v>1</v>
      </c>
      <c r="I224" s="1243">
        <v>1</v>
      </c>
      <c r="J224" s="887"/>
      <c r="K224" s="892"/>
      <c r="L224" s="783" t="str">
        <f>mergeValue(A224) &amp;"."&amp; mergeValue(B224)&amp;"."&amp; mergeValue(C224)&amp;"."&amp; mergeValue(D224)&amp;"."&amp; mergeValue(E224)</f>
        <v>1.1.1.1.1</v>
      </c>
      <c r="M224" s="556" t="s">
        <v>9</v>
      </c>
      <c r="N224" s="648"/>
      <c r="O224" s="1246"/>
      <c r="P224" s="1247"/>
      <c r="Q224" s="1247"/>
      <c r="R224" s="1247"/>
      <c r="S224" s="1247"/>
      <c r="T224" s="1247"/>
      <c r="U224" s="1247"/>
      <c r="V224" s="1248"/>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43"/>
      <c r="B225" s="1243"/>
      <c r="C225" s="1243"/>
      <c r="D225" s="1243"/>
      <c r="E225" s="1243"/>
      <c r="F225" s="1243">
        <v>1</v>
      </c>
      <c r="G225" s="885"/>
      <c r="H225" s="885"/>
      <c r="I225" s="1243"/>
      <c r="J225" s="1243">
        <v>1</v>
      </c>
      <c r="K225" s="893"/>
      <c r="L225" s="783" t="str">
        <f>mergeValue(A225) &amp;"."&amp; mergeValue(B225)&amp;"."&amp; mergeValue(C225)&amp;"."&amp; mergeValue(D225)&amp;"."&amp; mergeValue(E225)&amp;"."&amp; mergeValue(F225)</f>
        <v>1.1.1.1.1.1</v>
      </c>
      <c r="M225" s="557" t="s">
        <v>10</v>
      </c>
      <c r="N225" s="648"/>
      <c r="O225" s="1246"/>
      <c r="P225" s="1247"/>
      <c r="Q225" s="1247"/>
      <c r="R225" s="1247"/>
      <c r="S225" s="1247"/>
      <c r="T225" s="1247"/>
      <c r="U225" s="1247"/>
      <c r="V225" s="1248"/>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43"/>
      <c r="B226" s="1243"/>
      <c r="C226" s="1243"/>
      <c r="D226" s="1243"/>
      <c r="E226" s="1243"/>
      <c r="F226" s="1243"/>
      <c r="G226" s="885">
        <v>1</v>
      </c>
      <c r="H226" s="885"/>
      <c r="I226" s="1243"/>
      <c r="J226" s="1243"/>
      <c r="K226" s="893">
        <v>1</v>
      </c>
      <c r="L226" s="783" t="str">
        <f>mergeValue(A226) &amp;"."&amp; mergeValue(B226)&amp;"."&amp; mergeValue(C226)&amp;"."&amp; mergeValue(D226)&amp;"."&amp; mergeValue(E226)&amp;"."&amp; mergeValue(F226)&amp;"."&amp; mergeValue(G226)</f>
        <v>1.1.1.1.1.1.1</v>
      </c>
      <c r="M226" s="1071"/>
      <c r="N226" s="648"/>
      <c r="O226" s="765"/>
      <c r="P226" s="765"/>
      <c r="Q226" s="765"/>
      <c r="R226" s="1238"/>
      <c r="S226" s="1239" t="s">
        <v>84</v>
      </c>
      <c r="T226" s="1238"/>
      <c r="U226" s="1239" t="s">
        <v>84</v>
      </c>
      <c r="V226" s="765"/>
      <c r="W226" s="1213" t="s">
        <v>656</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43"/>
      <c r="B227" s="1243"/>
      <c r="C227" s="1243"/>
      <c r="D227" s="1243"/>
      <c r="E227" s="1243"/>
      <c r="F227" s="1243"/>
      <c r="G227" s="885"/>
      <c r="H227" s="885"/>
      <c r="I227" s="1243"/>
      <c r="J227" s="1243"/>
      <c r="K227" s="893"/>
      <c r="L227" s="802"/>
      <c r="M227" s="648"/>
      <c r="N227" s="648"/>
      <c r="O227" s="765"/>
      <c r="P227" s="765"/>
      <c r="Q227" s="771" t="str">
        <f>R226 &amp; "-" &amp; T226</f>
        <v>-</v>
      </c>
      <c r="R227" s="1238"/>
      <c r="S227" s="1239"/>
      <c r="T227" s="1238"/>
      <c r="U227" s="1239"/>
      <c r="V227" s="765"/>
      <c r="W227" s="1213"/>
      <c r="X227" s="810"/>
      <c r="Y227" s="831"/>
      <c r="Z227" s="831" t="str">
        <f t="shared" si="3"/>
        <v/>
      </c>
      <c r="AA227" s="831"/>
      <c r="AB227" s="831"/>
      <c r="AC227" s="831"/>
      <c r="AD227" s="810"/>
      <c r="AE227" s="810"/>
      <c r="AF227" s="810"/>
      <c r="AG227" s="810"/>
      <c r="AH227" s="810"/>
      <c r="AI227" s="810"/>
      <c r="AJ227" s="810"/>
    </row>
    <row r="228" spans="1:36" s="801" customFormat="1" ht="15" customHeight="1">
      <c r="A228" s="1243"/>
      <c r="B228" s="1243"/>
      <c r="C228" s="1243"/>
      <c r="D228" s="1243"/>
      <c r="E228" s="1243"/>
      <c r="F228" s="1243"/>
      <c r="G228" s="887"/>
      <c r="H228" s="885"/>
      <c r="I228" s="1243"/>
      <c r="J228" s="1243"/>
      <c r="K228" s="892"/>
      <c r="L228" s="690"/>
      <c r="M228" s="559" t="s">
        <v>25</v>
      </c>
      <c r="N228" s="767"/>
      <c r="O228" s="767"/>
      <c r="P228" s="767"/>
      <c r="Q228" s="767"/>
      <c r="R228" s="767"/>
      <c r="S228" s="767"/>
      <c r="T228" s="767"/>
      <c r="U228" s="767"/>
      <c r="V228" s="764"/>
      <c r="W228" s="1213"/>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43"/>
      <c r="B229" s="1243"/>
      <c r="C229" s="1243"/>
      <c r="D229" s="1243"/>
      <c r="E229" s="1243"/>
      <c r="F229" s="887"/>
      <c r="G229" s="887"/>
      <c r="H229" s="885"/>
      <c r="I229" s="124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43"/>
      <c r="B230" s="1243"/>
      <c r="C230" s="1243"/>
      <c r="D230" s="124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43"/>
      <c r="B231" s="1243"/>
      <c r="C231" s="124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43"/>
      <c r="B232" s="124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4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43">
        <v>1</v>
      </c>
      <c r="B238" s="1017"/>
      <c r="C238" s="1017"/>
      <c r="D238" s="1017"/>
      <c r="E238" s="983"/>
      <c r="F238" s="1028"/>
      <c r="G238" s="1028"/>
      <c r="H238" s="1028"/>
      <c r="I238" s="985"/>
      <c r="J238" s="981"/>
      <c r="K238" s="965"/>
      <c r="L238" s="1032">
        <f>mergeValue(A238)</f>
        <v>1</v>
      </c>
      <c r="M238" s="643" t="s">
        <v>20</v>
      </c>
      <c r="N238" s="648"/>
      <c r="O238" s="1299"/>
      <c r="P238" s="1300"/>
      <c r="Q238" s="1300"/>
      <c r="R238" s="1300"/>
      <c r="S238" s="1300"/>
      <c r="T238" s="1300"/>
      <c r="U238" s="1300"/>
      <c r="V238" s="1301"/>
      <c r="W238" s="632" t="s">
        <v>477</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43"/>
      <c r="B239" s="1243">
        <v>1</v>
      </c>
      <c r="C239" s="1017"/>
      <c r="D239" s="1017"/>
      <c r="E239" s="1028"/>
      <c r="F239" s="1028"/>
      <c r="G239" s="1028"/>
      <c r="H239" s="1028"/>
      <c r="I239" s="1023"/>
      <c r="J239" s="956"/>
      <c r="K239" s="959"/>
      <c r="L239" s="1032" t="str">
        <f>mergeValue(A239) &amp;"."&amp; mergeValue(B239)</f>
        <v>1.1</v>
      </c>
      <c r="M239" s="694" t="s">
        <v>16</v>
      </c>
      <c r="N239" s="648"/>
      <c r="O239" s="1299"/>
      <c r="P239" s="1300"/>
      <c r="Q239" s="1300"/>
      <c r="R239" s="1300"/>
      <c r="S239" s="1300"/>
      <c r="T239" s="1300"/>
      <c r="U239" s="1300"/>
      <c r="V239" s="1301"/>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43"/>
      <c r="B240" s="1243"/>
      <c r="C240" s="1243">
        <v>1</v>
      </c>
      <c r="D240" s="1017"/>
      <c r="E240" s="1028"/>
      <c r="F240" s="1028"/>
      <c r="G240" s="1028"/>
      <c r="H240" s="1028"/>
      <c r="I240" s="964"/>
      <c r="J240" s="956"/>
      <c r="K240" s="959"/>
      <c r="L240" s="1032" t="str">
        <f>mergeValue(A240) &amp;"."&amp; mergeValue(B240)&amp;"."&amp; mergeValue(C240)</f>
        <v>1.1.1</v>
      </c>
      <c r="M240" s="695" t="s">
        <v>7</v>
      </c>
      <c r="N240" s="648"/>
      <c r="O240" s="1299"/>
      <c r="P240" s="1300"/>
      <c r="Q240" s="1300"/>
      <c r="R240" s="1300"/>
      <c r="S240" s="1300"/>
      <c r="T240" s="1300"/>
      <c r="U240" s="1300"/>
      <c r="V240" s="1301"/>
      <c r="W240" s="632" t="s">
        <v>634</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43"/>
      <c r="B241" s="1243"/>
      <c r="C241" s="1243"/>
      <c r="D241" s="1243">
        <v>1</v>
      </c>
      <c r="E241" s="1028"/>
      <c r="F241" s="1028"/>
      <c r="G241" s="1028"/>
      <c r="H241" s="1028"/>
      <c r="I241" s="964"/>
      <c r="J241" s="956"/>
      <c r="K241" s="959"/>
      <c r="L241" s="1032" t="str">
        <f>mergeValue(A241) &amp;"."&amp; mergeValue(B241)&amp;"."&amp; mergeValue(C241)&amp;"."&amp; mergeValue(D241)</f>
        <v>1.1.1.1</v>
      </c>
      <c r="M241" s="696" t="s">
        <v>22</v>
      </c>
      <c r="N241" s="648"/>
      <c r="O241" s="1299"/>
      <c r="P241" s="1300"/>
      <c r="Q241" s="1300"/>
      <c r="R241" s="1300"/>
      <c r="S241" s="1300"/>
      <c r="T241" s="1300"/>
      <c r="U241" s="1300"/>
      <c r="V241" s="1301"/>
      <c r="W241" s="632" t="s">
        <v>635</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43"/>
      <c r="B242" s="1243"/>
      <c r="C242" s="1243"/>
      <c r="D242" s="1243"/>
      <c r="E242" s="1243">
        <v>1</v>
      </c>
      <c r="F242" s="1028"/>
      <c r="G242" s="1028"/>
      <c r="H242" s="1017">
        <v>1</v>
      </c>
      <c r="I242" s="1243">
        <v>1</v>
      </c>
      <c r="J242" s="1028"/>
      <c r="K242" s="967"/>
      <c r="L242" s="1032" t="str">
        <f>mergeValue(A242) &amp;"."&amp; mergeValue(B242)&amp;"."&amp; mergeValue(C242)&amp;"."&amp; mergeValue(D242)&amp;"."&amp; mergeValue(E242)</f>
        <v>1.1.1.1.1</v>
      </c>
      <c r="M242" s="556" t="s">
        <v>9</v>
      </c>
      <c r="N242" s="648"/>
      <c r="O242" s="1246"/>
      <c r="P242" s="1247"/>
      <c r="Q242" s="1247"/>
      <c r="R242" s="1247"/>
      <c r="S242" s="1247"/>
      <c r="T242" s="1247"/>
      <c r="U242" s="1247"/>
      <c r="V242" s="1248"/>
      <c r="W242" s="632" t="s">
        <v>639</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43"/>
      <c r="B243" s="1243"/>
      <c r="C243" s="1243"/>
      <c r="D243" s="1243"/>
      <c r="E243" s="1243"/>
      <c r="F243" s="1243">
        <v>1</v>
      </c>
      <c r="G243" s="1017"/>
      <c r="H243" s="1017"/>
      <c r="I243" s="1243"/>
      <c r="J243" s="1243">
        <v>1</v>
      </c>
      <c r="K243" s="968"/>
      <c r="L243" s="1032" t="str">
        <f>mergeValue(A243) &amp;"."&amp; mergeValue(B243)&amp;"."&amp; mergeValue(C243)&amp;"."&amp; mergeValue(D243)&amp;"."&amp; mergeValue(E243)&amp;"."&amp; mergeValue(F243)</f>
        <v>1.1.1.1.1.1</v>
      </c>
      <c r="M243" s="557" t="s">
        <v>10</v>
      </c>
      <c r="N243" s="648"/>
      <c r="O243" s="1246"/>
      <c r="P243" s="1247"/>
      <c r="Q243" s="1247"/>
      <c r="R243" s="1247"/>
      <c r="S243" s="1247"/>
      <c r="T243" s="1247"/>
      <c r="U243" s="1247"/>
      <c r="V243" s="1248"/>
      <c r="W243" s="632" t="s">
        <v>637</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43"/>
      <c r="B244" s="1243"/>
      <c r="C244" s="1243"/>
      <c r="D244" s="1243"/>
      <c r="E244" s="1243"/>
      <c r="F244" s="1243"/>
      <c r="G244" s="1017">
        <v>1</v>
      </c>
      <c r="H244" s="1017"/>
      <c r="I244" s="1243"/>
      <c r="J244" s="1243"/>
      <c r="K244" s="968">
        <v>1</v>
      </c>
      <c r="L244" s="1032" t="str">
        <f>mergeValue(A244) &amp;"."&amp; mergeValue(B244)&amp;"."&amp; mergeValue(C244)&amp;"."&amp; mergeValue(D244)&amp;"."&amp; mergeValue(E244)&amp;"."&amp; mergeValue(F244)&amp;"."&amp; mergeValue(G244)</f>
        <v>1.1.1.1.1.1.1</v>
      </c>
      <c r="M244" s="1071"/>
      <c r="N244" s="648"/>
      <c r="O244" s="765"/>
      <c r="P244" s="765"/>
      <c r="Q244" s="1096"/>
      <c r="R244" s="1238"/>
      <c r="S244" s="1239" t="s">
        <v>84</v>
      </c>
      <c r="T244" s="1238"/>
      <c r="U244" s="1239" t="s">
        <v>84</v>
      </c>
      <c r="V244" s="765"/>
      <c r="W244" s="1214" t="s">
        <v>656</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43"/>
      <c r="B245" s="1243"/>
      <c r="C245" s="1243"/>
      <c r="D245" s="1243"/>
      <c r="E245" s="1243"/>
      <c r="F245" s="1243"/>
      <c r="G245" s="1017"/>
      <c r="H245" s="1017"/>
      <c r="I245" s="1243"/>
      <c r="J245" s="1243"/>
      <c r="K245" s="968"/>
      <c r="L245" s="802"/>
      <c r="M245" s="648"/>
      <c r="N245" s="648"/>
      <c r="O245" s="765"/>
      <c r="P245" s="765"/>
      <c r="Q245" s="771" t="str">
        <f>R244 &amp; "-" &amp; T244</f>
        <v>-</v>
      </c>
      <c r="R245" s="1238"/>
      <c r="S245" s="1239"/>
      <c r="T245" s="1238"/>
      <c r="U245" s="1239"/>
      <c r="V245" s="765"/>
      <c r="W245" s="1215"/>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43"/>
      <c r="B246" s="1243"/>
      <c r="C246" s="1243"/>
      <c r="D246" s="1243"/>
      <c r="E246" s="1243"/>
      <c r="F246" s="1243"/>
      <c r="G246" s="1028"/>
      <c r="H246" s="1017"/>
      <c r="I246" s="1243"/>
      <c r="J246" s="1243"/>
      <c r="K246" s="967"/>
      <c r="L246" s="690"/>
      <c r="M246" s="559" t="s">
        <v>25</v>
      </c>
      <c r="N246" s="1008"/>
      <c r="O246" s="1008"/>
      <c r="P246" s="1008"/>
      <c r="Q246" s="1008"/>
      <c r="R246" s="1008"/>
      <c r="S246" s="1008"/>
      <c r="T246" s="1008"/>
      <c r="U246" s="1008"/>
      <c r="V246" s="764"/>
      <c r="W246" s="1216"/>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43"/>
      <c r="B247" s="1243"/>
      <c r="C247" s="1243"/>
      <c r="D247" s="1243"/>
      <c r="E247" s="1243"/>
      <c r="F247" s="1028"/>
      <c r="G247" s="1028"/>
      <c r="H247" s="1017"/>
      <c r="I247" s="1243"/>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43"/>
      <c r="B248" s="1243"/>
      <c r="C248" s="1243"/>
      <c r="D248" s="1243"/>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43"/>
      <c r="B249" s="1243"/>
      <c r="C249" s="1243"/>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43"/>
      <c r="B250" s="1243"/>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43"/>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31"/>
      <c r="D297" s="1160">
        <v>1</v>
      </c>
      <c r="E297" s="1245"/>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31"/>
      <c r="D298" s="1160"/>
      <c r="E298" s="124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32"/>
      <c r="D302" s="249"/>
      <c r="E302" s="456"/>
      <c r="F302" s="1333"/>
      <c r="G302" s="1160">
        <v>0</v>
      </c>
      <c r="H302" s="1330"/>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32"/>
      <c r="D303" s="249"/>
      <c r="E303" s="456"/>
      <c r="F303" s="1333"/>
      <c r="G303" s="1160"/>
      <c r="H303" s="133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508</v>
      </c>
    </row>
    <row r="337" spans="1:20" s="190" customFormat="1" ht="409.5">
      <c r="A337" s="1212">
        <v>1</v>
      </c>
      <c r="B337" s="214"/>
      <c r="C337" s="214"/>
      <c r="D337" s="214"/>
      <c r="F337" s="335" t="str">
        <f>"2." &amp;mergeValue(A337)</f>
        <v>2.1</v>
      </c>
      <c r="G337" s="417" t="s">
        <v>495</v>
      </c>
      <c r="H337" s="317"/>
      <c r="I337" s="196" t="s">
        <v>591</v>
      </c>
      <c r="J337" s="334"/>
      <c r="K337" s="214"/>
      <c r="L337" s="214"/>
      <c r="M337" s="214"/>
      <c r="N337" s="214"/>
      <c r="O337" s="214"/>
      <c r="P337" s="214"/>
      <c r="Q337" s="214"/>
      <c r="R337" s="214"/>
      <c r="S337" s="214"/>
      <c r="T337" s="214"/>
    </row>
    <row r="338" spans="1:20" s="190" customFormat="1" ht="90">
      <c r="A338" s="1212"/>
      <c r="B338" s="214"/>
      <c r="C338" s="214"/>
      <c r="D338" s="214"/>
      <c r="F338" s="335" t="str">
        <f>"3." &amp;mergeValue(A338)</f>
        <v>3.1</v>
      </c>
      <c r="G338" s="417" t="s">
        <v>496</v>
      </c>
      <c r="H338" s="317"/>
      <c r="I338" s="196" t="s">
        <v>589</v>
      </c>
      <c r="J338" s="334"/>
      <c r="K338" s="214"/>
      <c r="L338" s="214"/>
      <c r="M338" s="214"/>
      <c r="N338" s="214"/>
      <c r="O338" s="214"/>
      <c r="P338" s="214"/>
      <c r="Q338" s="214"/>
      <c r="R338" s="214"/>
      <c r="S338" s="214"/>
      <c r="T338" s="214"/>
    </row>
    <row r="339" spans="1:20" s="190" customFormat="1" ht="45">
      <c r="A339" s="1212"/>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212"/>
      <c r="B340" s="1212">
        <v>1</v>
      </c>
      <c r="C340" s="342"/>
      <c r="D340" s="342"/>
      <c r="F340" s="335" t="str">
        <f>"4."&amp;mergeValue(A340) &amp;"."&amp;mergeValue(B340)</f>
        <v>4.1.1</v>
      </c>
      <c r="G340" s="324" t="s">
        <v>593</v>
      </c>
      <c r="H340" s="317" t="str">
        <f>IF(region_name="","",region_name)</f>
        <v>Челябинская область</v>
      </c>
      <c r="I340" s="196" t="s">
        <v>500</v>
      </c>
      <c r="J340" s="334"/>
      <c r="K340" s="214"/>
      <c r="L340" s="214"/>
      <c r="M340" s="214"/>
      <c r="N340" s="214"/>
      <c r="O340" s="214"/>
      <c r="P340" s="214"/>
      <c r="Q340" s="214"/>
      <c r="R340" s="214"/>
      <c r="S340" s="214"/>
      <c r="T340" s="214"/>
    </row>
    <row r="341" spans="1:20" s="190" customFormat="1" ht="191.25">
      <c r="A341" s="1212"/>
      <c r="B341" s="1212"/>
      <c r="C341" s="1212">
        <v>1</v>
      </c>
      <c r="D341" s="342"/>
      <c r="F341" s="335" t="str">
        <f>"4."&amp;mergeValue(A341) &amp;"."&amp;mergeValue(B341)&amp;"."&amp;mergeValue(C341)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212"/>
      <c r="B342" s="1212"/>
      <c r="C342" s="1212"/>
      <c r="D342" s="342">
        <v>1</v>
      </c>
      <c r="F342" s="335" t="str">
        <f>"4."&amp;mergeValue(A342) &amp;"."&amp;mergeValue(B342)&amp;"."&amp;mergeValue(C342)&amp;"."&amp;mergeValue(D342)</f>
        <v>4.1.1.1.1</v>
      </c>
      <c r="G342" s="420" t="s">
        <v>499</v>
      </c>
      <c r="H342" s="317"/>
      <c r="I342" s="1213" t="s">
        <v>592</v>
      </c>
      <c r="J342" s="334"/>
      <c r="K342" s="214"/>
      <c r="L342" s="214"/>
      <c r="M342" s="214"/>
      <c r="N342" s="214"/>
      <c r="O342" s="214"/>
      <c r="P342" s="214"/>
      <c r="Q342" s="214"/>
      <c r="R342" s="214"/>
      <c r="S342" s="214"/>
      <c r="T342" s="214"/>
    </row>
    <row r="343" spans="1:20" s="190" customFormat="1" ht="18.75">
      <c r="A343" s="1212"/>
      <c r="B343" s="1212"/>
      <c r="C343" s="1212"/>
      <c r="D343" s="342"/>
      <c r="F343" s="424"/>
      <c r="G343" s="425" t="s">
        <v>4</v>
      </c>
      <c r="H343" s="426"/>
      <c r="I343" s="1213"/>
      <c r="J343" s="334"/>
      <c r="K343" s="214"/>
      <c r="L343" s="214"/>
      <c r="M343" s="214"/>
      <c r="N343" s="214"/>
      <c r="O343" s="214"/>
      <c r="P343" s="214"/>
      <c r="Q343" s="214"/>
      <c r="R343" s="214"/>
      <c r="S343" s="214"/>
      <c r="T343" s="214"/>
    </row>
    <row r="344" spans="1:20" s="190" customFormat="1" ht="18.75">
      <c r="A344" s="1212"/>
      <c r="B344" s="1212"/>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2"/>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dataConsolidate link="1"/>
  <mergeCells count="290">
    <mergeCell ref="O49:V49"/>
    <mergeCell ref="O50:V50"/>
    <mergeCell ref="O51:V51"/>
    <mergeCell ref="O52:V52"/>
    <mergeCell ref="O53:V53"/>
    <mergeCell ref="O54:V54"/>
    <mergeCell ref="O70:V70"/>
    <mergeCell ref="O71:V71"/>
    <mergeCell ref="O72:V72"/>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R131:R132"/>
    <mergeCell ref="E53:E58"/>
    <mergeCell ref="A67:A80"/>
    <mergeCell ref="B68:B79"/>
    <mergeCell ref="C69:C78"/>
    <mergeCell ref="J109:J112"/>
    <mergeCell ref="F90:F93"/>
    <mergeCell ref="J90:J93"/>
    <mergeCell ref="O163:V163"/>
    <mergeCell ref="O164:V164"/>
    <mergeCell ref="S149:S150"/>
    <mergeCell ref="O161:V161"/>
    <mergeCell ref="O162:V162"/>
    <mergeCell ref="D70:D77"/>
    <mergeCell ref="E71:E76"/>
    <mergeCell ref="A85:A98"/>
    <mergeCell ref="B86:B97"/>
    <mergeCell ref="C87:C96"/>
    <mergeCell ref="D88:D95"/>
    <mergeCell ref="E89:E94"/>
    <mergeCell ref="A49:A62"/>
    <mergeCell ref="B50:B61"/>
    <mergeCell ref="C51:C60"/>
    <mergeCell ref="D52:D59"/>
    <mergeCell ref="O67:V67"/>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D196:D201"/>
    <mergeCell ref="E197:E200"/>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K9:K12"/>
    <mergeCell ref="J9:J12"/>
    <mergeCell ref="F9:F13"/>
    <mergeCell ref="E15:E19"/>
    <mergeCell ref="I15:I18"/>
    <mergeCell ref="E35:E40"/>
    <mergeCell ref="M9:M11"/>
    <mergeCell ref="F15:F19"/>
    <mergeCell ref="G9:G13"/>
    <mergeCell ref="H9:H12"/>
    <mergeCell ref="G15:G19"/>
    <mergeCell ref="F36:F39"/>
    <mergeCell ref="I35:I40"/>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T55:T56"/>
    <mergeCell ref="U55:U56"/>
    <mergeCell ref="R55:R56"/>
    <mergeCell ref="S55:S56"/>
    <mergeCell ref="R91:R92"/>
    <mergeCell ref="S91:S92"/>
    <mergeCell ref="T91:T92"/>
    <mergeCell ref="U91:U92"/>
    <mergeCell ref="O126:V126"/>
    <mergeCell ref="O68:V68"/>
    <mergeCell ref="O69:V69"/>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AD149:AD151"/>
    <mergeCell ref="Y149:Y150"/>
    <mergeCell ref="Z149:Z150"/>
    <mergeCell ref="AA149:AA150"/>
    <mergeCell ref="AB149:AB150"/>
    <mergeCell ref="O143:AC143"/>
    <mergeCell ref="O144:AC144"/>
    <mergeCell ref="O145:AC145"/>
    <mergeCell ref="O146:AC146"/>
    <mergeCell ref="O147:AC147"/>
    <mergeCell ref="O148:AC148"/>
    <mergeCell ref="O182:W182"/>
    <mergeCell ref="O85:V85"/>
    <mergeCell ref="O86:V86"/>
    <mergeCell ref="O87:V87"/>
    <mergeCell ref="O88:V88"/>
    <mergeCell ref="O89:V89"/>
    <mergeCell ref="O90:V90"/>
    <mergeCell ref="T131:T132"/>
    <mergeCell ref="T149:T150"/>
    <mergeCell ref="R149:R150"/>
    <mergeCell ref="U149:U150"/>
    <mergeCell ref="O128:V128"/>
    <mergeCell ref="O130:V130"/>
    <mergeCell ref="AB110:AB112"/>
    <mergeCell ref="O127:V127"/>
    <mergeCell ref="W109:W111"/>
    <mergeCell ref="X109:X111"/>
    <mergeCell ref="W91:W93"/>
    <mergeCell ref="Z109:Z111"/>
    <mergeCell ref="O165:V165"/>
    <mergeCell ref="O166:V166"/>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L143:WWL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Z143:JZ149 TV143:TV149 ADR143:ADR149 ANN143:ANN149 AXJ143:AXJ149 BHF143:BHF149 BRB143:BRB149 CAX143:CAX149 CKT143:CKT149 CUP143:CUP149 DEL143:DEL149 DOH143:DOH149 DYD143:DYD149 EHZ143:EHZ149 ERV143:ERV149 FBR143:FBR149 FLN143:FLN149 FVJ143:FVJ149 GFF143:GFF149 GPB143:GPB149 GYX143:GYX149 HIT143:HIT149 HSP143:HSP149 ICL143:ICL149 IMH143:IMH149 IWD143:IWD149 JFZ143:JFZ149 JPV143:JPV149 JZR143:JZR149 KJN143:KJN149 KTJ143:KTJ149 LDF143:LDF149 LNB143:LNB149 LWX143:LWX149 MGT143:MGT149 MQP143:MQP149 NAL143:NAL149 NKH143:NKH149 NUD143:NUD149 ODZ143:ODZ149 ONV143:ONV149 OXR143:OXR149 PHN143:PHN149 PRJ143:PRJ149 QBF143:QBF149 QLB143:QLB149 QUX143:QUX149 RET143:RET149 ROP143:ROP149 RYL143:RYL149 SIH143:SIH149 SSD143:SSD149 TBZ143:TBZ149 TLV143:TLV149 TVR143:TVR149 UFN143:UFN149 UPJ143:UPJ149 UZF143:UZF149 VJB143:VJB149 VSX143:VSX149 WCT143:WCT149 WMP143:WMP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49 V14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N149 WWC37 WMG73 WWC73 WMG131 WWC91:WWC92 WWC131 WMG167 WWC167 G9:G10 K9:K10 O9:O10 JR183 TN183 VIX109:VIX110 VST109:VST110 WCP109:WCP110 WML109:WML110 VST120 WWH109:WWH110 ADJ183 WWJ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V149:JV150 TR149:TR150 ADN149:ADN150 ANJ149:ANJ150 AXF149:AXF150 BHB149:BHB150 BQX149:BQX150 CAT149:CAT150 CKP149:CKP150 CUL149:CUL150 DEH149:DEH150 DOD149:DOD150 DXZ149:DXZ150 EHV149:EHV150 ERR149:ERR150 FBN149:FBN150 FLJ149:FLJ150 FVF149:FVF150 GFB149:GFB150 GOX149:GOX150 GYT149:GYT150 HIP149:HIP150 HSL149:HSL150 ICH149:ICH150 IMD149:IMD150 IVZ149:IVZ150 JFV149:JFV150 JPR149:JPR150 JZN149:JZN150 KJJ149:KJJ150 KTF149:KTF150 LDB149:LDB150 LMX149:LMX150 LWT149:LWT150 MGP149:MGP150 MQL149:MQL150 NAH149:NAH150 NKD149:NKD150 NTZ149:NTZ150 ODV149:ODV150 ONR149:ONR150 OXN149:OXN150 PHJ149:PHJ150 PRF149:PRF150 QBB149:QBB150 QKX149:QKX150 QUT149:QUT150 REP149:REP150 ROL149:ROL150 RYH149:RYH150 SID149:SID150 SRZ149:SRZ150 TBV149:TBV150 TLR149:TLR150 TVN149:TVN150 UFJ149:UFJ150 UPF149:UPF150 UZB149:UZB150 VIX149:VIX150 VST149:VST150 WCP149:WCP150 WML149:WML150 WWH149:WWH150 JX149 TT149 ADP149 ANL149 AXH149 BHD149 BQZ149 CAV149 CKR149 CUN149 DEJ149 DOF149 DYB149 EHX149 ERT149 FBP149 FLL149 FVH149 GFD149 GOZ149 GYV149 HIR149 HSN149 ICJ149 IMF149 IWB149 JFX149 JPT149 JZP149 KJL149 KTH149 LDD149 LMZ149 LWV149 MGR149 MQN149 NAJ149 NKF149 NUB149 ODX149 ONT149 OXP149 PHL149 PRH149 QBD149 QKZ149 QUV149 RER149 RON149 RYJ149 SIF149 SSB149 TBX149 TLT149 TVP149 UFL149 UPH149 UZD149 VIZ149 VSV149 WCR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49 Z149:Z150 AB1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M149:WMM150 WWI149:WWI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U149:JU150 TQ149:TQ150 ADM149:ADM150 ANI149:ANI150 AXE149:AXE150 BHA149:BHA150 BQW149:BQW150 CAS149:CAS150 CKO149:CKO150 CUK149:CUK150 DEG149:DEG150 DOC149:DOC150 DXY149:DXY150 EHU149:EHU150 ERQ149:ERQ150 FBM149:FBM150 FLI149:FLI150 FVE149:FVE150 GFA149:GFA150 GOW149:GOW150 GYS149:GYS150 HIO149:HIO150 HSK149:HSK150 ICG149:ICG150 IMC149:IMC150 IVY149:IVY150 JFU149:JFU150 JPQ149:JPQ150 JZM149:JZM150 KJI149:KJI150 KTE149:KTE150 LDA149:LDA150 LMW149:LMW150 LWS149:LWS150 MGO149:MGO150 MQK149:MQK150 NAG149:NAG150 NKC149:NKC150 NTY149:NTY150 ODU149:ODU150 ONQ149:ONQ150 OXM149:OXM150 PHI149:PHI150 PRE149:PRE150 QBA149:QBA150 QKW149:QKW150 QUS149:QUS150 REO149:REO150 ROK149:ROK150 RYG149:RYG150 SIC149:SIC150 SRY149:SRY150 TBU149:TBU150 TLQ149:TLQ150 TVM149:TVM150 UFI149:UFI150 UPE149:UPE150 UZA149:UZA150 VIW149:VIW150 VSS149:VSS150 WCO149:WCO150 WMK149:WMK150 WWG149:WWG150 T149:T150 JW149:JW150 TS149:TS150 ADO149:ADO150 ANK149:ANK150 AXG149:AXG150 BHC149:BHC150 BQY149:BQY150 CAU149:CAU150 CKQ149:CKQ150 CUM149:CUM150 DEI149:DEI150 DOE149:DOE150 DYA149:DYA150 EHW149:EHW150 ERS149:ERS150 FBO149:FBO150 FLK149:FLK150 FVG149:FVG150 GFC149:GFC150 GOY149:GOY150 GYU149:GYU150 HIQ149:HIQ150 HSM149:HSM150 ICI149:ICI150 IME149:IME150 IWA149:IWA150 JFW149:JFW150 JPS149:JPS150 JZO149:JZO150 KJK149:KJK150 KTG149:KTG150 LDC149:LDC150 LMY149:LMY150 LWU149:LWU150 MGQ149:MGQ150 MQM149:MQM150 NAI149:NAI150 NKE149:NKE150 NUA149:NUA150 ODW149:ODW150 ONS149:ONS150 OXO149:OXO150 PHK149:PHK150 PRG149:PRG150 QBC149:QBC150 QKY149:QKY150 QUU149:QUU150 REQ149:REQ150 ROM149:ROM150 RYI149:RYI150 SIE149:SIE150 SSA149:SSA150 TBW149:TBW150 TLS149:TLS150 TVO149:TVO150 UFK149:UFK150 UPG149:UPG150 UZC149:UZC150 VIY149:VIY150 VSU149:VSU150 WCQ149:WCQ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49:Y150 AA149:AA150"/>
    <dataValidation allowBlank="1" promptTitle="checkPeriodRange" sqref="WWD109:WWD110 WVY38 WVY74 WVY132 WVY92 R184 WWF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T150 TP150 ADL150 ANH150 AXD150 BGZ150 BQV150 CAR150 CKN150 CUJ150 DEF150 DOB150 DXX150 EHT150 ERP150 FBL150 FLH150 FVD150 GEZ150 GOV150 GYR150 HIN150 HSJ150 ICF150 IMB150 IVX150 JFT150 JPP150 JZL150 KJH150 KTD150 LCZ150 LMV150 LWR150 MGN150 MQJ150 NAF150 NKB150 NTX150 ODT150 ONP150 OXL150 PHH150 PRD150 QAZ150 QKV150 QUR150 REN150 ROJ150 RYF150 SIB150 SRX150 TBT150 TLP150 TVL150 UFH150 UPD150 UYZ150 VIV150 VSR150 WCN150 WMJ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5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R148 TN148 ADJ148 ANF148 AXB148 BGX148 BQT148 CAP148 CKL148 CUH148 DED148 DNZ148 DXV148 EHR148 ERN148 FBJ148 FLF148 FVB148 GEX148 GOT148 GYP148 HIL148 HSH148 ICD148 ILZ148 IVV148 JFR148 JPN148 JZJ148 KJF148 KTB148 LCX148 LMT148 LWP148 MGL148 MQH148 NAD148 NJZ148 NTV148 ODR148 ONN148 OXJ148 PHF148 PRB148 QAX148 QKT148 QUP148 REL148 ROH148 RYD148 SHZ148 SRV148 TBR148 TLN148 TVJ148 UFF148 UPB148 UYX148 VIT148 VSP148 WCL148 WMH148 WWD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P149 TL149 ADH149 AND149 AWZ149 BGV149 BQR149 CAN149 CKJ149 CUF149 DEB149 DNX149 DXT149 EHP149 ERL149 FBH149 FLD149 FUZ149 GEV149 GOR149 GYN149 HIJ149 HSF149 ICB149 ILX149 IVT149 JFP149 JPL149 JZH149 KJD149 KSZ149 LCV149 LMR149 LWN149 MGJ149 MQF149 NAB149 NJX149 NTT149 ODP149 ONL149 OXH149 PHD149 PQZ149 QAV149 QKR149 QUN149 REJ149 ROF149 RYB149 SHX149 SRT149 TBP149 TLL149 TVH149 UFD149 UOZ149 UYV149 VIR149 VSN149 WCJ149 WMF149 WWB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WA151:WWL156 WVT157:WWE157 WME151:WMP156 WLX157:WMI157 WCI151:WCT156 WCB157:WCM157 VSM151:VSX156 VSF157:VSQ157 VIQ151:VJB156 VIJ157:VIU157 UYU151:UZF156 UYN157:UYY157 UOY151:UPJ156 UOR157:UPC157 UFC151:UFN156 UEV157:UFG157 TVG151:TVR156 TUZ157:TVK157 TLK151:TLV156 TLD157:TLO157 TBO151:TBZ156 TBH157:TBS157 SRS151:SSD156 SRL157:SRW157 SHW151:SIH156 SHP157:SIA157 RYA151:RYL156 RXT157:RYE157 ROE151:ROP156 RNX157:ROI157 REI151:RET156 REB157:REM157 QUM151:QUX156 QUF157:QUQ157 QKQ151:QLB156 QKJ157:QKU157 QAU151:QBF156 QAN157:QAY157 PQY151:PRJ156 PQR157:PRC157 PHC151:PHN156 PGV157:PHG157 OXG151:OXR156 OWZ157:OXK157 ONK151:ONV156 OND157:ONO157 ODO151:ODZ156 ODH157:ODS157 NTS151:NUD156 NTL157:NTW157 NJW151:NKH156 NJP157:NKA157 NAA151:NAL156 MZT157:NAE157 MQE151:MQP156 MPX157:MQI157 MGI151:MGT156 MGB157:MGM157 LWM151:LWX156 LWF157:LWQ157 LMQ151:LNB156 LMJ157:LMU157 LCU151:LDF156 LCN157:LCY157 KSY151:KTJ156 KSR157:KTC157 KJC151:KJN156 KIV157:KJG157 JZG151:JZR156 JYZ157:JZK157 JPK151:JPV156 JPD157:JPO157 JFO151:JFZ156 JFH157:JFS157 IVS151:IWD156 IVL157:IVW157 ILW151:IMH156 ILP157:IMA157 ICA151:ICL156 IBT157:ICE157 HSE151:HSP156 HRX157:HSI157 HII151:HIT156 HIB157:HIM157 GYM151:GYX156 GYF157:GYQ157 GOQ151:GPB156 GOJ157:GOU157 GEU151:GFF156 GEN157:GEY157 FUY151:FVJ156 FUR157:FVC157 FLC151:FLN156 FKV157:FLG157 FBG151:FBR156 FAZ157:FBK157 ERK151:ERV156 ERD157:ERO157 EHO151:EHZ156 EHH157:EHS157 DXS151:DYD156 DXL157:DXW157 DNW151:DOH156 DNP157:DOA157 DEA151:DEL156 DDT157:DEE157 CUE151:CUP156 CTX157:CUI157 CKI151:CKT156 CKB157:CKM157 CAM151:CAX156 CAF157:CAQ157 BQQ151:BRB156 BQJ157:BQU157 BGU151:BHF156 BGN157:BGY157 AWY151:AXJ156 AWR157:AXC157 ANC151:ANN156 AMV157:ANG157 ADG151:ADR156 ACZ157:ADK157 TK151:TV156 TD157:TO157 JO151:JZ156 JH157:JS157"/>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225:V225 O243:V243 O166 O90 O148">
      <formula1>kind_of_cons</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26360568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v>
      </c>
      <c r="F3" s="442"/>
      <c r="G3" s="43"/>
      <c r="H3" s="43"/>
      <c r="I3" s="43"/>
      <c r="J3" s="43"/>
      <c r="K3" s="43"/>
      <c r="L3" s="261"/>
    </row>
    <row r="4" spans="1:12" s="372" customFormat="1" ht="6">
      <c r="A4" s="366"/>
      <c r="B4" s="367"/>
      <c r="C4" s="368"/>
      <c r="D4" s="369"/>
      <c r="E4" s="389"/>
      <c r="F4" s="390"/>
      <c r="G4" s="391"/>
      <c r="I4" s="373"/>
    </row>
    <row r="5" spans="1:12" ht="22.5">
      <c r="D5" s="24"/>
      <c r="E5" s="1154" t="s">
        <v>770</v>
      </c>
      <c r="F5" s="1155"/>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475</v>
      </c>
      <c r="F9" s="349" t="s">
        <v>85</v>
      </c>
      <c r="G9" s="383"/>
    </row>
    <row r="10" spans="1:12" s="372" customFormat="1" ht="6">
      <c r="A10" s="377"/>
      <c r="B10" s="367"/>
      <c r="C10" s="368"/>
      <c r="D10" s="378"/>
      <c r="E10" s="374"/>
      <c r="F10" s="379"/>
      <c r="G10" s="380"/>
      <c r="I10" s="373"/>
    </row>
    <row r="11" spans="1:12" ht="27">
      <c r="A11" s="200"/>
      <c r="D11" s="24"/>
      <c r="E11" s="81" t="s">
        <v>473</v>
      </c>
      <c r="F11" s="1108" t="s">
        <v>1427</v>
      </c>
      <c r="G11" s="381"/>
    </row>
    <row r="12" spans="1:12" ht="27">
      <c r="D12" s="24"/>
      <c r="E12" s="81" t="s">
        <v>474</v>
      </c>
      <c r="F12" s="1108" t="s">
        <v>1428</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600</v>
      </c>
      <c r="F16" s="331"/>
      <c r="G16" s="383"/>
    </row>
    <row r="17" spans="1:9" ht="19.5">
      <c r="D17" s="24"/>
      <c r="E17" s="25"/>
      <c r="F17" s="445" t="s">
        <v>608</v>
      </c>
      <c r="G17" s="21"/>
    </row>
    <row r="18" spans="1:9" ht="27">
      <c r="D18" s="24"/>
      <c r="E18" s="81" t="s">
        <v>503</v>
      </c>
      <c r="F18" s="329" t="s">
        <v>2799</v>
      </c>
      <c r="G18" s="383"/>
    </row>
    <row r="19" spans="1:9" ht="27">
      <c r="D19" s="24"/>
      <c r="E19" s="81" t="s">
        <v>597</v>
      </c>
      <c r="F19" s="330" t="s">
        <v>2804</v>
      </c>
      <c r="G19" s="383"/>
    </row>
    <row r="20" spans="1:9" ht="27">
      <c r="D20" s="24"/>
      <c r="E20" s="81" t="s">
        <v>596</v>
      </c>
      <c r="F20" s="329" t="s">
        <v>2805</v>
      </c>
      <c r="G20" s="383"/>
    </row>
    <row r="21" spans="1:9" ht="27">
      <c r="D21" s="24"/>
      <c r="E21" s="81" t="s">
        <v>502</v>
      </c>
      <c r="F21" s="329" t="s">
        <v>2803</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502</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1793</v>
      </c>
      <c r="G29" s="382"/>
    </row>
    <row r="30" spans="1:9" ht="27" hidden="1">
      <c r="C30" s="28"/>
      <c r="D30" s="29"/>
      <c r="E30" s="52" t="s">
        <v>203</v>
      </c>
      <c r="F30" s="333"/>
      <c r="G30" s="382"/>
    </row>
    <row r="31" spans="1:9" ht="27">
      <c r="C31" s="28"/>
      <c r="D31" s="29"/>
      <c r="E31" s="30" t="s">
        <v>53</v>
      </c>
      <c r="F31" s="332" t="s">
        <v>1794</v>
      </c>
      <c r="G31" s="382"/>
    </row>
    <row r="32" spans="1:9" ht="27">
      <c r="C32" s="28"/>
      <c r="D32" s="29"/>
      <c r="E32" s="30" t="s">
        <v>54</v>
      </c>
      <c r="F32" s="332" t="s">
        <v>1545</v>
      </c>
      <c r="G32" s="382"/>
      <c r="H32" s="31"/>
    </row>
    <row r="33" spans="1:9" s="372" customFormat="1" ht="6">
      <c r="A33" s="377"/>
      <c r="B33" s="367"/>
      <c r="C33" s="368"/>
      <c r="D33" s="378"/>
      <c r="E33" s="374"/>
      <c r="F33" s="379"/>
      <c r="G33" s="380"/>
      <c r="I33" s="373"/>
    </row>
    <row r="34" spans="1:9" ht="27">
      <c r="A34" s="199"/>
      <c r="D34" s="26"/>
      <c r="E34" s="799" t="s">
        <v>724</v>
      </c>
      <c r="F34" s="1109" t="s">
        <v>727</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84</v>
      </c>
      <c r="G38" s="383"/>
      <c r="I38" s="19"/>
    </row>
    <row r="39" spans="1:9" s="372" customFormat="1" ht="6">
      <c r="A39" s="377"/>
      <c r="B39" s="367"/>
      <c r="C39" s="368"/>
      <c r="D39" s="378"/>
      <c r="E39" s="374"/>
      <c r="F39" s="379"/>
      <c r="G39" s="380"/>
      <c r="I39" s="373"/>
    </row>
    <row r="40" spans="1:9" ht="27">
      <c r="A40" s="201"/>
      <c r="B40" s="92"/>
      <c r="D40" s="33"/>
      <c r="E40" s="32" t="s">
        <v>547</v>
      </c>
      <c r="F40" s="329" t="s">
        <v>2796</v>
      </c>
      <c r="G40" s="381"/>
    </row>
    <row r="41" spans="1:9" ht="27">
      <c r="A41" s="201"/>
      <c r="B41" s="92"/>
      <c r="D41" s="33"/>
      <c r="E41" s="41" t="s">
        <v>548</v>
      </c>
      <c r="F41" s="329" t="s">
        <v>2797</v>
      </c>
      <c r="G41" s="381"/>
    </row>
    <row r="42" spans="1:9" ht="19.5">
      <c r="D42" s="24"/>
      <c r="E42" s="25"/>
      <c r="F42" s="445" t="s">
        <v>579</v>
      </c>
      <c r="G42" s="21"/>
    </row>
    <row r="43" spans="1:9" ht="27">
      <c r="A43" s="201"/>
      <c r="D43" s="21"/>
      <c r="E43" s="443" t="s">
        <v>87</v>
      </c>
      <c r="F43" s="449" t="s">
        <v>2800</v>
      </c>
      <c r="G43" s="381"/>
    </row>
    <row r="44" spans="1:9" ht="27">
      <c r="A44" s="201"/>
      <c r="B44" s="92"/>
      <c r="D44" s="33"/>
      <c r="E44" s="443" t="s">
        <v>88</v>
      </c>
      <c r="F44" s="449" t="s">
        <v>2801</v>
      </c>
      <c r="G44" s="381"/>
    </row>
    <row r="45" spans="1:9" ht="27">
      <c r="A45" s="201"/>
      <c r="B45" s="92"/>
      <c r="D45" s="33"/>
      <c r="E45" s="443" t="s">
        <v>580</v>
      </c>
      <c r="F45" s="449" t="s">
        <v>2802</v>
      </c>
      <c r="G45" s="381"/>
    </row>
    <row r="46" spans="1:9" ht="27">
      <c r="D46" s="24"/>
      <c r="E46" s="444" t="s">
        <v>581</v>
      </c>
      <c r="F46" s="449" t="s">
        <v>2798</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6"/>
      <c r="F54" s="1156"/>
      <c r="G54" s="1156"/>
      <c r="H54" s="1156"/>
      <c r="I54" s="1156"/>
    </row>
  </sheetData>
  <sheetProtection password="FA9C" sheet="1" objects="1" scenarios="1" formatColumns="0" formatRows="0"/>
  <dataConsolidate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334" t="s">
        <v>582</v>
      </c>
      <c r="BA1" s="1334"/>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33" t="s">
        <v>613</v>
      </c>
      <c r="AQ2" s="1035" t="s">
        <v>620</v>
      </c>
      <c r="AS2" s="44" t="s">
        <v>374</v>
      </c>
      <c r="AU2" s="45" t="s">
        <v>377</v>
      </c>
      <c r="AW2" s="410" t="s">
        <v>551</v>
      </c>
      <c r="AX2" s="411" t="s">
        <v>551</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33" t="s">
        <v>772</v>
      </c>
      <c r="AQ3" s="1035" t="s">
        <v>619</v>
      </c>
      <c r="AS3" s="44" t="s">
        <v>375</v>
      </c>
      <c r="AU3" s="45" t="s">
        <v>378</v>
      </c>
      <c r="AW3" s="410" t="s">
        <v>552</v>
      </c>
      <c r="AX3" s="411" t="s">
        <v>552</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472</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33" t="s">
        <v>771</v>
      </c>
      <c r="AQ4" s="1035" t="s">
        <v>618</v>
      </c>
      <c r="AS4" s="44" t="s">
        <v>345</v>
      </c>
      <c r="AU4" s="45" t="s">
        <v>379</v>
      </c>
      <c r="AW4" s="410" t="s">
        <v>553</v>
      </c>
      <c r="AX4" s="411" t="s">
        <v>553</v>
      </c>
      <c r="AZ4" s="146" t="s">
        <v>664</v>
      </c>
      <c r="BA4" s="179" t="s">
        <v>663</v>
      </c>
      <c r="BC4" s="804" t="s">
        <v>728</v>
      </c>
    </row>
    <row r="5" spans="1:55" ht="112.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33" t="s">
        <v>614</v>
      </c>
      <c r="AQ5" s="1035" t="s">
        <v>613</v>
      </c>
      <c r="AU5" s="45" t="s">
        <v>380</v>
      </c>
      <c r="AW5" s="410" t="s">
        <v>554</v>
      </c>
      <c r="AX5" s="411" t="s">
        <v>554</v>
      </c>
      <c r="AZ5" s="546" t="s">
        <v>665</v>
      </c>
      <c r="BA5" s="570" t="s">
        <v>671</v>
      </c>
      <c r="BC5" s="804" t="s">
        <v>729</v>
      </c>
    </row>
    <row r="6" spans="1:55" ht="56.2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33" t="s">
        <v>615</v>
      </c>
      <c r="AQ6" s="1035" t="s">
        <v>772</v>
      </c>
      <c r="AU6" s="220" t="s">
        <v>381</v>
      </c>
      <c r="AW6" s="410" t="s">
        <v>555</v>
      </c>
      <c r="AX6" s="411" t="s">
        <v>555</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33" t="s">
        <v>762</v>
      </c>
      <c r="AQ7" s="1035" t="s">
        <v>771</v>
      </c>
      <c r="AU7" s="220" t="s">
        <v>382</v>
      </c>
      <c r="AW7" s="410" t="s">
        <v>556</v>
      </c>
      <c r="AX7" s="411" t="s">
        <v>556</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33" t="s">
        <v>616</v>
      </c>
      <c r="AQ8" s="1035" t="s">
        <v>614</v>
      </c>
      <c r="AU8" s="220" t="s">
        <v>383</v>
      </c>
      <c r="AW8" s="410" t="s">
        <v>557</v>
      </c>
      <c r="AX8" s="411" t="s">
        <v>557</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33" t="s">
        <v>617</v>
      </c>
      <c r="AQ9" s="1035" t="s">
        <v>615</v>
      </c>
      <c r="AW9" s="410" t="s">
        <v>558</v>
      </c>
      <c r="AX9" s="411" t="s">
        <v>558</v>
      </c>
      <c r="AZ9" s="146" t="s">
        <v>769</v>
      </c>
      <c r="BA9" s="179" t="s">
        <v>603</v>
      </c>
    </row>
    <row r="10" spans="1:55" ht="45">
      <c r="A10" s="6" t="s">
        <v>109</v>
      </c>
      <c r="B10" s="44">
        <v>2008</v>
      </c>
      <c r="E10" s="143" t="s">
        <v>194</v>
      </c>
      <c r="F10" s="147"/>
      <c r="I10" s="143" t="s">
        <v>208</v>
      </c>
      <c r="O10" s="545" t="s">
        <v>651</v>
      </c>
      <c r="V10" s="1041" t="s">
        <v>208</v>
      </c>
      <c r="W10" s="1038"/>
      <c r="X10" s="1036" t="s">
        <v>619</v>
      </c>
      <c r="Y10" s="1037" t="s">
        <v>686</v>
      </c>
      <c r="Z10" s="208"/>
      <c r="AP10" s="1133" t="s">
        <v>620</v>
      </c>
      <c r="AQ10" s="1035" t="s">
        <v>762</v>
      </c>
      <c r="AW10" s="410" t="s">
        <v>559</v>
      </c>
      <c r="AX10" s="411" t="s">
        <v>559</v>
      </c>
    </row>
    <row r="11" spans="1:55" ht="22.5">
      <c r="A11" s="6" t="s">
        <v>110</v>
      </c>
      <c r="B11" s="44">
        <v>2009</v>
      </c>
      <c r="E11" s="143" t="s">
        <v>195</v>
      </c>
      <c r="F11" s="147"/>
      <c r="I11" s="143" t="s">
        <v>209</v>
      </c>
      <c r="O11" s="528" t="s">
        <v>652</v>
      </c>
      <c r="V11" s="1040" t="s">
        <v>209</v>
      </c>
      <c r="W11" s="462"/>
      <c r="X11" s="461" t="s">
        <v>620</v>
      </c>
      <c r="Y11" s="753" t="s">
        <v>674</v>
      </c>
      <c r="Z11" s="208"/>
      <c r="AP11" s="1133" t="s">
        <v>619</v>
      </c>
      <c r="AQ11" s="742" t="s">
        <v>616</v>
      </c>
      <c r="AW11" s="410" t="s">
        <v>560</v>
      </c>
      <c r="AX11" s="411" t="s">
        <v>560</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33"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561</v>
      </c>
      <c r="AX23" s="411" t="s">
        <v>561</v>
      </c>
    </row>
    <row r="24" spans="1:50" ht="21" customHeight="1">
      <c r="A24" s="6" t="s">
        <v>120</v>
      </c>
      <c r="B24" s="44">
        <v>2022</v>
      </c>
      <c r="AW24" s="410" t="s">
        <v>562</v>
      </c>
      <c r="AX24" s="411" t="s">
        <v>562</v>
      </c>
    </row>
    <row r="25" spans="1:50">
      <c r="A25" s="6" t="s">
        <v>121</v>
      </c>
      <c r="B25" s="44">
        <v>2023</v>
      </c>
      <c r="AW25" s="410" t="s">
        <v>563</v>
      </c>
      <c r="AX25" s="411" t="s">
        <v>563</v>
      </c>
    </row>
    <row r="26" spans="1:50">
      <c r="A26" s="6" t="s">
        <v>122</v>
      </c>
      <c r="B26" s="44">
        <v>2024</v>
      </c>
      <c r="AX26" s="411" t="s">
        <v>564</v>
      </c>
    </row>
    <row r="27" spans="1:50">
      <c r="A27" s="6" t="s">
        <v>123</v>
      </c>
      <c r="B27" s="44">
        <v>2025</v>
      </c>
      <c r="AX27" s="411" t="s">
        <v>565</v>
      </c>
    </row>
    <row r="28" spans="1:50">
      <c r="A28" s="6" t="s">
        <v>124</v>
      </c>
      <c r="D28" s="270"/>
      <c r="E28" s="271"/>
      <c r="F28" s="271"/>
      <c r="H28" s="272" t="s">
        <v>408</v>
      </c>
      <c r="AX28" s="411" t="s">
        <v>566</v>
      </c>
    </row>
    <row r="29" spans="1:50">
      <c r="A29" s="6" t="s">
        <v>125</v>
      </c>
      <c r="D29" s="273" t="s">
        <v>409</v>
      </c>
      <c r="E29" s="274" t="str">
        <f>IF(periodStart = "","", periodStart)</f>
        <v>01.01.2019</v>
      </c>
      <c r="F29" s="274" t="str">
        <f>IF(periodEnd = "","", periodEnd)</f>
        <v>31.12.2019</v>
      </c>
      <c r="H29" s="275" t="s">
        <v>2848</v>
      </c>
      <c r="AX29" s="411" t="s">
        <v>567</v>
      </c>
    </row>
    <row r="30" spans="1:50">
      <c r="A30" s="6" t="s">
        <v>126</v>
      </c>
      <c r="D30" s="276"/>
      <c r="E30" s="277"/>
      <c r="F30" s="277"/>
      <c r="AX30" s="411" t="s">
        <v>568</v>
      </c>
    </row>
    <row r="31" spans="1:50" ht="12.75">
      <c r="A31" s="6" t="s">
        <v>127</v>
      </c>
      <c r="D31" s="270"/>
      <c r="E31" s="271"/>
      <c r="F31" s="271"/>
      <c r="H31" s="278"/>
      <c r="AX31" s="411" t="s">
        <v>569</v>
      </c>
    </row>
    <row r="32" spans="1:50">
      <c r="A32" s="6" t="s">
        <v>128</v>
      </c>
      <c r="D32" s="273" t="s">
        <v>410</v>
      </c>
      <c r="E32" s="279"/>
      <c r="F32" s="279"/>
      <c r="H32" s="280" t="s">
        <v>411</v>
      </c>
      <c r="O32" s="529" t="s">
        <v>643</v>
      </c>
      <c r="AX32" s="411" t="s">
        <v>570</v>
      </c>
    </row>
    <row r="33" spans="1:50">
      <c r="A33" s="6" t="s">
        <v>129</v>
      </c>
      <c r="O33" s="529" t="s">
        <v>644</v>
      </c>
      <c r="AX33" s="411" t="s">
        <v>571</v>
      </c>
    </row>
    <row r="34" spans="1:50">
      <c r="A34" s="6" t="s">
        <v>130</v>
      </c>
      <c r="O34" s="529" t="s">
        <v>645</v>
      </c>
      <c r="AX34" s="411" t="s">
        <v>572</v>
      </c>
    </row>
    <row r="35" spans="1:50">
      <c r="A35" s="6" t="s">
        <v>131</v>
      </c>
      <c r="O35" s="529" t="s">
        <v>646</v>
      </c>
      <c r="X35" s="529"/>
      <c r="Y35" s="529"/>
      <c r="AX35" s="411" t="s">
        <v>573</v>
      </c>
    </row>
    <row r="36" spans="1:50">
      <c r="A36" s="6" t="s">
        <v>95</v>
      </c>
      <c r="O36" s="529" t="s">
        <v>647</v>
      </c>
      <c r="AX36" s="411" t="s">
        <v>574</v>
      </c>
    </row>
    <row r="37" spans="1:50">
      <c r="A37" s="6" t="s">
        <v>96</v>
      </c>
      <c r="O37" s="529" t="s">
        <v>648</v>
      </c>
      <c r="AX37" s="411" t="s">
        <v>575</v>
      </c>
    </row>
    <row r="38" spans="1:50">
      <c r="A38" s="6" t="s">
        <v>97</v>
      </c>
      <c r="O38" s="529" t="s">
        <v>649</v>
      </c>
      <c r="AX38" s="411" t="s">
        <v>576</v>
      </c>
    </row>
    <row r="39" spans="1:50">
      <c r="A39" s="6" t="s">
        <v>98</v>
      </c>
      <c r="O39" s="529" t="s">
        <v>650</v>
      </c>
      <c r="AX39" s="411" t="s">
        <v>524</v>
      </c>
    </row>
    <row r="40" spans="1:50">
      <c r="A40" s="6" t="s">
        <v>99</v>
      </c>
      <c r="O40" s="529" t="s">
        <v>651</v>
      </c>
      <c r="AX40" s="411" t="s">
        <v>525</v>
      </c>
    </row>
    <row r="41" spans="1:50">
      <c r="A41" s="6" t="s">
        <v>100</v>
      </c>
      <c r="O41" s="529" t="s">
        <v>652</v>
      </c>
      <c r="AX41" s="411" t="s">
        <v>526</v>
      </c>
    </row>
    <row r="42" spans="1:50">
      <c r="A42" s="6" t="s">
        <v>132</v>
      </c>
      <c r="AX42" s="411" t="s">
        <v>527</v>
      </c>
    </row>
    <row r="43" spans="1:50">
      <c r="A43" s="6" t="s">
        <v>133</v>
      </c>
      <c r="AX43" s="411" t="s">
        <v>528</v>
      </c>
    </row>
    <row r="44" spans="1:50">
      <c r="A44" s="6" t="s">
        <v>134</v>
      </c>
      <c r="AX44" s="411" t="s">
        <v>529</v>
      </c>
    </row>
    <row r="45" spans="1:50">
      <c r="A45" s="6" t="s">
        <v>135</v>
      </c>
      <c r="AX45" s="411" t="s">
        <v>530</v>
      </c>
    </row>
    <row r="46" spans="1:50">
      <c r="A46" s="6" t="s">
        <v>136</v>
      </c>
      <c r="AX46" s="411" t="s">
        <v>531</v>
      </c>
    </row>
    <row r="47" spans="1:50">
      <c r="A47" s="6" t="s">
        <v>157</v>
      </c>
      <c r="AX47" s="411" t="s">
        <v>532</v>
      </c>
    </row>
    <row r="48" spans="1:50">
      <c r="A48" s="6" t="s">
        <v>158</v>
      </c>
      <c r="AX48" s="411" t="s">
        <v>533</v>
      </c>
    </row>
    <row r="49" spans="1:50">
      <c r="A49" s="6" t="s">
        <v>159</v>
      </c>
      <c r="AX49" s="411" t="s">
        <v>534</v>
      </c>
    </row>
    <row r="50" spans="1:50">
      <c r="A50" s="6" t="s">
        <v>137</v>
      </c>
      <c r="AX50" s="411" t="s">
        <v>535</v>
      </c>
    </row>
    <row r="51" spans="1:50">
      <c r="A51" s="6" t="s">
        <v>138</v>
      </c>
      <c r="AX51" s="411" t="s">
        <v>536</v>
      </c>
    </row>
    <row r="52" spans="1:50">
      <c r="A52" s="6" t="s">
        <v>139</v>
      </c>
      <c r="AX52" s="411" t="s">
        <v>537</v>
      </c>
    </row>
    <row r="53" spans="1:50">
      <c r="A53" s="6" t="s">
        <v>140</v>
      </c>
      <c r="X53" s="481"/>
      <c r="AX53" s="411" t="s">
        <v>538</v>
      </c>
    </row>
    <row r="54" spans="1:50">
      <c r="A54" s="6" t="s">
        <v>141</v>
      </c>
      <c r="X54" s="481"/>
      <c r="AX54" s="411" t="s">
        <v>539</v>
      </c>
    </row>
    <row r="55" spans="1:50">
      <c r="A55" s="6" t="s">
        <v>142</v>
      </c>
      <c r="X55" s="481"/>
      <c r="AX55" s="411" t="s">
        <v>540</v>
      </c>
    </row>
    <row r="56" spans="1:50">
      <c r="A56" s="6" t="s">
        <v>143</v>
      </c>
      <c r="X56" s="481"/>
      <c r="AX56" s="411" t="s">
        <v>541</v>
      </c>
    </row>
    <row r="57" spans="1:50">
      <c r="A57" s="6" t="s">
        <v>388</v>
      </c>
      <c r="X57" s="481"/>
      <c r="AX57" s="411" t="s">
        <v>542</v>
      </c>
    </row>
    <row r="58" spans="1:50">
      <c r="A58" s="6" t="s">
        <v>144</v>
      </c>
      <c r="X58" s="481"/>
      <c r="AX58" s="411" t="s">
        <v>543</v>
      </c>
    </row>
    <row r="59" spans="1:50">
      <c r="A59" s="6" t="s">
        <v>145</v>
      </c>
      <c r="X59" s="481"/>
      <c r="AX59" s="411" t="s">
        <v>544</v>
      </c>
    </row>
    <row r="60" spans="1:50">
      <c r="A60" s="6" t="s">
        <v>146</v>
      </c>
      <c r="X60" s="481"/>
      <c r="AX60" s="411" t="s">
        <v>545</v>
      </c>
    </row>
    <row r="61" spans="1:50">
      <c r="A61" s="6" t="s">
        <v>147</v>
      </c>
      <c r="X61" s="481"/>
      <c r="AX61" s="411" t="s">
        <v>546</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0</v>
      </c>
    </row>
    <row r="59" spans="1:1">
      <c r="A59" s="1034">
        <f>IF('Форма 4.2.2 | Т-передача ТН'!$M$24="",1,0)</f>
        <v>0</v>
      </c>
    </row>
    <row r="60" spans="1:1">
      <c r="A60" s="1034">
        <f>IF('Форма 4.2.2 | Т-передача ТН'!$R$24="",1,0)</f>
        <v>0</v>
      </c>
    </row>
    <row r="61" spans="1:1">
      <c r="A61" s="1034">
        <f>IF('Форма 4.2.2 | Т-передача ТН'!$T$24="",1,0)</f>
        <v>0</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4.8'!$G$26="",1,0)</f>
        <v>0</v>
      </c>
    </row>
    <row r="95" spans="1:1">
      <c r="A95" s="1034">
        <f>IF('Форма 4.8'!$G$29="",1,0)</f>
        <v>0</v>
      </c>
    </row>
    <row r="96" spans="1:1">
      <c r="A96" s="1034">
        <f>IF('Форма 4.8'!$E$35="",1,0)</f>
        <v>0</v>
      </c>
    </row>
    <row r="97" spans="1:1">
      <c r="A97" s="1034">
        <f>IF('Форма 4.8'!$H$35="",1,0)</f>
        <v>0</v>
      </c>
    </row>
    <row r="98" spans="1:1">
      <c r="A98" s="1034">
        <f>IF('Форма 4.8'!$G$32="",1,0)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0</v>
      </c>
    </row>
    <row r="109" spans="1:1">
      <c r="A109" s="1103">
        <f>IF('Форма 4.7'!$E$15="",1,0)</f>
        <v>0</v>
      </c>
    </row>
    <row r="110" spans="1:1">
      <c r="A110" s="1103">
        <f>IF(Территории!$E$12="",1,0)</f>
        <v>0</v>
      </c>
    </row>
    <row r="111" spans="1:1">
      <c r="A111" s="1111">
        <f>IF('Перечень тарифов'!$E$21="",1,0)</f>
        <v>0</v>
      </c>
    </row>
    <row r="112" spans="1:1">
      <c r="A112" s="1111">
        <f>IF('Перечень тарифов'!$F$21="",1,0)</f>
        <v>0</v>
      </c>
    </row>
    <row r="113" spans="1:1">
      <c r="A113" s="1111">
        <f>IF('Перечень тарифов'!$G$21="",1,0)</f>
        <v>0</v>
      </c>
    </row>
    <row r="114" spans="1:1">
      <c r="A114" s="1111">
        <f>IF('Перечень тарифов'!$K$21="",1,0)</f>
        <v>0</v>
      </c>
    </row>
    <row r="115" spans="1:1">
      <c r="A115" s="1111">
        <f>IF('Перечень тарифов'!$O$21="",1,0)</f>
        <v>0</v>
      </c>
    </row>
    <row r="116" spans="1:1">
      <c r="A116" s="1111">
        <f>IF('Перечень тарифов'!$S$21="",1,0)</f>
        <v>0</v>
      </c>
    </row>
    <row r="117" spans="1:1">
      <c r="A117" s="1115">
        <f>IF('Форма 4.8'!$G$19="",1,0)</f>
        <v>0</v>
      </c>
    </row>
    <row r="118" spans="1:1">
      <c r="A118" s="1115">
        <f>IF('Форма 4.8'!$G$20="",1,0)</f>
        <v>0</v>
      </c>
    </row>
    <row r="119" spans="1:1">
      <c r="A119" s="1115">
        <f>IF('Форма 4.8'!$G$21="",1,0)</f>
        <v>0</v>
      </c>
    </row>
    <row r="120" spans="1:1">
      <c r="A120" s="1115">
        <f>IF('Форма 4.8'!$G$22="",1,0)</f>
        <v>0</v>
      </c>
    </row>
    <row r="121" spans="1:1">
      <c r="A121" s="1118">
        <f>IF('Форма 4.2.2 | Т-передача ТН'!$O$24="",1,0)</f>
        <v>0</v>
      </c>
    </row>
    <row r="122" spans="1:1">
      <c r="A122" s="1118">
        <f>IF('Форма 4.2.2 | Т-передача ТН'!$M$25="",1,0)</f>
        <v>0</v>
      </c>
    </row>
    <row r="123" spans="1:1">
      <c r="A123" s="1118">
        <f>IF('Форма 4.2.2 | Т-передача ТН'!$O$25="",1,0)</f>
        <v>0</v>
      </c>
    </row>
    <row r="124" spans="1:1">
      <c r="A124" s="1129">
        <f>IF('Форма 4.2.2 | Т-передача ТН'!$Y$24="",1,0)</f>
        <v>0</v>
      </c>
    </row>
    <row r="125" spans="1:1">
      <c r="A125" s="1129">
        <f>IF('Форма 4.2.2 | Т-передача ТН'!$AA$24="",1,0)</f>
        <v>0</v>
      </c>
    </row>
    <row r="126" spans="1:1">
      <c r="A126" s="1129">
        <f>IF('Форма 4.2.2 | Т-передача ТН'!$V$25="",1,0)</f>
        <v>0</v>
      </c>
    </row>
    <row r="127" spans="1:1">
      <c r="A127" s="1129">
        <f>IF('Форма 4.2.2 | Т-передача ТН'!$V$24="",1,0)</f>
        <v>0</v>
      </c>
    </row>
    <row r="128" spans="1:1">
      <c r="A128" s="1129">
        <f>IF('Форма 4.2.2 | Т-передача ТН'!$Z$24="",1,0)</f>
        <v>0</v>
      </c>
    </row>
    <row r="129" spans="1:1">
      <c r="A129" s="1129">
        <f>IF('Форма 4.2.2 | Т-передача ТН'!$AB$24="",1,0)</f>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33"/>
  </cols>
  <sheetData>
    <row r="1" spans="1:3">
      <c r="A1" s="1133" t="s">
        <v>513</v>
      </c>
      <c r="B1" s="1133" t="s">
        <v>514</v>
      </c>
      <c r="C1" s="1133" t="s">
        <v>67</v>
      </c>
    </row>
    <row r="2" spans="1:3">
      <c r="A2" s="1133">
        <v>4189678</v>
      </c>
      <c r="B2" s="1133" t="s">
        <v>1424</v>
      </c>
      <c r="C2" s="1133" t="s">
        <v>1425</v>
      </c>
    </row>
    <row r="3" spans="1:3">
      <c r="A3" s="1133">
        <v>4190415</v>
      </c>
      <c r="B3" s="1133" t="s">
        <v>1426</v>
      </c>
      <c r="C3" s="1133" t="s">
        <v>1425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2795</v>
      </c>
    </row>
    <row r="4" spans="2:2">
      <c r="B4" s="354" t="s">
        <v>517</v>
      </c>
    </row>
    <row r="5" spans="2:2">
      <c r="B5" s="354" t="s">
        <v>518</v>
      </c>
    </row>
    <row r="6" spans="2:2">
      <c r="B6" s="354" t="s">
        <v>519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33"/>
    <col min="2" max="2" width="65.28515625" style="1133" customWidth="1"/>
    <col min="3" max="3" width="41" style="1133" customWidth="1"/>
    <col min="4" max="16384" width="9.140625" style="1133"/>
  </cols>
  <sheetData>
    <row r="1" spans="1:2">
      <c r="A1" s="1133" t="s">
        <v>330</v>
      </c>
      <c r="B1" s="1133" t="s">
        <v>331</v>
      </c>
    </row>
    <row r="2" spans="1:2">
      <c r="A2" s="1133">
        <v>4213775</v>
      </c>
      <c r="B2" s="1133" t="s">
        <v>613</v>
      </c>
    </row>
    <row r="3" spans="1:2">
      <c r="A3" s="1133">
        <v>4213784</v>
      </c>
      <c r="B3" s="1133" t="s">
        <v>772</v>
      </c>
    </row>
    <row r="4" spans="1:2">
      <c r="A4" s="1133">
        <v>4213781</v>
      </c>
      <c r="B4" s="1133" t="s">
        <v>771</v>
      </c>
    </row>
    <row r="5" spans="1:2">
      <c r="A5" s="1133">
        <v>4213776</v>
      </c>
      <c r="B5" s="1133" t="s">
        <v>614</v>
      </c>
    </row>
    <row r="6" spans="1:2">
      <c r="A6" s="1133">
        <v>4213777</v>
      </c>
      <c r="B6" s="1133" t="s">
        <v>615</v>
      </c>
    </row>
    <row r="7" spans="1:2">
      <c r="A7" s="1133">
        <v>4238670</v>
      </c>
      <c r="B7" s="1133" t="s">
        <v>762</v>
      </c>
    </row>
    <row r="8" spans="1:2">
      <c r="A8" s="1133">
        <v>4213778</v>
      </c>
      <c r="B8" s="1133" t="s">
        <v>616</v>
      </c>
    </row>
    <row r="9" spans="1:2">
      <c r="A9" s="1133">
        <v>4213780</v>
      </c>
      <c r="B9" s="1133" t="s">
        <v>617</v>
      </c>
    </row>
    <row r="10" spans="1:2">
      <c r="A10" s="1133">
        <v>4213779</v>
      </c>
      <c r="B10" s="1133" t="s">
        <v>620</v>
      </c>
    </row>
    <row r="11" spans="1:2">
      <c r="A11" s="1133">
        <v>4213783</v>
      </c>
      <c r="B11" s="1133" t="s">
        <v>619</v>
      </c>
    </row>
    <row r="12" spans="1:2">
      <c r="A12" s="1133">
        <v>4213782</v>
      </c>
      <c r="B12" s="1133" t="s">
        <v>618</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33"/>
    <col min="2" max="2" width="65.28515625" style="1133" customWidth="1"/>
    <col min="3" max="3" width="41" style="1133" customWidth="1"/>
    <col min="4" max="16384" width="9.140625" style="1133"/>
  </cols>
  <sheetData>
    <row r="1" spans="1:2">
      <c r="A1" s="1133" t="s">
        <v>330</v>
      </c>
      <c r="B1" s="1133" t="s">
        <v>332</v>
      </c>
    </row>
    <row r="2" spans="1:2">
      <c r="A2" s="1133">
        <v>4190064</v>
      </c>
      <c r="B2" s="1133" t="s">
        <v>1414</v>
      </c>
    </row>
    <row r="3" spans="1:2">
      <c r="A3" s="1133">
        <v>4190065</v>
      </c>
      <c r="B3" s="1133" t="s">
        <v>1415</v>
      </c>
    </row>
    <row r="4" spans="1:2">
      <c r="A4" s="1133">
        <v>4190066</v>
      </c>
      <c r="B4" s="1133" t="s">
        <v>1416</v>
      </c>
    </row>
    <row r="5" spans="1:2">
      <c r="A5" s="1133">
        <v>4190067</v>
      </c>
      <c r="B5" s="1133" t="s">
        <v>1417</v>
      </c>
    </row>
    <row r="6" spans="1:2">
      <c r="A6" s="1133">
        <v>4190068</v>
      </c>
      <c r="B6" s="1133" t="s">
        <v>1418</v>
      </c>
    </row>
    <row r="7" spans="1:2">
      <c r="A7" s="1133">
        <v>4190069</v>
      </c>
      <c r="B7" s="1133" t="s">
        <v>1419</v>
      </c>
    </row>
    <row r="8" spans="1:2">
      <c r="A8" s="1133">
        <v>4190070</v>
      </c>
      <c r="B8" s="1133" t="s">
        <v>1420</v>
      </c>
    </row>
    <row r="9" spans="1:2">
      <c r="A9" s="1133">
        <v>4190071</v>
      </c>
      <c r="B9" s="1133" t="s">
        <v>1421</v>
      </c>
    </row>
    <row r="10" spans="1:2">
      <c r="A10" s="1133">
        <v>4190072</v>
      </c>
      <c r="B10" s="1133" t="s">
        <v>1422</v>
      </c>
    </row>
    <row r="11" spans="1:2">
      <c r="A11" s="1133">
        <v>4190073</v>
      </c>
      <c r="B11" s="1133" t="s">
        <v>1423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9" t="s">
        <v>397</v>
      </c>
      <c r="E4" s="1170"/>
      <c r="F4" s="1170"/>
      <c r="G4" s="1170"/>
      <c r="H4" s="117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72"/>
      <c r="E6" s="1172"/>
      <c r="F6" s="1173" t="s">
        <v>84</v>
      </c>
      <c r="G6" s="117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0" t="s">
        <v>16</v>
      </c>
      <c r="E8" s="1160"/>
      <c r="F8" s="1160" t="s">
        <v>398</v>
      </c>
      <c r="G8" s="1160"/>
      <c r="H8" s="1160"/>
      <c r="I8" s="1174" t="s">
        <v>399</v>
      </c>
      <c r="J8" s="1174"/>
      <c r="K8" s="1174"/>
      <c r="L8" s="1174"/>
      <c r="M8" s="212"/>
      <c r="N8" s="212"/>
      <c r="O8" s="212"/>
      <c r="P8" s="212"/>
      <c r="Q8" s="360"/>
      <c r="R8" s="212"/>
      <c r="S8" s="357"/>
      <c r="T8" s="357"/>
      <c r="U8" s="357"/>
      <c r="V8" s="357"/>
    </row>
    <row r="9" spans="1:256" s="126" customFormat="1" ht="20.25" customHeight="1">
      <c r="A9" s="125"/>
      <c r="B9" s="36"/>
      <c r="C9" s="230"/>
      <c r="D9" s="240" t="s">
        <v>92</v>
      </c>
      <c r="E9" s="240" t="s">
        <v>400</v>
      </c>
      <c r="F9" s="1165" t="s">
        <v>92</v>
      </c>
      <c r="G9" s="1166"/>
      <c r="H9" s="241" t="s">
        <v>400</v>
      </c>
      <c r="I9" s="1167" t="s">
        <v>92</v>
      </c>
      <c r="J9" s="1167"/>
      <c r="K9" s="241" t="s">
        <v>400</v>
      </c>
      <c r="L9" s="241" t="s">
        <v>401</v>
      </c>
      <c r="M9" s="212"/>
      <c r="N9" s="212"/>
      <c r="O9" s="212"/>
      <c r="P9" s="212"/>
      <c r="Q9" s="360"/>
      <c r="R9" s="212"/>
      <c r="S9" s="357"/>
      <c r="T9" s="357"/>
      <c r="U9" s="357"/>
      <c r="V9" s="357"/>
    </row>
    <row r="10" spans="1:256" ht="12" customHeight="1">
      <c r="C10" s="249"/>
      <c r="D10" s="355" t="s">
        <v>93</v>
      </c>
      <c r="E10" s="355" t="s">
        <v>49</v>
      </c>
      <c r="F10" s="1168" t="s">
        <v>50</v>
      </c>
      <c r="G10" s="1168"/>
      <c r="H10" s="355" t="s">
        <v>51</v>
      </c>
      <c r="I10" s="1168" t="s">
        <v>68</v>
      </c>
      <c r="J10" s="116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523</v>
      </c>
      <c r="N11" s="212"/>
      <c r="O11" s="212"/>
      <c r="P11" s="212" t="s">
        <v>521</v>
      </c>
      <c r="Q11" s="360" t="s">
        <v>522</v>
      </c>
      <c r="R11" s="212" t="s">
        <v>585</v>
      </c>
      <c r="S11" s="357"/>
      <c r="T11" s="357"/>
      <c r="U11" s="357"/>
      <c r="V11" s="357"/>
    </row>
    <row r="12" spans="1:256" s="265" customFormat="1" ht="0.95" customHeight="1">
      <c r="A12" s="89"/>
      <c r="B12" s="186" t="s">
        <v>405</v>
      </c>
      <c r="C12" s="1159"/>
      <c r="D12" s="1160">
        <v>1</v>
      </c>
      <c r="E12" s="1161" t="s">
        <v>2795</v>
      </c>
      <c r="F12" s="1106"/>
      <c r="G12" s="1104">
        <v>0</v>
      </c>
      <c r="H12" s="358"/>
      <c r="I12" s="250"/>
      <c r="J12" s="395" t="s">
        <v>520</v>
      </c>
      <c r="K12" s="735"/>
      <c r="L12" s="266"/>
      <c r="M12" s="831">
        <f>mergeValue(H12)</f>
        <v>0</v>
      </c>
      <c r="N12" s="1010"/>
      <c r="O12" s="1010"/>
      <c r="P12" s="831" t="str">
        <f>IF(ISERROR(MATCH(Q12,MODesc,0)),"n","y")</f>
        <v>n</v>
      </c>
      <c r="Q12" s="1010" t="s">
        <v>2795</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9"/>
      <c r="D13" s="1160"/>
      <c r="E13" s="1162"/>
      <c r="F13" s="1163"/>
      <c r="G13" s="1160">
        <v>1</v>
      </c>
      <c r="H13" s="1157" t="s">
        <v>937</v>
      </c>
      <c r="I13" s="250"/>
      <c r="J13" s="395" t="s">
        <v>520</v>
      </c>
      <c r="K13" s="735"/>
      <c r="L13" s="266"/>
      <c r="M13" s="831" t="str">
        <f>mergeValue(H13)</f>
        <v>Город Трехгорный (ЗАТО)</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9"/>
      <c r="D14" s="1160"/>
      <c r="E14" s="1162"/>
      <c r="F14" s="1164"/>
      <c r="G14" s="1160"/>
      <c r="H14" s="1158"/>
      <c r="I14" s="1110"/>
      <c r="J14" s="1104">
        <v>1</v>
      </c>
      <c r="K14" s="1105" t="s">
        <v>937</v>
      </c>
      <c r="L14" s="247" t="s">
        <v>938</v>
      </c>
      <c r="M14" s="831" t="str">
        <f>mergeValue(H14)</f>
        <v>Город Трехгорный (ЗАТО)</v>
      </c>
      <c r="N14" s="1010"/>
      <c r="O14" s="1010"/>
      <c r="P14" s="1010"/>
      <c r="Q14" s="1010"/>
      <c r="R14" s="831" t="str">
        <f>K14&amp;" ("&amp;L14&amp;")"</f>
        <v>Город Трехгорный (ЗАТО) (75707000)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39"/>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386</v>
      </c>
    </row>
    <row r="4" spans="1:2">
      <c r="A4" t="s">
        <v>415</v>
      </c>
      <c r="B4" t="s">
        <v>59</v>
      </c>
    </row>
    <row r="5" spans="1:2">
      <c r="A5" t="s">
        <v>417</v>
      </c>
      <c r="B5" t="s">
        <v>577</v>
      </c>
    </row>
    <row r="6" spans="1:2">
      <c r="A6" t="s">
        <v>416</v>
      </c>
      <c r="B6" t="s">
        <v>489</v>
      </c>
    </row>
    <row r="7" spans="1:2">
      <c r="A7" t="s">
        <v>748</v>
      </c>
      <c r="B7" t="s">
        <v>426</v>
      </c>
    </row>
    <row r="8" spans="1:2">
      <c r="A8" t="s">
        <v>749</v>
      </c>
      <c r="B8" t="s">
        <v>427</v>
      </c>
    </row>
    <row r="9" spans="1:2">
      <c r="A9" t="s">
        <v>509</v>
      </c>
      <c r="B9" t="s">
        <v>428</v>
      </c>
    </row>
    <row r="10" spans="1:2">
      <c r="A10" t="s">
        <v>418</v>
      </c>
      <c r="B10" t="s">
        <v>490</v>
      </c>
    </row>
    <row r="11" spans="1:2">
      <c r="A11" t="s">
        <v>763</v>
      </c>
      <c r="B11" t="s">
        <v>429</v>
      </c>
    </row>
    <row r="12" spans="1:2">
      <c r="A12" t="s">
        <v>764</v>
      </c>
      <c r="B12" t="s">
        <v>430</v>
      </c>
    </row>
    <row r="13" spans="1:2">
      <c r="A13" t="s">
        <v>750</v>
      </c>
      <c r="B13" t="s">
        <v>431</v>
      </c>
    </row>
    <row r="14" spans="1:2">
      <c r="A14" t="s">
        <v>751</v>
      </c>
      <c r="B14" t="s">
        <v>335</v>
      </c>
    </row>
    <row r="15" spans="1:2">
      <c r="A15" t="s">
        <v>752</v>
      </c>
      <c r="B15" t="s">
        <v>61</v>
      </c>
    </row>
    <row r="16" spans="1:2">
      <c r="A16" t="s">
        <v>753</v>
      </c>
      <c r="B16" t="s">
        <v>387</v>
      </c>
    </row>
    <row r="17" spans="1:2">
      <c r="A17" t="s">
        <v>754</v>
      </c>
      <c r="B17" t="s">
        <v>440</v>
      </c>
    </row>
    <row r="18" spans="1:2">
      <c r="A18" t="s">
        <v>755</v>
      </c>
      <c r="B18" t="s">
        <v>250</v>
      </c>
    </row>
    <row r="19" spans="1:2">
      <c r="A19" t="s">
        <v>756</v>
      </c>
      <c r="B19" t="s">
        <v>74</v>
      </c>
    </row>
    <row r="20" spans="1:2">
      <c r="A20" t="s">
        <v>757</v>
      </c>
      <c r="B20" t="s">
        <v>63</v>
      </c>
    </row>
    <row r="21" spans="1:2">
      <c r="A21" t="s">
        <v>758</v>
      </c>
      <c r="B21" t="s">
        <v>75</v>
      </c>
    </row>
    <row r="22" spans="1:2">
      <c r="A22" t="s">
        <v>759</v>
      </c>
      <c r="B22" t="s">
        <v>432</v>
      </c>
    </row>
    <row r="23" spans="1:2">
      <c r="A23" t="s">
        <v>760</v>
      </c>
      <c r="B23" t="s">
        <v>73</v>
      </c>
    </row>
    <row r="24" spans="1:2">
      <c r="A24" t="s">
        <v>761</v>
      </c>
      <c r="B24" t="s">
        <v>62</v>
      </c>
    </row>
    <row r="25" spans="1:2">
      <c r="A25" t="s">
        <v>601</v>
      </c>
      <c r="B25" t="s">
        <v>64</v>
      </c>
    </row>
    <row r="26" spans="1:2">
      <c r="A26" t="s">
        <v>602</v>
      </c>
      <c r="B26" t="s">
        <v>385</v>
      </c>
    </row>
    <row r="27" spans="1:2">
      <c r="A27" t="s">
        <v>511</v>
      </c>
      <c r="B27" t="s">
        <v>14</v>
      </c>
    </row>
    <row r="28" spans="1:2">
      <c r="A28" t="s">
        <v>420</v>
      </c>
      <c r="B28" t="s">
        <v>82</v>
      </c>
    </row>
    <row r="29" spans="1:2">
      <c r="A29" t="s">
        <v>510</v>
      </c>
      <c r="B29" t="s">
        <v>15</v>
      </c>
    </row>
    <row r="30" spans="1:2">
      <c r="A30" t="s">
        <v>419</v>
      </c>
      <c r="B30" t="s">
        <v>578</v>
      </c>
    </row>
    <row r="31" spans="1:2">
      <c r="A31" t="s">
        <v>586</v>
      </c>
      <c r="B31" t="s">
        <v>433</v>
      </c>
    </row>
    <row r="32" spans="1:2">
      <c r="A32" t="s">
        <v>488</v>
      </c>
      <c r="B32" t="s">
        <v>180</v>
      </c>
    </row>
    <row r="33" spans="1:2">
      <c r="A33" t="s">
        <v>421</v>
      </c>
      <c r="B33" t="s">
        <v>512</v>
      </c>
    </row>
    <row r="34" spans="1:2">
      <c r="A34" t="s">
        <v>422</v>
      </c>
      <c r="B34" t="s">
        <v>491</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sheetData>
  <sheetProtection formatColumns="0" formatRows="0"/>
  <phoneticPr fontId="13" type="noConversion"/>
  <pageMargins left="0.75" right="0.75" top="1" bottom="1" header="0.5" footer="0.5"/>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5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1413</v>
      </c>
      <c r="B1" s="5" t="s">
        <v>1429</v>
      </c>
      <c r="C1" s="5" t="s">
        <v>1430</v>
      </c>
      <c r="D1" s="5" t="s">
        <v>1431</v>
      </c>
      <c r="E1" s="5" t="s">
        <v>1432</v>
      </c>
      <c r="F1" s="5" t="s">
        <v>1433</v>
      </c>
      <c r="G1" s="5" t="s">
        <v>1434</v>
      </c>
      <c r="H1" s="5" t="s">
        <v>1435</v>
      </c>
      <c r="I1" s="5" t="s">
        <v>1436</v>
      </c>
    </row>
    <row r="2" spans="1:10">
      <c r="A2" s="5">
        <v>1</v>
      </c>
      <c r="B2" s="5" t="s">
        <v>1437</v>
      </c>
      <c r="C2" s="5" t="s">
        <v>169</v>
      </c>
      <c r="D2" s="5" t="s">
        <v>1438</v>
      </c>
      <c r="E2" s="5" t="s">
        <v>1439</v>
      </c>
      <c r="F2" s="5" t="s">
        <v>1440</v>
      </c>
      <c r="G2" s="5" t="s">
        <v>1441</v>
      </c>
      <c r="H2" s="5" t="s">
        <v>1442</v>
      </c>
      <c r="J2" s="5" t="s">
        <v>2793</v>
      </c>
    </row>
    <row r="3" spans="1:10">
      <c r="A3" s="5">
        <v>2</v>
      </c>
      <c r="B3" s="5" t="s">
        <v>1437</v>
      </c>
      <c r="C3" s="5" t="s">
        <v>169</v>
      </c>
      <c r="D3" s="5" t="s">
        <v>1443</v>
      </c>
      <c r="E3" s="5" t="s">
        <v>1444</v>
      </c>
      <c r="F3" s="5" t="s">
        <v>1440</v>
      </c>
      <c r="G3" s="5" t="s">
        <v>1445</v>
      </c>
      <c r="H3" s="5" t="s">
        <v>1446</v>
      </c>
      <c r="J3" s="5" t="s">
        <v>2793</v>
      </c>
    </row>
    <row r="4" spans="1:10">
      <c r="A4" s="5">
        <v>3</v>
      </c>
      <c r="B4" s="5" t="s">
        <v>1437</v>
      </c>
      <c r="C4" s="5" t="s">
        <v>169</v>
      </c>
      <c r="D4" s="5" t="s">
        <v>1447</v>
      </c>
      <c r="E4" s="5" t="s">
        <v>1448</v>
      </c>
      <c r="F4" s="5" t="s">
        <v>1449</v>
      </c>
      <c r="G4" s="5" t="s">
        <v>1450</v>
      </c>
      <c r="J4" s="5" t="s">
        <v>2793</v>
      </c>
    </row>
    <row r="5" spans="1:10">
      <c r="A5" s="5">
        <v>4</v>
      </c>
      <c r="B5" s="5" t="s">
        <v>1437</v>
      </c>
      <c r="C5" s="5" t="s">
        <v>169</v>
      </c>
      <c r="D5" s="5" t="s">
        <v>1451</v>
      </c>
      <c r="E5" s="5" t="s">
        <v>1452</v>
      </c>
      <c r="F5" s="5" t="s">
        <v>1453</v>
      </c>
      <c r="G5" s="5" t="s">
        <v>1454</v>
      </c>
      <c r="H5" s="5" t="s">
        <v>1455</v>
      </c>
      <c r="J5" s="5" t="s">
        <v>2793</v>
      </c>
    </row>
    <row r="6" spans="1:10">
      <c r="A6" s="5">
        <v>5</v>
      </c>
      <c r="B6" s="5" t="s">
        <v>1437</v>
      </c>
      <c r="C6" s="5" t="s">
        <v>169</v>
      </c>
      <c r="D6" s="5" t="s">
        <v>1456</v>
      </c>
      <c r="E6" s="5" t="s">
        <v>1457</v>
      </c>
      <c r="F6" s="5" t="s">
        <v>1458</v>
      </c>
      <c r="G6" s="5" t="s">
        <v>1459</v>
      </c>
      <c r="H6" s="5" t="s">
        <v>1460</v>
      </c>
      <c r="J6" s="5" t="s">
        <v>2793</v>
      </c>
    </row>
    <row r="7" spans="1:10">
      <c r="A7" s="5">
        <v>6</v>
      </c>
      <c r="B7" s="5" t="s">
        <v>1437</v>
      </c>
      <c r="C7" s="5" t="s">
        <v>169</v>
      </c>
      <c r="D7" s="5" t="s">
        <v>1461</v>
      </c>
      <c r="E7" s="5" t="s">
        <v>1462</v>
      </c>
      <c r="F7" s="5" t="s">
        <v>1463</v>
      </c>
      <c r="G7" s="5" t="s">
        <v>1464</v>
      </c>
      <c r="J7" s="5" t="s">
        <v>2793</v>
      </c>
    </row>
    <row r="8" spans="1:10">
      <c r="A8" s="5">
        <v>7</v>
      </c>
      <c r="B8" s="5" t="s">
        <v>1437</v>
      </c>
      <c r="C8" s="5" t="s">
        <v>169</v>
      </c>
      <c r="D8" s="5" t="s">
        <v>1465</v>
      </c>
      <c r="E8" s="5" t="s">
        <v>1466</v>
      </c>
      <c r="F8" s="5" t="s">
        <v>1467</v>
      </c>
      <c r="G8" s="5" t="s">
        <v>1468</v>
      </c>
      <c r="J8" s="5" t="s">
        <v>2793</v>
      </c>
    </row>
    <row r="9" spans="1:10">
      <c r="A9" s="5">
        <v>8</v>
      </c>
      <c r="B9" s="5" t="s">
        <v>1437</v>
      </c>
      <c r="C9" s="5" t="s">
        <v>169</v>
      </c>
      <c r="D9" s="5" t="s">
        <v>1469</v>
      </c>
      <c r="E9" s="5" t="s">
        <v>1470</v>
      </c>
      <c r="F9" s="5" t="s">
        <v>1471</v>
      </c>
      <c r="G9" s="5" t="s">
        <v>1472</v>
      </c>
      <c r="H9" s="5" t="s">
        <v>1473</v>
      </c>
      <c r="J9" s="5" t="s">
        <v>2793</v>
      </c>
    </row>
    <row r="10" spans="1:10">
      <c r="A10" s="5">
        <v>9</v>
      </c>
      <c r="B10" s="5" t="s">
        <v>1437</v>
      </c>
      <c r="C10" s="5" t="s">
        <v>169</v>
      </c>
      <c r="D10" s="5" t="s">
        <v>1474</v>
      </c>
      <c r="E10" s="5" t="s">
        <v>1475</v>
      </c>
      <c r="F10" s="5" t="s">
        <v>1476</v>
      </c>
      <c r="G10" s="5" t="s">
        <v>1445</v>
      </c>
      <c r="H10" s="5" t="s">
        <v>1477</v>
      </c>
      <c r="J10" s="5" t="s">
        <v>2793</v>
      </c>
    </row>
    <row r="11" spans="1:10">
      <c r="A11" s="5">
        <v>10</v>
      </c>
      <c r="B11" s="5" t="s">
        <v>1437</v>
      </c>
      <c r="C11" s="5" t="s">
        <v>169</v>
      </c>
      <c r="D11" s="5" t="s">
        <v>1478</v>
      </c>
      <c r="E11" s="5" t="s">
        <v>1479</v>
      </c>
      <c r="F11" s="5" t="s">
        <v>1480</v>
      </c>
      <c r="G11" s="5" t="s">
        <v>1481</v>
      </c>
      <c r="J11" s="5" t="s">
        <v>2793</v>
      </c>
    </row>
    <row r="12" spans="1:10">
      <c r="A12" s="5">
        <v>11</v>
      </c>
      <c r="B12" s="5" t="s">
        <v>1437</v>
      </c>
      <c r="C12" s="5" t="s">
        <v>169</v>
      </c>
      <c r="D12" s="5" t="s">
        <v>1482</v>
      </c>
      <c r="E12" s="5" t="s">
        <v>1483</v>
      </c>
      <c r="F12" s="5" t="s">
        <v>1484</v>
      </c>
      <c r="G12" s="5" t="s">
        <v>1485</v>
      </c>
      <c r="J12" s="5" t="s">
        <v>2793</v>
      </c>
    </row>
    <row r="13" spans="1:10">
      <c r="A13" s="5">
        <v>12</v>
      </c>
      <c r="B13" s="5" t="s">
        <v>1437</v>
      </c>
      <c r="C13" s="5" t="s">
        <v>169</v>
      </c>
      <c r="D13" s="5" t="s">
        <v>1486</v>
      </c>
      <c r="E13" s="5" t="s">
        <v>1487</v>
      </c>
      <c r="F13" s="5" t="s">
        <v>1488</v>
      </c>
      <c r="G13" s="5" t="s">
        <v>1489</v>
      </c>
      <c r="J13" s="5" t="s">
        <v>2793</v>
      </c>
    </row>
    <row r="14" spans="1:10">
      <c r="A14" s="5">
        <v>13</v>
      </c>
      <c r="B14" s="5" t="s">
        <v>1437</v>
      </c>
      <c r="C14" s="5" t="s">
        <v>169</v>
      </c>
      <c r="D14" s="5" t="s">
        <v>1490</v>
      </c>
      <c r="E14" s="5" t="s">
        <v>1491</v>
      </c>
      <c r="F14" s="5" t="s">
        <v>1492</v>
      </c>
      <c r="G14" s="5" t="s">
        <v>1493</v>
      </c>
      <c r="H14" s="5" t="s">
        <v>1494</v>
      </c>
      <c r="J14" s="5" t="s">
        <v>2793</v>
      </c>
    </row>
    <row r="15" spans="1:10">
      <c r="A15" s="5">
        <v>14</v>
      </c>
      <c r="B15" s="5" t="s">
        <v>1437</v>
      </c>
      <c r="C15" s="5" t="s">
        <v>169</v>
      </c>
      <c r="D15" s="5" t="s">
        <v>1495</v>
      </c>
      <c r="E15" s="5" t="s">
        <v>1496</v>
      </c>
      <c r="F15" s="5" t="s">
        <v>1497</v>
      </c>
      <c r="G15" s="5" t="s">
        <v>1498</v>
      </c>
      <c r="H15" s="5" t="s">
        <v>1499</v>
      </c>
      <c r="J15" s="5" t="s">
        <v>2793</v>
      </c>
    </row>
    <row r="16" spans="1:10">
      <c r="A16" s="5">
        <v>15</v>
      </c>
      <c r="B16" s="5" t="s">
        <v>1437</v>
      </c>
      <c r="C16" s="5" t="s">
        <v>169</v>
      </c>
      <c r="D16" s="5" t="s">
        <v>1500</v>
      </c>
      <c r="E16" s="5" t="s">
        <v>1501</v>
      </c>
      <c r="F16" s="5" t="s">
        <v>1502</v>
      </c>
      <c r="G16" s="5" t="s">
        <v>1459</v>
      </c>
      <c r="H16" s="5" t="s">
        <v>1503</v>
      </c>
      <c r="J16" s="5" t="s">
        <v>2793</v>
      </c>
    </row>
    <row r="17" spans="1:10">
      <c r="A17" s="5">
        <v>16</v>
      </c>
      <c r="B17" s="5" t="s">
        <v>1437</v>
      </c>
      <c r="C17" s="5" t="s">
        <v>169</v>
      </c>
      <c r="D17" s="5" t="s">
        <v>1504</v>
      </c>
      <c r="E17" s="5" t="s">
        <v>1505</v>
      </c>
      <c r="F17" s="5" t="s">
        <v>1506</v>
      </c>
      <c r="G17" s="5" t="s">
        <v>1450</v>
      </c>
      <c r="H17" s="5" t="s">
        <v>1507</v>
      </c>
      <c r="J17" s="5" t="s">
        <v>2793</v>
      </c>
    </row>
    <row r="18" spans="1:10">
      <c r="A18" s="5">
        <v>17</v>
      </c>
      <c r="B18" s="5" t="s">
        <v>1437</v>
      </c>
      <c r="C18" s="5" t="s">
        <v>169</v>
      </c>
      <c r="D18" s="5" t="s">
        <v>1508</v>
      </c>
      <c r="E18" s="5" t="s">
        <v>1509</v>
      </c>
      <c r="F18" s="5" t="s">
        <v>1510</v>
      </c>
      <c r="G18" s="5" t="s">
        <v>1511</v>
      </c>
      <c r="J18" s="5" t="s">
        <v>2793</v>
      </c>
    </row>
    <row r="19" spans="1:10">
      <c r="A19" s="5">
        <v>18</v>
      </c>
      <c r="B19" s="5" t="s">
        <v>1437</v>
      </c>
      <c r="C19" s="5" t="s">
        <v>169</v>
      </c>
      <c r="D19" s="5" t="s">
        <v>1512</v>
      </c>
      <c r="E19" s="5" t="s">
        <v>1513</v>
      </c>
      <c r="F19" s="5" t="s">
        <v>1514</v>
      </c>
      <c r="G19" s="5" t="s">
        <v>1515</v>
      </c>
      <c r="H19" s="5" t="s">
        <v>1516</v>
      </c>
      <c r="J19" s="5" t="s">
        <v>2793</v>
      </c>
    </row>
    <row r="20" spans="1:10">
      <c r="A20" s="5">
        <v>19</v>
      </c>
      <c r="B20" s="5" t="s">
        <v>1437</v>
      </c>
      <c r="C20" s="5" t="s">
        <v>169</v>
      </c>
      <c r="D20" s="5" t="s">
        <v>1517</v>
      </c>
      <c r="E20" s="5" t="s">
        <v>1518</v>
      </c>
      <c r="F20" s="5" t="s">
        <v>1519</v>
      </c>
      <c r="G20" s="5" t="s">
        <v>1464</v>
      </c>
      <c r="H20" s="5" t="s">
        <v>1520</v>
      </c>
      <c r="J20" s="5" t="s">
        <v>2793</v>
      </c>
    </row>
    <row r="21" spans="1:10">
      <c r="A21" s="5">
        <v>20</v>
      </c>
      <c r="B21" s="5" t="s">
        <v>1437</v>
      </c>
      <c r="C21" s="5" t="s">
        <v>169</v>
      </c>
      <c r="D21" s="5" t="s">
        <v>1521</v>
      </c>
      <c r="E21" s="5" t="s">
        <v>1522</v>
      </c>
      <c r="F21" s="5" t="s">
        <v>1523</v>
      </c>
      <c r="G21" s="5" t="s">
        <v>1524</v>
      </c>
      <c r="J21" s="5" t="s">
        <v>2793</v>
      </c>
    </row>
    <row r="22" spans="1:10">
      <c r="A22" s="5">
        <v>21</v>
      </c>
      <c r="B22" s="5" t="s">
        <v>1437</v>
      </c>
      <c r="C22" s="5" t="s">
        <v>169</v>
      </c>
      <c r="D22" s="5" t="s">
        <v>1525</v>
      </c>
      <c r="E22" s="5" t="s">
        <v>1526</v>
      </c>
      <c r="F22" s="5" t="s">
        <v>1527</v>
      </c>
      <c r="G22" s="5" t="s">
        <v>1528</v>
      </c>
      <c r="H22" s="5" t="s">
        <v>1529</v>
      </c>
      <c r="J22" s="5" t="s">
        <v>2793</v>
      </c>
    </row>
    <row r="23" spans="1:10">
      <c r="A23" s="5">
        <v>22</v>
      </c>
      <c r="B23" s="5" t="s">
        <v>1437</v>
      </c>
      <c r="C23" s="5" t="s">
        <v>169</v>
      </c>
      <c r="D23" s="5" t="s">
        <v>1530</v>
      </c>
      <c r="E23" s="5" t="s">
        <v>1531</v>
      </c>
      <c r="F23" s="5" t="s">
        <v>1532</v>
      </c>
      <c r="G23" s="5" t="s">
        <v>1533</v>
      </c>
      <c r="J23" s="5" t="s">
        <v>2793</v>
      </c>
    </row>
    <row r="24" spans="1:10">
      <c r="A24" s="5">
        <v>23</v>
      </c>
      <c r="B24" s="5" t="s">
        <v>1437</v>
      </c>
      <c r="C24" s="5" t="s">
        <v>169</v>
      </c>
      <c r="D24" s="5" t="s">
        <v>1534</v>
      </c>
      <c r="E24" s="5" t="s">
        <v>1535</v>
      </c>
      <c r="F24" s="5" t="s">
        <v>1536</v>
      </c>
      <c r="G24" s="5" t="s">
        <v>1498</v>
      </c>
      <c r="H24" s="5" t="s">
        <v>1537</v>
      </c>
      <c r="J24" s="5" t="s">
        <v>2793</v>
      </c>
    </row>
    <row r="25" spans="1:10">
      <c r="A25" s="5">
        <v>24</v>
      </c>
      <c r="B25" s="5" t="s">
        <v>1437</v>
      </c>
      <c r="C25" s="5" t="s">
        <v>169</v>
      </c>
      <c r="D25" s="5" t="s">
        <v>1538</v>
      </c>
      <c r="E25" s="5" t="s">
        <v>1539</v>
      </c>
      <c r="F25" s="5" t="s">
        <v>1540</v>
      </c>
      <c r="G25" s="5" t="s">
        <v>1485</v>
      </c>
      <c r="H25" s="5" t="s">
        <v>1541</v>
      </c>
      <c r="J25" s="5" t="s">
        <v>2793</v>
      </c>
    </row>
    <row r="26" spans="1:10">
      <c r="A26" s="5">
        <v>25</v>
      </c>
      <c r="B26" s="5" t="s">
        <v>1437</v>
      </c>
      <c r="C26" s="5" t="s">
        <v>169</v>
      </c>
      <c r="D26" s="5" t="s">
        <v>1542</v>
      </c>
      <c r="E26" s="5" t="s">
        <v>1543</v>
      </c>
      <c r="F26" s="5" t="s">
        <v>1544</v>
      </c>
      <c r="G26" s="5" t="s">
        <v>1545</v>
      </c>
      <c r="H26" s="5" t="s">
        <v>1546</v>
      </c>
      <c r="J26" s="5" t="s">
        <v>2793</v>
      </c>
    </row>
    <row r="27" spans="1:10">
      <c r="A27" s="5">
        <v>26</v>
      </c>
      <c r="B27" s="5" t="s">
        <v>1437</v>
      </c>
      <c r="C27" s="5" t="s">
        <v>169</v>
      </c>
      <c r="D27" s="5" t="s">
        <v>1547</v>
      </c>
      <c r="E27" s="5" t="s">
        <v>1548</v>
      </c>
      <c r="F27" s="5" t="s">
        <v>1488</v>
      </c>
      <c r="G27" s="5" t="s">
        <v>1498</v>
      </c>
      <c r="J27" s="5" t="s">
        <v>2793</v>
      </c>
    </row>
    <row r="28" spans="1:10">
      <c r="A28" s="5">
        <v>27</v>
      </c>
      <c r="B28" s="5" t="s">
        <v>1437</v>
      </c>
      <c r="C28" s="5" t="s">
        <v>169</v>
      </c>
      <c r="D28" s="5" t="s">
        <v>1549</v>
      </c>
      <c r="E28" s="5" t="s">
        <v>1550</v>
      </c>
      <c r="F28" s="5" t="s">
        <v>1551</v>
      </c>
      <c r="G28" s="5" t="s">
        <v>1454</v>
      </c>
      <c r="H28" s="5" t="s">
        <v>1552</v>
      </c>
      <c r="J28" s="5" t="s">
        <v>2793</v>
      </c>
    </row>
    <row r="29" spans="1:10">
      <c r="A29" s="5">
        <v>28</v>
      </c>
      <c r="B29" s="5" t="s">
        <v>1437</v>
      </c>
      <c r="C29" s="5" t="s">
        <v>169</v>
      </c>
      <c r="D29" s="5" t="s">
        <v>1553</v>
      </c>
      <c r="E29" s="5" t="s">
        <v>1554</v>
      </c>
      <c r="F29" s="5" t="s">
        <v>1555</v>
      </c>
      <c r="G29" s="5" t="s">
        <v>1556</v>
      </c>
      <c r="H29" s="5" t="s">
        <v>1557</v>
      </c>
      <c r="J29" s="5" t="s">
        <v>2793</v>
      </c>
    </row>
    <row r="30" spans="1:10">
      <c r="A30" s="5">
        <v>29</v>
      </c>
      <c r="B30" s="5" t="s">
        <v>1437</v>
      </c>
      <c r="C30" s="5" t="s">
        <v>169</v>
      </c>
      <c r="D30" s="5" t="s">
        <v>1558</v>
      </c>
      <c r="E30" s="5" t="s">
        <v>1559</v>
      </c>
      <c r="F30" s="5" t="s">
        <v>1560</v>
      </c>
      <c r="G30" s="5" t="s">
        <v>1561</v>
      </c>
      <c r="H30" s="5" t="s">
        <v>1562</v>
      </c>
      <c r="J30" s="5" t="s">
        <v>2793</v>
      </c>
    </row>
    <row r="31" spans="1:10">
      <c r="A31" s="5">
        <v>30</v>
      </c>
      <c r="B31" s="5" t="s">
        <v>1437</v>
      </c>
      <c r="C31" s="5" t="s">
        <v>169</v>
      </c>
      <c r="D31" s="5" t="s">
        <v>1563</v>
      </c>
      <c r="E31" s="5" t="s">
        <v>1564</v>
      </c>
      <c r="F31" s="5" t="s">
        <v>1565</v>
      </c>
      <c r="G31" s="5" t="s">
        <v>1566</v>
      </c>
      <c r="H31" s="5" t="s">
        <v>1567</v>
      </c>
      <c r="J31" s="5" t="s">
        <v>2793</v>
      </c>
    </row>
    <row r="32" spans="1:10">
      <c r="A32" s="5">
        <v>31</v>
      </c>
      <c r="B32" s="5" t="s">
        <v>1437</v>
      </c>
      <c r="C32" s="5" t="s">
        <v>169</v>
      </c>
      <c r="D32" s="5" t="s">
        <v>1568</v>
      </c>
      <c r="E32" s="5" t="s">
        <v>1569</v>
      </c>
      <c r="F32" s="5" t="s">
        <v>1570</v>
      </c>
      <c r="G32" s="5" t="s">
        <v>1556</v>
      </c>
      <c r="J32" s="5" t="s">
        <v>2793</v>
      </c>
    </row>
    <row r="33" spans="1:10">
      <c r="A33" s="5">
        <v>32</v>
      </c>
      <c r="B33" s="5" t="s">
        <v>1437</v>
      </c>
      <c r="C33" s="5" t="s">
        <v>169</v>
      </c>
      <c r="D33" s="5" t="s">
        <v>1571</v>
      </c>
      <c r="E33" s="5" t="s">
        <v>1572</v>
      </c>
      <c r="F33" s="5" t="s">
        <v>1573</v>
      </c>
      <c r="G33" s="5" t="s">
        <v>1574</v>
      </c>
      <c r="H33" s="5" t="s">
        <v>1575</v>
      </c>
      <c r="J33" s="5" t="s">
        <v>2793</v>
      </c>
    </row>
    <row r="34" spans="1:10">
      <c r="A34" s="5">
        <v>33</v>
      </c>
      <c r="B34" s="5" t="s">
        <v>1437</v>
      </c>
      <c r="C34" s="5" t="s">
        <v>169</v>
      </c>
      <c r="D34" s="5" t="s">
        <v>1576</v>
      </c>
      <c r="E34" s="5" t="s">
        <v>1577</v>
      </c>
      <c r="F34" s="5" t="s">
        <v>1578</v>
      </c>
      <c r="G34" s="5" t="s">
        <v>1579</v>
      </c>
      <c r="J34" s="5" t="s">
        <v>2793</v>
      </c>
    </row>
    <row r="35" spans="1:10">
      <c r="A35" s="5">
        <v>34</v>
      </c>
      <c r="B35" s="5" t="s">
        <v>1437</v>
      </c>
      <c r="C35" s="5" t="s">
        <v>169</v>
      </c>
      <c r="D35" s="5" t="s">
        <v>1580</v>
      </c>
      <c r="E35" s="5" t="s">
        <v>1581</v>
      </c>
      <c r="F35" s="5" t="s">
        <v>1582</v>
      </c>
      <c r="G35" s="5" t="s">
        <v>1583</v>
      </c>
      <c r="H35" s="5" t="s">
        <v>1584</v>
      </c>
      <c r="J35" s="5" t="s">
        <v>2793</v>
      </c>
    </row>
    <row r="36" spans="1:10">
      <c r="A36" s="5">
        <v>35</v>
      </c>
      <c r="B36" s="5" t="s">
        <v>1437</v>
      </c>
      <c r="C36" s="5" t="s">
        <v>169</v>
      </c>
      <c r="D36" s="5" t="s">
        <v>1585</v>
      </c>
      <c r="E36" s="5" t="s">
        <v>1586</v>
      </c>
      <c r="F36" s="5" t="s">
        <v>1587</v>
      </c>
      <c r="G36" s="5" t="s">
        <v>1588</v>
      </c>
      <c r="H36" s="5" t="s">
        <v>1584</v>
      </c>
      <c r="J36" s="5" t="s">
        <v>2793</v>
      </c>
    </row>
    <row r="37" spans="1:10">
      <c r="A37" s="5">
        <v>36</v>
      </c>
      <c r="B37" s="5" t="s">
        <v>1437</v>
      </c>
      <c r="C37" s="5" t="s">
        <v>169</v>
      </c>
      <c r="D37" s="5" t="s">
        <v>1589</v>
      </c>
      <c r="E37" s="5" t="s">
        <v>1590</v>
      </c>
      <c r="F37" s="5" t="s">
        <v>1591</v>
      </c>
      <c r="G37" s="5" t="s">
        <v>1592</v>
      </c>
      <c r="H37" s="5" t="s">
        <v>1593</v>
      </c>
      <c r="J37" s="5" t="s">
        <v>2793</v>
      </c>
    </row>
    <row r="38" spans="1:10">
      <c r="A38" s="5">
        <v>37</v>
      </c>
      <c r="B38" s="5" t="s">
        <v>1437</v>
      </c>
      <c r="C38" s="5" t="s">
        <v>169</v>
      </c>
      <c r="D38" s="5" t="s">
        <v>1594</v>
      </c>
      <c r="E38" s="5" t="s">
        <v>1595</v>
      </c>
      <c r="F38" s="5" t="s">
        <v>1596</v>
      </c>
      <c r="G38" s="5" t="s">
        <v>1597</v>
      </c>
      <c r="H38" s="5" t="s">
        <v>1598</v>
      </c>
      <c r="J38" s="5" t="s">
        <v>2793</v>
      </c>
    </row>
    <row r="39" spans="1:10">
      <c r="A39" s="5">
        <v>38</v>
      </c>
      <c r="B39" s="5" t="s">
        <v>1437</v>
      </c>
      <c r="C39" s="5" t="s">
        <v>169</v>
      </c>
      <c r="D39" s="5" t="s">
        <v>1599</v>
      </c>
      <c r="E39" s="5" t="s">
        <v>1600</v>
      </c>
      <c r="F39" s="5" t="s">
        <v>1601</v>
      </c>
      <c r="G39" s="5" t="s">
        <v>1602</v>
      </c>
      <c r="H39" s="5" t="s">
        <v>1603</v>
      </c>
      <c r="J39" s="5" t="s">
        <v>2793</v>
      </c>
    </row>
    <row r="40" spans="1:10">
      <c r="A40" s="5">
        <v>39</v>
      </c>
      <c r="B40" s="5" t="s">
        <v>1437</v>
      </c>
      <c r="C40" s="5" t="s">
        <v>169</v>
      </c>
      <c r="D40" s="5" t="s">
        <v>1604</v>
      </c>
      <c r="E40" s="5" t="s">
        <v>1605</v>
      </c>
      <c r="F40" s="5" t="s">
        <v>1606</v>
      </c>
      <c r="G40" s="5" t="s">
        <v>1607</v>
      </c>
      <c r="H40" s="5" t="s">
        <v>1608</v>
      </c>
      <c r="J40" s="5" t="s">
        <v>2793</v>
      </c>
    </row>
    <row r="41" spans="1:10">
      <c r="A41" s="5">
        <v>40</v>
      </c>
      <c r="B41" s="5" t="s">
        <v>1437</v>
      </c>
      <c r="C41" s="5" t="s">
        <v>169</v>
      </c>
      <c r="D41" s="5" t="s">
        <v>1609</v>
      </c>
      <c r="E41" s="5" t="s">
        <v>1610</v>
      </c>
      <c r="F41" s="5" t="s">
        <v>1611</v>
      </c>
      <c r="G41" s="5" t="s">
        <v>1612</v>
      </c>
      <c r="H41" s="5" t="s">
        <v>1613</v>
      </c>
      <c r="J41" s="5" t="s">
        <v>2793</v>
      </c>
    </row>
    <row r="42" spans="1:10">
      <c r="A42" s="5">
        <v>41</v>
      </c>
      <c r="B42" s="5" t="s">
        <v>1437</v>
      </c>
      <c r="C42" s="5" t="s">
        <v>169</v>
      </c>
      <c r="D42" s="5" t="s">
        <v>1614</v>
      </c>
      <c r="E42" s="5" t="s">
        <v>1615</v>
      </c>
      <c r="F42" s="5" t="s">
        <v>1616</v>
      </c>
      <c r="G42" s="5" t="s">
        <v>1498</v>
      </c>
      <c r="H42" s="5" t="s">
        <v>1617</v>
      </c>
      <c r="J42" s="5" t="s">
        <v>2793</v>
      </c>
    </row>
    <row r="43" spans="1:10">
      <c r="A43" s="5">
        <v>42</v>
      </c>
      <c r="B43" s="5" t="s">
        <v>1437</v>
      </c>
      <c r="C43" s="5" t="s">
        <v>169</v>
      </c>
      <c r="D43" s="5" t="s">
        <v>1618</v>
      </c>
      <c r="E43" s="5" t="s">
        <v>1619</v>
      </c>
      <c r="F43" s="5" t="s">
        <v>1620</v>
      </c>
      <c r="G43" s="5" t="s">
        <v>1621</v>
      </c>
      <c r="H43" s="5" t="s">
        <v>1622</v>
      </c>
      <c r="J43" s="5" t="s">
        <v>2793</v>
      </c>
    </row>
    <row r="44" spans="1:10">
      <c r="A44" s="5">
        <v>43</v>
      </c>
      <c r="B44" s="5" t="s">
        <v>1437</v>
      </c>
      <c r="C44" s="5" t="s">
        <v>169</v>
      </c>
      <c r="D44" s="5" t="s">
        <v>1623</v>
      </c>
      <c r="E44" s="5" t="s">
        <v>1624</v>
      </c>
      <c r="F44" s="5" t="s">
        <v>1625</v>
      </c>
      <c r="G44" s="5" t="s">
        <v>1626</v>
      </c>
      <c r="H44" s="5" t="s">
        <v>1627</v>
      </c>
      <c r="J44" s="5" t="s">
        <v>2793</v>
      </c>
    </row>
    <row r="45" spans="1:10">
      <c r="A45" s="5">
        <v>44</v>
      </c>
      <c r="B45" s="5" t="s">
        <v>1437</v>
      </c>
      <c r="C45" s="5" t="s">
        <v>169</v>
      </c>
      <c r="D45" s="5" t="s">
        <v>1628</v>
      </c>
      <c r="E45" s="5" t="s">
        <v>1629</v>
      </c>
      <c r="F45" s="5" t="s">
        <v>1630</v>
      </c>
      <c r="G45" s="5" t="s">
        <v>1489</v>
      </c>
      <c r="J45" s="5" t="s">
        <v>2793</v>
      </c>
    </row>
    <row r="46" spans="1:10">
      <c r="A46" s="5">
        <v>45</v>
      </c>
      <c r="B46" s="5" t="s">
        <v>1437</v>
      </c>
      <c r="C46" s="5" t="s">
        <v>169</v>
      </c>
      <c r="D46" s="5" t="s">
        <v>1631</v>
      </c>
      <c r="E46" s="5" t="s">
        <v>1632</v>
      </c>
      <c r="F46" s="5" t="s">
        <v>1633</v>
      </c>
      <c r="G46" s="5" t="s">
        <v>1485</v>
      </c>
      <c r="H46" s="5" t="s">
        <v>1634</v>
      </c>
      <c r="J46" s="5" t="s">
        <v>2793</v>
      </c>
    </row>
    <row r="47" spans="1:10">
      <c r="A47" s="5">
        <v>46</v>
      </c>
      <c r="B47" s="5" t="s">
        <v>1437</v>
      </c>
      <c r="C47" s="5" t="s">
        <v>169</v>
      </c>
      <c r="D47" s="5" t="s">
        <v>1635</v>
      </c>
      <c r="E47" s="5" t="s">
        <v>1636</v>
      </c>
      <c r="F47" s="5" t="s">
        <v>1637</v>
      </c>
      <c r="G47" s="5" t="s">
        <v>1638</v>
      </c>
      <c r="H47" s="5" t="s">
        <v>1639</v>
      </c>
      <c r="J47" s="5" t="s">
        <v>2793</v>
      </c>
    </row>
    <row r="48" spans="1:10">
      <c r="A48" s="5">
        <v>47</v>
      </c>
      <c r="B48" s="5" t="s">
        <v>1437</v>
      </c>
      <c r="C48" s="5" t="s">
        <v>169</v>
      </c>
      <c r="D48" s="5" t="s">
        <v>1640</v>
      </c>
      <c r="E48" s="5" t="s">
        <v>1641</v>
      </c>
      <c r="F48" s="5" t="s">
        <v>1642</v>
      </c>
      <c r="G48" s="5" t="s">
        <v>1643</v>
      </c>
      <c r="H48" s="5" t="s">
        <v>1644</v>
      </c>
      <c r="J48" s="5" t="s">
        <v>2793</v>
      </c>
    </row>
    <row r="49" spans="1:10">
      <c r="A49" s="5">
        <v>48</v>
      </c>
      <c r="B49" s="5" t="s">
        <v>1437</v>
      </c>
      <c r="C49" s="5" t="s">
        <v>169</v>
      </c>
      <c r="D49" s="5" t="s">
        <v>1645</v>
      </c>
      <c r="E49" s="5" t="s">
        <v>1646</v>
      </c>
      <c r="F49" s="5" t="s">
        <v>1647</v>
      </c>
      <c r="G49" s="5" t="s">
        <v>1648</v>
      </c>
      <c r="H49" s="5" t="s">
        <v>1649</v>
      </c>
      <c r="J49" s="5" t="s">
        <v>2793</v>
      </c>
    </row>
    <row r="50" spans="1:10">
      <c r="A50" s="5">
        <v>49</v>
      </c>
      <c r="B50" s="5" t="s">
        <v>1437</v>
      </c>
      <c r="C50" s="5" t="s">
        <v>169</v>
      </c>
      <c r="D50" s="5" t="s">
        <v>1650</v>
      </c>
      <c r="E50" s="5" t="s">
        <v>1651</v>
      </c>
      <c r="F50" s="5" t="s">
        <v>1652</v>
      </c>
      <c r="G50" s="5" t="s">
        <v>1653</v>
      </c>
      <c r="J50" s="5" t="s">
        <v>2793</v>
      </c>
    </row>
    <row r="51" spans="1:10">
      <c r="A51" s="5">
        <v>50</v>
      </c>
      <c r="B51" s="5" t="s">
        <v>1437</v>
      </c>
      <c r="C51" s="5" t="s">
        <v>169</v>
      </c>
      <c r="D51" s="5" t="s">
        <v>1654</v>
      </c>
      <c r="E51" s="5" t="s">
        <v>1655</v>
      </c>
      <c r="F51" s="5" t="s">
        <v>1656</v>
      </c>
      <c r="G51" s="5" t="s">
        <v>1657</v>
      </c>
      <c r="H51" s="5" t="s">
        <v>1658</v>
      </c>
      <c r="J51" s="5" t="s">
        <v>2793</v>
      </c>
    </row>
    <row r="52" spans="1:10">
      <c r="A52" s="5">
        <v>51</v>
      </c>
      <c r="B52" s="5" t="s">
        <v>1437</v>
      </c>
      <c r="C52" s="5" t="s">
        <v>169</v>
      </c>
      <c r="D52" s="5" t="s">
        <v>1659</v>
      </c>
      <c r="E52" s="5" t="s">
        <v>1660</v>
      </c>
      <c r="F52" s="5" t="s">
        <v>1661</v>
      </c>
      <c r="G52" s="5" t="s">
        <v>1662</v>
      </c>
      <c r="H52" s="5" t="s">
        <v>1663</v>
      </c>
      <c r="J52" s="5" t="s">
        <v>2793</v>
      </c>
    </row>
    <row r="53" spans="1:10">
      <c r="A53" s="5">
        <v>52</v>
      </c>
      <c r="B53" s="5" t="s">
        <v>1437</v>
      </c>
      <c r="C53" s="5" t="s">
        <v>169</v>
      </c>
      <c r="D53" s="5" t="s">
        <v>1664</v>
      </c>
      <c r="E53" s="5" t="s">
        <v>1665</v>
      </c>
      <c r="F53" s="5" t="s">
        <v>1666</v>
      </c>
      <c r="G53" s="5" t="s">
        <v>1667</v>
      </c>
      <c r="H53" s="5" t="s">
        <v>1668</v>
      </c>
      <c r="J53" s="5" t="s">
        <v>2793</v>
      </c>
    </row>
    <row r="54" spans="1:10">
      <c r="A54" s="5">
        <v>53</v>
      </c>
      <c r="B54" s="5" t="s">
        <v>1437</v>
      </c>
      <c r="C54" s="5" t="s">
        <v>169</v>
      </c>
      <c r="D54" s="5" t="s">
        <v>1669</v>
      </c>
      <c r="E54" s="5" t="s">
        <v>1670</v>
      </c>
      <c r="F54" s="5" t="s">
        <v>1671</v>
      </c>
      <c r="G54" s="5" t="s">
        <v>1672</v>
      </c>
      <c r="H54" s="5" t="s">
        <v>1673</v>
      </c>
      <c r="J54" s="5" t="s">
        <v>2793</v>
      </c>
    </row>
    <row r="55" spans="1:10">
      <c r="A55" s="5">
        <v>54</v>
      </c>
      <c r="B55" s="5" t="s">
        <v>1437</v>
      </c>
      <c r="C55" s="5" t="s">
        <v>169</v>
      </c>
      <c r="D55" s="5" t="s">
        <v>1674</v>
      </c>
      <c r="E55" s="5" t="s">
        <v>1675</v>
      </c>
      <c r="F55" s="5" t="s">
        <v>1676</v>
      </c>
      <c r="G55" s="5" t="s">
        <v>1672</v>
      </c>
      <c r="H55" s="5" t="s">
        <v>1668</v>
      </c>
      <c r="J55" s="5" t="s">
        <v>2793</v>
      </c>
    </row>
    <row r="56" spans="1:10">
      <c r="A56" s="5">
        <v>55</v>
      </c>
      <c r="B56" s="5" t="s">
        <v>1437</v>
      </c>
      <c r="C56" s="5" t="s">
        <v>169</v>
      </c>
      <c r="D56" s="5" t="s">
        <v>1677</v>
      </c>
      <c r="E56" s="5" t="s">
        <v>1678</v>
      </c>
      <c r="F56" s="5" t="s">
        <v>1679</v>
      </c>
      <c r="G56" s="5" t="s">
        <v>1680</v>
      </c>
      <c r="H56" s="5" t="s">
        <v>1681</v>
      </c>
      <c r="J56" s="5" t="s">
        <v>2793</v>
      </c>
    </row>
    <row r="57" spans="1:10">
      <c r="A57" s="5">
        <v>56</v>
      </c>
      <c r="B57" s="5" t="s">
        <v>1437</v>
      </c>
      <c r="C57" s="5" t="s">
        <v>169</v>
      </c>
      <c r="D57" s="5" t="s">
        <v>1682</v>
      </c>
      <c r="E57" s="5" t="s">
        <v>1683</v>
      </c>
      <c r="F57" s="5" t="s">
        <v>1684</v>
      </c>
      <c r="G57" s="5" t="s">
        <v>1685</v>
      </c>
      <c r="H57" s="5" t="s">
        <v>1686</v>
      </c>
      <c r="J57" s="5" t="s">
        <v>2793</v>
      </c>
    </row>
    <row r="58" spans="1:10">
      <c r="A58" s="5">
        <v>57</v>
      </c>
      <c r="B58" s="5" t="s">
        <v>1437</v>
      </c>
      <c r="C58" s="5" t="s">
        <v>169</v>
      </c>
      <c r="D58" s="5" t="s">
        <v>1687</v>
      </c>
      <c r="E58" s="5" t="s">
        <v>1688</v>
      </c>
      <c r="F58" s="5" t="s">
        <v>1689</v>
      </c>
      <c r="G58" s="5" t="s">
        <v>1685</v>
      </c>
      <c r="H58" s="5" t="s">
        <v>1690</v>
      </c>
      <c r="J58" s="5" t="s">
        <v>2793</v>
      </c>
    </row>
    <row r="59" spans="1:10">
      <c r="A59" s="5">
        <v>58</v>
      </c>
      <c r="B59" s="5" t="s">
        <v>1437</v>
      </c>
      <c r="C59" s="5" t="s">
        <v>169</v>
      </c>
      <c r="D59" s="5" t="s">
        <v>1691</v>
      </c>
      <c r="E59" s="5" t="s">
        <v>1692</v>
      </c>
      <c r="F59" s="5" t="s">
        <v>1693</v>
      </c>
      <c r="G59" s="5" t="s">
        <v>1685</v>
      </c>
      <c r="H59" s="5" t="s">
        <v>1694</v>
      </c>
      <c r="J59" s="5" t="s">
        <v>2793</v>
      </c>
    </row>
    <row r="60" spans="1:10">
      <c r="A60" s="5">
        <v>59</v>
      </c>
      <c r="B60" s="5" t="s">
        <v>1437</v>
      </c>
      <c r="C60" s="5" t="s">
        <v>169</v>
      </c>
      <c r="D60" s="5" t="s">
        <v>1695</v>
      </c>
      <c r="E60" s="5" t="s">
        <v>1696</v>
      </c>
      <c r="F60" s="5" t="s">
        <v>1697</v>
      </c>
      <c r="G60" s="5" t="s">
        <v>1685</v>
      </c>
      <c r="H60" s="5" t="s">
        <v>1698</v>
      </c>
      <c r="J60" s="5" t="s">
        <v>2793</v>
      </c>
    </row>
    <row r="61" spans="1:10">
      <c r="A61" s="5">
        <v>60</v>
      </c>
      <c r="B61" s="5" t="s">
        <v>1437</v>
      </c>
      <c r="C61" s="5" t="s">
        <v>169</v>
      </c>
      <c r="D61" s="5" t="s">
        <v>1699</v>
      </c>
      <c r="E61" s="5" t="s">
        <v>1700</v>
      </c>
      <c r="F61" s="5" t="s">
        <v>1701</v>
      </c>
      <c r="G61" s="5" t="s">
        <v>1685</v>
      </c>
      <c r="H61" s="5" t="s">
        <v>1668</v>
      </c>
      <c r="J61" s="5" t="s">
        <v>2793</v>
      </c>
    </row>
    <row r="62" spans="1:10">
      <c r="A62" s="5">
        <v>61</v>
      </c>
      <c r="B62" s="5" t="s">
        <v>1437</v>
      </c>
      <c r="C62" s="5" t="s">
        <v>169</v>
      </c>
      <c r="D62" s="5" t="s">
        <v>1702</v>
      </c>
      <c r="E62" s="5" t="s">
        <v>1703</v>
      </c>
      <c r="F62" s="5" t="s">
        <v>1704</v>
      </c>
      <c r="G62" s="5" t="s">
        <v>1685</v>
      </c>
      <c r="J62" s="5" t="s">
        <v>2793</v>
      </c>
    </row>
    <row r="63" spans="1:10">
      <c r="A63" s="5">
        <v>62</v>
      </c>
      <c r="B63" s="5" t="s">
        <v>1437</v>
      </c>
      <c r="C63" s="5" t="s">
        <v>169</v>
      </c>
      <c r="D63" s="5" t="s">
        <v>1705</v>
      </c>
      <c r="E63" s="5" t="s">
        <v>1706</v>
      </c>
      <c r="F63" s="5" t="s">
        <v>1707</v>
      </c>
      <c r="G63" s="5" t="s">
        <v>1685</v>
      </c>
      <c r="H63" s="5" t="s">
        <v>1708</v>
      </c>
      <c r="J63" s="5" t="s">
        <v>2793</v>
      </c>
    </row>
    <row r="64" spans="1:10">
      <c r="A64" s="5">
        <v>63</v>
      </c>
      <c r="B64" s="5" t="s">
        <v>1437</v>
      </c>
      <c r="C64" s="5" t="s">
        <v>169</v>
      </c>
      <c r="D64" s="5" t="s">
        <v>1709</v>
      </c>
      <c r="E64" s="5" t="s">
        <v>1710</v>
      </c>
      <c r="F64" s="5" t="s">
        <v>1711</v>
      </c>
      <c r="G64" s="5" t="s">
        <v>1712</v>
      </c>
      <c r="H64" s="5" t="s">
        <v>1713</v>
      </c>
      <c r="J64" s="5" t="s">
        <v>2793</v>
      </c>
    </row>
    <row r="65" spans="1:10">
      <c r="A65" s="5">
        <v>64</v>
      </c>
      <c r="B65" s="5" t="s">
        <v>1437</v>
      </c>
      <c r="C65" s="5" t="s">
        <v>169</v>
      </c>
      <c r="D65" s="5" t="s">
        <v>1714</v>
      </c>
      <c r="E65" s="5" t="s">
        <v>1715</v>
      </c>
      <c r="F65" s="5" t="s">
        <v>1716</v>
      </c>
      <c r="G65" s="5" t="s">
        <v>1717</v>
      </c>
      <c r="J65" s="5" t="s">
        <v>2793</v>
      </c>
    </row>
    <row r="66" spans="1:10">
      <c r="A66" s="5">
        <v>65</v>
      </c>
      <c r="B66" s="5" t="s">
        <v>1437</v>
      </c>
      <c r="C66" s="5" t="s">
        <v>169</v>
      </c>
      <c r="D66" s="5" t="s">
        <v>1718</v>
      </c>
      <c r="E66" s="5" t="s">
        <v>1719</v>
      </c>
      <c r="F66" s="5" t="s">
        <v>1720</v>
      </c>
      <c r="G66" s="5" t="s">
        <v>1721</v>
      </c>
      <c r="H66" s="5" t="s">
        <v>1722</v>
      </c>
      <c r="J66" s="5" t="s">
        <v>2793</v>
      </c>
    </row>
    <row r="67" spans="1:10">
      <c r="A67" s="5">
        <v>66</v>
      </c>
      <c r="B67" s="5" t="s">
        <v>1437</v>
      </c>
      <c r="C67" s="5" t="s">
        <v>169</v>
      </c>
      <c r="D67" s="5" t="s">
        <v>1723</v>
      </c>
      <c r="E67" s="5" t="s">
        <v>1724</v>
      </c>
      <c r="F67" s="5" t="s">
        <v>1725</v>
      </c>
      <c r="G67" s="5" t="s">
        <v>1721</v>
      </c>
      <c r="H67" s="5" t="s">
        <v>1726</v>
      </c>
      <c r="J67" s="5" t="s">
        <v>2793</v>
      </c>
    </row>
    <row r="68" spans="1:10">
      <c r="A68" s="5">
        <v>67</v>
      </c>
      <c r="B68" s="5" t="s">
        <v>1437</v>
      </c>
      <c r="C68" s="5" t="s">
        <v>169</v>
      </c>
      <c r="D68" s="5" t="s">
        <v>1727</v>
      </c>
      <c r="E68" s="5" t="s">
        <v>1728</v>
      </c>
      <c r="F68" s="5" t="s">
        <v>1729</v>
      </c>
      <c r="G68" s="5" t="s">
        <v>1730</v>
      </c>
      <c r="H68" s="5" t="s">
        <v>1731</v>
      </c>
      <c r="J68" s="5" t="s">
        <v>2793</v>
      </c>
    </row>
    <row r="69" spans="1:10">
      <c r="A69" s="5">
        <v>68</v>
      </c>
      <c r="B69" s="5" t="s">
        <v>1437</v>
      </c>
      <c r="C69" s="5" t="s">
        <v>169</v>
      </c>
      <c r="D69" s="5" t="s">
        <v>1732</v>
      </c>
      <c r="E69" s="5" t="s">
        <v>1733</v>
      </c>
      <c r="F69" s="5" t="s">
        <v>1734</v>
      </c>
      <c r="G69" s="5" t="s">
        <v>1450</v>
      </c>
      <c r="J69" s="5" t="s">
        <v>2793</v>
      </c>
    </row>
    <row r="70" spans="1:10">
      <c r="A70" s="5">
        <v>69</v>
      </c>
      <c r="B70" s="5" t="s">
        <v>1437</v>
      </c>
      <c r="C70" s="5" t="s">
        <v>169</v>
      </c>
      <c r="D70" s="5" t="s">
        <v>1735</v>
      </c>
      <c r="E70" s="5" t="s">
        <v>1736</v>
      </c>
      <c r="F70" s="5" t="s">
        <v>1737</v>
      </c>
      <c r="G70" s="5" t="s">
        <v>1607</v>
      </c>
      <c r="H70" s="5" t="s">
        <v>1668</v>
      </c>
      <c r="J70" s="5" t="s">
        <v>2793</v>
      </c>
    </row>
    <row r="71" spans="1:10">
      <c r="A71" s="5">
        <v>70</v>
      </c>
      <c r="B71" s="5" t="s">
        <v>1437</v>
      </c>
      <c r="C71" s="5" t="s">
        <v>169</v>
      </c>
      <c r="D71" s="5" t="s">
        <v>1738</v>
      </c>
      <c r="E71" s="5" t="s">
        <v>1739</v>
      </c>
      <c r="F71" s="5" t="s">
        <v>1740</v>
      </c>
      <c r="G71" s="5" t="s">
        <v>1672</v>
      </c>
      <c r="H71" s="5" t="s">
        <v>1668</v>
      </c>
      <c r="J71" s="5" t="s">
        <v>2793</v>
      </c>
    </row>
    <row r="72" spans="1:10">
      <c r="A72" s="5">
        <v>71</v>
      </c>
      <c r="B72" s="5" t="s">
        <v>1437</v>
      </c>
      <c r="C72" s="5" t="s">
        <v>169</v>
      </c>
      <c r="D72" s="5" t="s">
        <v>1741</v>
      </c>
      <c r="E72" s="5" t="s">
        <v>1742</v>
      </c>
      <c r="F72" s="5" t="s">
        <v>1743</v>
      </c>
      <c r="G72" s="5" t="s">
        <v>1730</v>
      </c>
      <c r="H72" s="5" t="s">
        <v>1744</v>
      </c>
      <c r="J72" s="5" t="s">
        <v>2793</v>
      </c>
    </row>
    <row r="73" spans="1:10">
      <c r="A73" s="5">
        <v>72</v>
      </c>
      <c r="B73" s="5" t="s">
        <v>1437</v>
      </c>
      <c r="C73" s="5" t="s">
        <v>169</v>
      </c>
      <c r="D73" s="5" t="s">
        <v>1745</v>
      </c>
      <c r="E73" s="5" t="s">
        <v>1746</v>
      </c>
      <c r="F73" s="5" t="s">
        <v>1747</v>
      </c>
      <c r="G73" s="5" t="s">
        <v>1667</v>
      </c>
      <c r="J73" s="5" t="s">
        <v>2793</v>
      </c>
    </row>
    <row r="74" spans="1:10">
      <c r="A74" s="5">
        <v>73</v>
      </c>
      <c r="B74" s="5" t="s">
        <v>1437</v>
      </c>
      <c r="C74" s="5" t="s">
        <v>169</v>
      </c>
      <c r="D74" s="5" t="s">
        <v>1748</v>
      </c>
      <c r="E74" s="5" t="s">
        <v>1749</v>
      </c>
      <c r="F74" s="5" t="s">
        <v>1750</v>
      </c>
      <c r="G74" s="5" t="s">
        <v>1454</v>
      </c>
      <c r="H74" s="5" t="s">
        <v>1751</v>
      </c>
      <c r="J74" s="5" t="s">
        <v>2793</v>
      </c>
    </row>
    <row r="75" spans="1:10">
      <c r="A75" s="5">
        <v>74</v>
      </c>
      <c r="B75" s="5" t="s">
        <v>1437</v>
      </c>
      <c r="C75" s="5" t="s">
        <v>169</v>
      </c>
      <c r="D75" s="5" t="s">
        <v>1752</v>
      </c>
      <c r="E75" s="5" t="s">
        <v>1753</v>
      </c>
      <c r="F75" s="5" t="s">
        <v>1754</v>
      </c>
      <c r="G75" s="5" t="s">
        <v>1755</v>
      </c>
      <c r="H75" s="5" t="s">
        <v>1756</v>
      </c>
      <c r="J75" s="5" t="s">
        <v>2793</v>
      </c>
    </row>
    <row r="76" spans="1:10">
      <c r="A76" s="5">
        <v>75</v>
      </c>
      <c r="B76" s="5" t="s">
        <v>1437</v>
      </c>
      <c r="C76" s="5" t="s">
        <v>169</v>
      </c>
      <c r="D76" s="5" t="s">
        <v>1757</v>
      </c>
      <c r="E76" s="5" t="s">
        <v>1758</v>
      </c>
      <c r="F76" s="5" t="s">
        <v>1759</v>
      </c>
      <c r="G76" s="5" t="s">
        <v>1760</v>
      </c>
      <c r="H76" s="5" t="s">
        <v>1761</v>
      </c>
      <c r="J76" s="5" t="s">
        <v>2793</v>
      </c>
    </row>
    <row r="77" spans="1:10">
      <c r="A77" s="5">
        <v>76</v>
      </c>
      <c r="B77" s="5" t="s">
        <v>1437</v>
      </c>
      <c r="C77" s="5" t="s">
        <v>169</v>
      </c>
      <c r="D77" s="5" t="s">
        <v>1762</v>
      </c>
      <c r="E77" s="5" t="s">
        <v>1763</v>
      </c>
      <c r="F77" s="5" t="s">
        <v>1764</v>
      </c>
      <c r="G77" s="5" t="s">
        <v>1602</v>
      </c>
      <c r="H77" s="5" t="s">
        <v>1765</v>
      </c>
      <c r="J77" s="5" t="s">
        <v>2793</v>
      </c>
    </row>
    <row r="78" spans="1:10">
      <c r="A78" s="5">
        <v>77</v>
      </c>
      <c r="B78" s="5" t="s">
        <v>1437</v>
      </c>
      <c r="C78" s="5" t="s">
        <v>169</v>
      </c>
      <c r="D78" s="5" t="s">
        <v>1766</v>
      </c>
      <c r="E78" s="5" t="s">
        <v>1767</v>
      </c>
      <c r="F78" s="5" t="s">
        <v>1768</v>
      </c>
      <c r="G78" s="5" t="s">
        <v>1556</v>
      </c>
      <c r="H78" s="5" t="s">
        <v>1769</v>
      </c>
      <c r="J78" s="5" t="s">
        <v>2793</v>
      </c>
    </row>
    <row r="79" spans="1:10">
      <c r="A79" s="5">
        <v>78</v>
      </c>
      <c r="B79" s="5" t="s">
        <v>1437</v>
      </c>
      <c r="C79" s="5" t="s">
        <v>169</v>
      </c>
      <c r="D79" s="5" t="s">
        <v>1770</v>
      </c>
      <c r="E79" s="5" t="s">
        <v>1771</v>
      </c>
      <c r="F79" s="5" t="s">
        <v>1772</v>
      </c>
      <c r="G79" s="5" t="s">
        <v>1472</v>
      </c>
      <c r="J79" s="5" t="s">
        <v>2793</v>
      </c>
    </row>
    <row r="80" spans="1:10">
      <c r="A80" s="5">
        <v>79</v>
      </c>
      <c r="B80" s="5" t="s">
        <v>1437</v>
      </c>
      <c r="C80" s="5" t="s">
        <v>169</v>
      </c>
      <c r="D80" s="5" t="s">
        <v>1773</v>
      </c>
      <c r="E80" s="5" t="s">
        <v>1774</v>
      </c>
      <c r="F80" s="5" t="s">
        <v>1775</v>
      </c>
      <c r="G80" s="5" t="s">
        <v>1556</v>
      </c>
      <c r="H80" s="5" t="s">
        <v>1776</v>
      </c>
      <c r="J80" s="5" t="s">
        <v>2793</v>
      </c>
    </row>
    <row r="81" spans="1:10">
      <c r="A81" s="5">
        <v>80</v>
      </c>
      <c r="B81" s="5" t="s">
        <v>1437</v>
      </c>
      <c r="C81" s="5" t="s">
        <v>169</v>
      </c>
      <c r="D81" s="5" t="s">
        <v>1777</v>
      </c>
      <c r="E81" s="5" t="s">
        <v>1778</v>
      </c>
      <c r="F81" s="5" t="s">
        <v>1779</v>
      </c>
      <c r="G81" s="5" t="s">
        <v>1454</v>
      </c>
      <c r="J81" s="5" t="s">
        <v>2793</v>
      </c>
    </row>
    <row r="82" spans="1:10">
      <c r="A82" s="5">
        <v>81</v>
      </c>
      <c r="B82" s="5" t="s">
        <v>1437</v>
      </c>
      <c r="C82" s="5" t="s">
        <v>169</v>
      </c>
      <c r="D82" s="5" t="s">
        <v>1780</v>
      </c>
      <c r="E82" s="5" t="s">
        <v>1781</v>
      </c>
      <c r="F82" s="5" t="s">
        <v>1782</v>
      </c>
      <c r="G82" s="5" t="s">
        <v>1445</v>
      </c>
      <c r="H82" s="5" t="s">
        <v>1783</v>
      </c>
      <c r="J82" s="5" t="s">
        <v>2793</v>
      </c>
    </row>
    <row r="83" spans="1:10">
      <c r="A83" s="5">
        <v>82</v>
      </c>
      <c r="B83" s="5" t="s">
        <v>1437</v>
      </c>
      <c r="C83" s="5" t="s">
        <v>169</v>
      </c>
      <c r="D83" s="5" t="s">
        <v>1784</v>
      </c>
      <c r="E83" s="5" t="s">
        <v>1785</v>
      </c>
      <c r="F83" s="5" t="s">
        <v>1786</v>
      </c>
      <c r="G83" s="5" t="s">
        <v>1685</v>
      </c>
      <c r="H83" s="5" t="s">
        <v>1787</v>
      </c>
      <c r="J83" s="5" t="s">
        <v>2793</v>
      </c>
    </row>
    <row r="84" spans="1:10">
      <c r="A84" s="5">
        <v>83</v>
      </c>
      <c r="B84" s="5" t="s">
        <v>1437</v>
      </c>
      <c r="C84" s="5" t="s">
        <v>169</v>
      </c>
      <c r="D84" s="5" t="s">
        <v>1788</v>
      </c>
      <c r="E84" s="5" t="s">
        <v>1789</v>
      </c>
      <c r="F84" s="5" t="s">
        <v>1790</v>
      </c>
      <c r="G84" s="5" t="s">
        <v>1791</v>
      </c>
      <c r="H84" s="5" t="s">
        <v>1776</v>
      </c>
      <c r="J84" s="5" t="s">
        <v>2793</v>
      </c>
    </row>
    <row r="85" spans="1:10">
      <c r="A85" s="5">
        <v>84</v>
      </c>
      <c r="B85" s="5" t="s">
        <v>1437</v>
      </c>
      <c r="C85" s="5" t="s">
        <v>169</v>
      </c>
      <c r="D85" s="5" t="s">
        <v>1792</v>
      </c>
      <c r="E85" s="5" t="s">
        <v>1793</v>
      </c>
      <c r="F85" s="5" t="s">
        <v>1794</v>
      </c>
      <c r="G85" s="5" t="s">
        <v>1545</v>
      </c>
      <c r="H85" s="5" t="s">
        <v>1795</v>
      </c>
      <c r="J85" s="5" t="s">
        <v>2793</v>
      </c>
    </row>
    <row r="86" spans="1:10">
      <c r="A86" s="5">
        <v>85</v>
      </c>
      <c r="B86" s="5" t="s">
        <v>1437</v>
      </c>
      <c r="C86" s="5" t="s">
        <v>169</v>
      </c>
      <c r="D86" s="5" t="s">
        <v>1796</v>
      </c>
      <c r="E86" s="5" t="s">
        <v>1797</v>
      </c>
      <c r="F86" s="5" t="s">
        <v>1798</v>
      </c>
      <c r="G86" s="5" t="s">
        <v>1454</v>
      </c>
      <c r="H86" s="5" t="s">
        <v>1799</v>
      </c>
      <c r="J86" s="5" t="s">
        <v>2793</v>
      </c>
    </row>
    <row r="87" spans="1:10">
      <c r="A87" s="5">
        <v>86</v>
      </c>
      <c r="B87" s="5" t="s">
        <v>1437</v>
      </c>
      <c r="C87" s="5" t="s">
        <v>169</v>
      </c>
      <c r="D87" s="5" t="s">
        <v>1800</v>
      </c>
      <c r="E87" s="5" t="s">
        <v>1801</v>
      </c>
      <c r="F87" s="5" t="s">
        <v>1802</v>
      </c>
      <c r="G87" s="5" t="s">
        <v>1803</v>
      </c>
      <c r="H87" s="5" t="s">
        <v>1804</v>
      </c>
      <c r="J87" s="5" t="s">
        <v>2793</v>
      </c>
    </row>
    <row r="88" spans="1:10">
      <c r="A88" s="5">
        <v>87</v>
      </c>
      <c r="B88" s="5" t="s">
        <v>1437</v>
      </c>
      <c r="C88" s="5" t="s">
        <v>169</v>
      </c>
      <c r="D88" s="5" t="s">
        <v>1805</v>
      </c>
      <c r="E88" s="5" t="s">
        <v>1806</v>
      </c>
      <c r="F88" s="5" t="s">
        <v>1807</v>
      </c>
      <c r="G88" s="5" t="s">
        <v>1459</v>
      </c>
      <c r="H88" s="5" t="s">
        <v>1808</v>
      </c>
      <c r="J88" s="5" t="s">
        <v>2793</v>
      </c>
    </row>
    <row r="89" spans="1:10">
      <c r="A89" s="5">
        <v>88</v>
      </c>
      <c r="B89" s="5" t="s">
        <v>1437</v>
      </c>
      <c r="C89" s="5" t="s">
        <v>169</v>
      </c>
      <c r="D89" s="5" t="s">
        <v>1809</v>
      </c>
      <c r="E89" s="5" t="s">
        <v>1810</v>
      </c>
      <c r="F89" s="5" t="s">
        <v>1811</v>
      </c>
      <c r="G89" s="5" t="s">
        <v>1454</v>
      </c>
      <c r="H89" s="5" t="s">
        <v>1812</v>
      </c>
      <c r="J89" s="5" t="s">
        <v>2793</v>
      </c>
    </row>
    <row r="90" spans="1:10">
      <c r="A90" s="5">
        <v>89</v>
      </c>
      <c r="B90" s="5" t="s">
        <v>1437</v>
      </c>
      <c r="C90" s="5" t="s">
        <v>169</v>
      </c>
      <c r="D90" s="5" t="s">
        <v>1813</v>
      </c>
      <c r="E90" s="5" t="s">
        <v>1814</v>
      </c>
      <c r="F90" s="5" t="s">
        <v>1815</v>
      </c>
      <c r="G90" s="5" t="s">
        <v>1667</v>
      </c>
      <c r="J90" s="5" t="s">
        <v>2793</v>
      </c>
    </row>
    <row r="91" spans="1:10">
      <c r="A91" s="5">
        <v>90</v>
      </c>
      <c r="B91" s="5" t="s">
        <v>1437</v>
      </c>
      <c r="C91" s="5" t="s">
        <v>169</v>
      </c>
      <c r="D91" s="5" t="s">
        <v>1816</v>
      </c>
      <c r="E91" s="5" t="s">
        <v>1817</v>
      </c>
      <c r="F91" s="5" t="s">
        <v>1818</v>
      </c>
      <c r="G91" s="5" t="s">
        <v>1819</v>
      </c>
      <c r="H91" s="5" t="s">
        <v>1820</v>
      </c>
      <c r="J91" s="5" t="s">
        <v>2793</v>
      </c>
    </row>
    <row r="92" spans="1:10">
      <c r="A92" s="5">
        <v>91</v>
      </c>
      <c r="B92" s="5" t="s">
        <v>1437</v>
      </c>
      <c r="C92" s="5" t="s">
        <v>169</v>
      </c>
      <c r="D92" s="5" t="s">
        <v>1821</v>
      </c>
      <c r="E92" s="5" t="s">
        <v>1822</v>
      </c>
      <c r="F92" s="5" t="s">
        <v>1823</v>
      </c>
      <c r="G92" s="5" t="s">
        <v>1824</v>
      </c>
      <c r="H92" s="5" t="s">
        <v>1825</v>
      </c>
      <c r="J92" s="5" t="s">
        <v>2793</v>
      </c>
    </row>
    <row r="93" spans="1:10">
      <c r="A93" s="5">
        <v>92</v>
      </c>
      <c r="B93" s="5" t="s">
        <v>1437</v>
      </c>
      <c r="C93" s="5" t="s">
        <v>169</v>
      </c>
      <c r="D93" s="5" t="s">
        <v>1826</v>
      </c>
      <c r="E93" s="5" t="s">
        <v>1827</v>
      </c>
      <c r="F93" s="5" t="s">
        <v>1828</v>
      </c>
      <c r="G93" s="5" t="s">
        <v>1485</v>
      </c>
      <c r="J93" s="5" t="s">
        <v>2793</v>
      </c>
    </row>
    <row r="94" spans="1:10">
      <c r="A94" s="5">
        <v>93</v>
      </c>
      <c r="B94" s="5" t="s">
        <v>1437</v>
      </c>
      <c r="C94" s="5" t="s">
        <v>169</v>
      </c>
      <c r="D94" s="5" t="s">
        <v>1829</v>
      </c>
      <c r="E94" s="5" t="s">
        <v>1830</v>
      </c>
      <c r="F94" s="5" t="s">
        <v>1831</v>
      </c>
      <c r="G94" s="5" t="s">
        <v>1545</v>
      </c>
      <c r="J94" s="5" t="s">
        <v>2793</v>
      </c>
    </row>
    <row r="95" spans="1:10">
      <c r="A95" s="5">
        <v>94</v>
      </c>
      <c r="B95" s="5" t="s">
        <v>1437</v>
      </c>
      <c r="C95" s="5" t="s">
        <v>169</v>
      </c>
      <c r="D95" s="5" t="s">
        <v>1832</v>
      </c>
      <c r="E95" s="5" t="s">
        <v>1833</v>
      </c>
      <c r="F95" s="5" t="s">
        <v>1834</v>
      </c>
      <c r="G95" s="5" t="s">
        <v>1791</v>
      </c>
      <c r="H95" s="5" t="s">
        <v>1835</v>
      </c>
      <c r="J95" s="5" t="s">
        <v>2793</v>
      </c>
    </row>
    <row r="96" spans="1:10">
      <c r="A96" s="5">
        <v>95</v>
      </c>
      <c r="B96" s="5" t="s">
        <v>1437</v>
      </c>
      <c r="C96" s="5" t="s">
        <v>169</v>
      </c>
      <c r="D96" s="5" t="s">
        <v>1836</v>
      </c>
      <c r="E96" s="5" t="s">
        <v>1837</v>
      </c>
      <c r="F96" s="5" t="s">
        <v>1838</v>
      </c>
      <c r="G96" s="5" t="s">
        <v>1685</v>
      </c>
      <c r="H96" s="5" t="s">
        <v>1776</v>
      </c>
      <c r="J96" s="5" t="s">
        <v>2793</v>
      </c>
    </row>
    <row r="97" spans="1:10">
      <c r="A97" s="5">
        <v>96</v>
      </c>
      <c r="B97" s="5" t="s">
        <v>1437</v>
      </c>
      <c r="C97" s="5" t="s">
        <v>169</v>
      </c>
      <c r="D97" s="5" t="s">
        <v>1839</v>
      </c>
      <c r="E97" s="5" t="s">
        <v>1840</v>
      </c>
      <c r="F97" s="5" t="s">
        <v>1841</v>
      </c>
      <c r="G97" s="5" t="s">
        <v>1528</v>
      </c>
      <c r="H97" s="5" t="s">
        <v>1842</v>
      </c>
      <c r="J97" s="5" t="s">
        <v>2793</v>
      </c>
    </row>
    <row r="98" spans="1:10">
      <c r="A98" s="5">
        <v>97</v>
      </c>
      <c r="B98" s="5" t="s">
        <v>1437</v>
      </c>
      <c r="C98" s="5" t="s">
        <v>169</v>
      </c>
      <c r="D98" s="5" t="s">
        <v>1843</v>
      </c>
      <c r="E98" s="5" t="s">
        <v>1844</v>
      </c>
      <c r="F98" s="5" t="s">
        <v>1845</v>
      </c>
      <c r="G98" s="5" t="s">
        <v>1597</v>
      </c>
      <c r="H98" s="5" t="s">
        <v>1846</v>
      </c>
      <c r="J98" s="5" t="s">
        <v>2793</v>
      </c>
    </row>
    <row r="99" spans="1:10">
      <c r="A99" s="5">
        <v>98</v>
      </c>
      <c r="B99" s="5" t="s">
        <v>1437</v>
      </c>
      <c r="C99" s="5" t="s">
        <v>169</v>
      </c>
      <c r="D99" s="5" t="s">
        <v>1847</v>
      </c>
      <c r="E99" s="5" t="s">
        <v>1848</v>
      </c>
      <c r="F99" s="5" t="s">
        <v>1849</v>
      </c>
      <c r="G99" s="5" t="s">
        <v>1721</v>
      </c>
      <c r="H99" s="5" t="s">
        <v>1850</v>
      </c>
      <c r="J99" s="5" t="s">
        <v>2793</v>
      </c>
    </row>
    <row r="100" spans="1:10">
      <c r="A100" s="5">
        <v>99</v>
      </c>
      <c r="B100" s="5" t="s">
        <v>1437</v>
      </c>
      <c r="C100" s="5" t="s">
        <v>169</v>
      </c>
      <c r="D100" s="5" t="s">
        <v>1851</v>
      </c>
      <c r="E100" s="5" t="s">
        <v>1852</v>
      </c>
      <c r="F100" s="5" t="s">
        <v>1853</v>
      </c>
      <c r="G100" s="5" t="s">
        <v>1454</v>
      </c>
      <c r="H100" s="5" t="s">
        <v>1854</v>
      </c>
      <c r="J100" s="5" t="s">
        <v>2793</v>
      </c>
    </row>
    <row r="101" spans="1:10">
      <c r="A101" s="5">
        <v>100</v>
      </c>
      <c r="B101" s="5" t="s">
        <v>1437</v>
      </c>
      <c r="C101" s="5" t="s">
        <v>169</v>
      </c>
      <c r="D101" s="5" t="s">
        <v>1855</v>
      </c>
      <c r="E101" s="5" t="s">
        <v>1856</v>
      </c>
      <c r="F101" s="5" t="s">
        <v>1857</v>
      </c>
      <c r="G101" s="5" t="s">
        <v>1721</v>
      </c>
      <c r="H101" s="5" t="s">
        <v>1858</v>
      </c>
      <c r="J101" s="5" t="s">
        <v>2793</v>
      </c>
    </row>
    <row r="102" spans="1:10">
      <c r="A102" s="5">
        <v>101</v>
      </c>
      <c r="B102" s="5" t="s">
        <v>1437</v>
      </c>
      <c r="C102" s="5" t="s">
        <v>169</v>
      </c>
      <c r="D102" s="5" t="s">
        <v>1859</v>
      </c>
      <c r="E102" s="5" t="s">
        <v>1860</v>
      </c>
      <c r="F102" s="5" t="s">
        <v>1861</v>
      </c>
      <c r="G102" s="5" t="s">
        <v>1454</v>
      </c>
      <c r="H102" s="5" t="s">
        <v>1862</v>
      </c>
      <c r="J102" s="5" t="s">
        <v>2793</v>
      </c>
    </row>
    <row r="103" spans="1:10">
      <c r="A103" s="5">
        <v>102</v>
      </c>
      <c r="B103" s="5" t="s">
        <v>1437</v>
      </c>
      <c r="C103" s="5" t="s">
        <v>169</v>
      </c>
      <c r="D103" s="5" t="s">
        <v>1863</v>
      </c>
      <c r="E103" s="5" t="s">
        <v>1864</v>
      </c>
      <c r="F103" s="5" t="s">
        <v>1865</v>
      </c>
      <c r="G103" s="5" t="s">
        <v>1454</v>
      </c>
      <c r="H103" s="5" t="s">
        <v>1866</v>
      </c>
      <c r="J103" s="5" t="s">
        <v>2793</v>
      </c>
    </row>
    <row r="104" spans="1:10">
      <c r="A104" s="5">
        <v>103</v>
      </c>
      <c r="B104" s="5" t="s">
        <v>1437</v>
      </c>
      <c r="C104" s="5" t="s">
        <v>169</v>
      </c>
      <c r="D104" s="5" t="s">
        <v>1867</v>
      </c>
      <c r="E104" s="5" t="s">
        <v>1868</v>
      </c>
      <c r="F104" s="5" t="s">
        <v>1869</v>
      </c>
      <c r="G104" s="5" t="s">
        <v>1485</v>
      </c>
      <c r="H104" s="5" t="s">
        <v>1870</v>
      </c>
      <c r="J104" s="5" t="s">
        <v>2793</v>
      </c>
    </row>
    <row r="105" spans="1:10">
      <c r="A105" s="5">
        <v>104</v>
      </c>
      <c r="B105" s="5" t="s">
        <v>1437</v>
      </c>
      <c r="C105" s="5" t="s">
        <v>169</v>
      </c>
      <c r="D105" s="5" t="s">
        <v>1871</v>
      </c>
      <c r="E105" s="5" t="s">
        <v>1872</v>
      </c>
      <c r="F105" s="5" t="s">
        <v>1873</v>
      </c>
      <c r="G105" s="5" t="s">
        <v>1597</v>
      </c>
      <c r="H105" s="5" t="s">
        <v>1874</v>
      </c>
      <c r="J105" s="5" t="s">
        <v>2793</v>
      </c>
    </row>
    <row r="106" spans="1:10">
      <c r="A106" s="5">
        <v>105</v>
      </c>
      <c r="B106" s="5" t="s">
        <v>1437</v>
      </c>
      <c r="C106" s="5" t="s">
        <v>169</v>
      </c>
      <c r="D106" s="5" t="s">
        <v>1875</v>
      </c>
      <c r="E106" s="5" t="s">
        <v>1876</v>
      </c>
      <c r="F106" s="5" t="s">
        <v>1877</v>
      </c>
      <c r="G106" s="5" t="s">
        <v>1667</v>
      </c>
      <c r="J106" s="5" t="s">
        <v>2793</v>
      </c>
    </row>
    <row r="107" spans="1:10">
      <c r="A107" s="5">
        <v>106</v>
      </c>
      <c r="B107" s="5" t="s">
        <v>1437</v>
      </c>
      <c r="C107" s="5" t="s">
        <v>169</v>
      </c>
      <c r="D107" s="5" t="s">
        <v>1878</v>
      </c>
      <c r="E107" s="5" t="s">
        <v>1879</v>
      </c>
      <c r="F107" s="5" t="s">
        <v>1880</v>
      </c>
      <c r="G107" s="5" t="s">
        <v>1556</v>
      </c>
      <c r="H107" s="5" t="s">
        <v>1881</v>
      </c>
      <c r="J107" s="5" t="s">
        <v>2793</v>
      </c>
    </row>
    <row r="108" spans="1:10">
      <c r="A108" s="5">
        <v>107</v>
      </c>
      <c r="B108" s="5" t="s">
        <v>1437</v>
      </c>
      <c r="C108" s="5" t="s">
        <v>169</v>
      </c>
      <c r="D108" s="5" t="s">
        <v>1882</v>
      </c>
      <c r="E108" s="5" t="s">
        <v>1883</v>
      </c>
      <c r="F108" s="5" t="s">
        <v>1884</v>
      </c>
      <c r="G108" s="5" t="s">
        <v>1493</v>
      </c>
      <c r="H108" s="5" t="s">
        <v>1885</v>
      </c>
      <c r="J108" s="5" t="s">
        <v>2793</v>
      </c>
    </row>
    <row r="109" spans="1:10">
      <c r="A109" s="5">
        <v>108</v>
      </c>
      <c r="B109" s="5" t="s">
        <v>1437</v>
      </c>
      <c r="C109" s="5" t="s">
        <v>169</v>
      </c>
      <c r="D109" s="5" t="s">
        <v>1886</v>
      </c>
      <c r="E109" s="5" t="s">
        <v>1887</v>
      </c>
      <c r="F109" s="5" t="s">
        <v>1888</v>
      </c>
      <c r="G109" s="5" t="s">
        <v>1889</v>
      </c>
      <c r="J109" s="5" t="s">
        <v>2793</v>
      </c>
    </row>
    <row r="110" spans="1:10">
      <c r="A110" s="5">
        <v>109</v>
      </c>
      <c r="B110" s="5" t="s">
        <v>1437</v>
      </c>
      <c r="C110" s="5" t="s">
        <v>169</v>
      </c>
      <c r="D110" s="5" t="s">
        <v>1890</v>
      </c>
      <c r="E110" s="5" t="s">
        <v>1891</v>
      </c>
      <c r="F110" s="5" t="s">
        <v>1892</v>
      </c>
      <c r="G110" s="5" t="s">
        <v>1445</v>
      </c>
      <c r="H110" s="5" t="s">
        <v>1893</v>
      </c>
      <c r="J110" s="5" t="s">
        <v>2793</v>
      </c>
    </row>
    <row r="111" spans="1:10">
      <c r="A111" s="5">
        <v>110</v>
      </c>
      <c r="B111" s="5" t="s">
        <v>1437</v>
      </c>
      <c r="C111" s="5" t="s">
        <v>169</v>
      </c>
      <c r="D111" s="5" t="s">
        <v>1894</v>
      </c>
      <c r="E111" s="5" t="s">
        <v>1895</v>
      </c>
      <c r="F111" s="5" t="s">
        <v>1896</v>
      </c>
      <c r="G111" s="5" t="s">
        <v>1680</v>
      </c>
      <c r="H111" s="5" t="s">
        <v>1897</v>
      </c>
      <c r="J111" s="5" t="s">
        <v>2793</v>
      </c>
    </row>
    <row r="112" spans="1:10">
      <c r="A112" s="5">
        <v>111</v>
      </c>
      <c r="B112" s="5" t="s">
        <v>1437</v>
      </c>
      <c r="C112" s="5" t="s">
        <v>169</v>
      </c>
      <c r="D112" s="5" t="s">
        <v>1898</v>
      </c>
      <c r="E112" s="5" t="s">
        <v>1899</v>
      </c>
      <c r="F112" s="5" t="s">
        <v>1900</v>
      </c>
      <c r="G112" s="5" t="s">
        <v>1717</v>
      </c>
      <c r="H112" s="5" t="s">
        <v>1901</v>
      </c>
      <c r="J112" s="5" t="s">
        <v>2793</v>
      </c>
    </row>
    <row r="113" spans="1:10">
      <c r="A113" s="5">
        <v>112</v>
      </c>
      <c r="B113" s="5" t="s">
        <v>1437</v>
      </c>
      <c r="C113" s="5" t="s">
        <v>169</v>
      </c>
      <c r="D113" s="5" t="s">
        <v>1902</v>
      </c>
      <c r="E113" s="5" t="s">
        <v>1903</v>
      </c>
      <c r="F113" s="5" t="s">
        <v>1904</v>
      </c>
      <c r="G113" s="5" t="s">
        <v>1905</v>
      </c>
      <c r="J113" s="5" t="s">
        <v>2793</v>
      </c>
    </row>
    <row r="114" spans="1:10">
      <c r="A114" s="5">
        <v>113</v>
      </c>
      <c r="B114" s="5" t="s">
        <v>1437</v>
      </c>
      <c r="C114" s="5" t="s">
        <v>169</v>
      </c>
      <c r="D114" s="5" t="s">
        <v>1906</v>
      </c>
      <c r="E114" s="5" t="s">
        <v>1907</v>
      </c>
      <c r="F114" s="5" t="s">
        <v>1908</v>
      </c>
      <c r="G114" s="5" t="s">
        <v>1643</v>
      </c>
      <c r="H114" s="5" t="s">
        <v>1776</v>
      </c>
      <c r="J114" s="5" t="s">
        <v>2793</v>
      </c>
    </row>
    <row r="115" spans="1:10">
      <c r="A115" s="5">
        <v>114</v>
      </c>
      <c r="B115" s="5" t="s">
        <v>1437</v>
      </c>
      <c r="C115" s="5" t="s">
        <v>169</v>
      </c>
      <c r="D115" s="5" t="s">
        <v>1909</v>
      </c>
      <c r="E115" s="5" t="s">
        <v>1910</v>
      </c>
      <c r="F115" s="5" t="s">
        <v>1911</v>
      </c>
      <c r="G115" s="5" t="s">
        <v>1597</v>
      </c>
      <c r="H115" s="5" t="s">
        <v>1912</v>
      </c>
      <c r="J115" s="5" t="s">
        <v>2793</v>
      </c>
    </row>
    <row r="116" spans="1:10">
      <c r="A116" s="5">
        <v>115</v>
      </c>
      <c r="B116" s="5" t="s">
        <v>1437</v>
      </c>
      <c r="C116" s="5" t="s">
        <v>169</v>
      </c>
      <c r="D116" s="5" t="s">
        <v>1913</v>
      </c>
      <c r="E116" s="5" t="s">
        <v>1914</v>
      </c>
      <c r="F116" s="5" t="s">
        <v>1915</v>
      </c>
      <c r="G116" s="5" t="s">
        <v>1464</v>
      </c>
      <c r="H116" s="5" t="s">
        <v>1916</v>
      </c>
      <c r="J116" s="5" t="s">
        <v>2793</v>
      </c>
    </row>
    <row r="117" spans="1:10">
      <c r="A117" s="5">
        <v>116</v>
      </c>
      <c r="B117" s="5" t="s">
        <v>1437</v>
      </c>
      <c r="C117" s="5" t="s">
        <v>169</v>
      </c>
      <c r="D117" s="5" t="s">
        <v>1917</v>
      </c>
      <c r="E117" s="5" t="s">
        <v>1918</v>
      </c>
      <c r="F117" s="5" t="s">
        <v>1919</v>
      </c>
      <c r="G117" s="5" t="s">
        <v>1533</v>
      </c>
      <c r="H117" s="5" t="s">
        <v>1920</v>
      </c>
      <c r="J117" s="5" t="s">
        <v>2793</v>
      </c>
    </row>
    <row r="118" spans="1:10">
      <c r="A118" s="5">
        <v>117</v>
      </c>
      <c r="B118" s="5" t="s">
        <v>1437</v>
      </c>
      <c r="C118" s="5" t="s">
        <v>169</v>
      </c>
      <c r="D118" s="5" t="s">
        <v>1921</v>
      </c>
      <c r="E118" s="5" t="s">
        <v>1922</v>
      </c>
      <c r="F118" s="5" t="s">
        <v>1923</v>
      </c>
      <c r="G118" s="5" t="s">
        <v>1493</v>
      </c>
      <c r="H118" s="5" t="s">
        <v>1924</v>
      </c>
      <c r="J118" s="5" t="s">
        <v>2793</v>
      </c>
    </row>
    <row r="119" spans="1:10">
      <c r="A119" s="5">
        <v>118</v>
      </c>
      <c r="B119" s="5" t="s">
        <v>1437</v>
      </c>
      <c r="C119" s="5" t="s">
        <v>169</v>
      </c>
      <c r="D119" s="5" t="s">
        <v>1925</v>
      </c>
      <c r="E119" s="5" t="s">
        <v>1926</v>
      </c>
      <c r="F119" s="5" t="s">
        <v>1514</v>
      </c>
      <c r="G119" s="5" t="s">
        <v>1927</v>
      </c>
      <c r="H119" s="5" t="s">
        <v>1928</v>
      </c>
      <c r="J119" s="5" t="s">
        <v>2793</v>
      </c>
    </row>
    <row r="120" spans="1:10">
      <c r="A120" s="5">
        <v>119</v>
      </c>
      <c r="B120" s="5" t="s">
        <v>1437</v>
      </c>
      <c r="C120" s="5" t="s">
        <v>169</v>
      </c>
      <c r="D120" s="5" t="s">
        <v>1929</v>
      </c>
      <c r="E120" s="5" t="s">
        <v>1930</v>
      </c>
      <c r="F120" s="5" t="s">
        <v>1931</v>
      </c>
      <c r="G120" s="5" t="s">
        <v>1445</v>
      </c>
      <c r="H120" s="5" t="s">
        <v>1932</v>
      </c>
      <c r="J120" s="5" t="s">
        <v>2793</v>
      </c>
    </row>
    <row r="121" spans="1:10">
      <c r="A121" s="5">
        <v>120</v>
      </c>
      <c r="B121" s="5" t="s">
        <v>1437</v>
      </c>
      <c r="C121" s="5" t="s">
        <v>169</v>
      </c>
      <c r="D121" s="5" t="s">
        <v>1933</v>
      </c>
      <c r="E121" s="5" t="s">
        <v>1934</v>
      </c>
      <c r="F121" s="5" t="s">
        <v>1935</v>
      </c>
      <c r="G121" s="5" t="s">
        <v>1498</v>
      </c>
      <c r="H121" s="5" t="s">
        <v>1936</v>
      </c>
      <c r="J121" s="5" t="s">
        <v>2793</v>
      </c>
    </row>
    <row r="122" spans="1:10">
      <c r="A122" s="5">
        <v>121</v>
      </c>
      <c r="B122" s="5" t="s">
        <v>1437</v>
      </c>
      <c r="C122" s="5" t="s">
        <v>169</v>
      </c>
      <c r="D122" s="5" t="s">
        <v>1937</v>
      </c>
      <c r="E122" s="5" t="s">
        <v>1938</v>
      </c>
      <c r="F122" s="5" t="s">
        <v>1939</v>
      </c>
      <c r="G122" s="5" t="s">
        <v>1524</v>
      </c>
      <c r="H122" s="5" t="s">
        <v>1940</v>
      </c>
      <c r="J122" s="5" t="s">
        <v>2793</v>
      </c>
    </row>
    <row r="123" spans="1:10">
      <c r="A123" s="5">
        <v>122</v>
      </c>
      <c r="B123" s="5" t="s">
        <v>1437</v>
      </c>
      <c r="C123" s="5" t="s">
        <v>169</v>
      </c>
      <c r="D123" s="5" t="s">
        <v>1941</v>
      </c>
      <c r="E123" s="5" t="s">
        <v>1942</v>
      </c>
      <c r="F123" s="5" t="s">
        <v>1943</v>
      </c>
      <c r="G123" s="5" t="s">
        <v>1556</v>
      </c>
      <c r="H123" s="5" t="s">
        <v>1944</v>
      </c>
      <c r="J123" s="5" t="s">
        <v>2793</v>
      </c>
    </row>
    <row r="124" spans="1:10">
      <c r="A124" s="5">
        <v>123</v>
      </c>
      <c r="B124" s="5" t="s">
        <v>1437</v>
      </c>
      <c r="C124" s="5" t="s">
        <v>169</v>
      </c>
      <c r="D124" s="5" t="s">
        <v>1945</v>
      </c>
      <c r="E124" s="5" t="s">
        <v>1946</v>
      </c>
      <c r="F124" s="5" t="s">
        <v>1947</v>
      </c>
      <c r="G124" s="5" t="s">
        <v>1464</v>
      </c>
      <c r="H124" s="5" t="s">
        <v>1948</v>
      </c>
      <c r="J124" s="5" t="s">
        <v>2793</v>
      </c>
    </row>
    <row r="125" spans="1:10">
      <c r="A125" s="5">
        <v>124</v>
      </c>
      <c r="B125" s="5" t="s">
        <v>1437</v>
      </c>
      <c r="C125" s="5" t="s">
        <v>169</v>
      </c>
      <c r="D125" s="5" t="s">
        <v>1949</v>
      </c>
      <c r="E125" s="5" t="s">
        <v>1950</v>
      </c>
      <c r="F125" s="5" t="s">
        <v>1951</v>
      </c>
      <c r="G125" s="5" t="s">
        <v>1528</v>
      </c>
      <c r="H125" s="5" t="s">
        <v>1952</v>
      </c>
      <c r="J125" s="5" t="s">
        <v>2793</v>
      </c>
    </row>
    <row r="126" spans="1:10">
      <c r="A126" s="5">
        <v>125</v>
      </c>
      <c r="B126" s="5" t="s">
        <v>1437</v>
      </c>
      <c r="C126" s="5" t="s">
        <v>169</v>
      </c>
      <c r="D126" s="5" t="s">
        <v>1953</v>
      </c>
      <c r="E126" s="5" t="s">
        <v>1954</v>
      </c>
      <c r="F126" s="5" t="s">
        <v>1955</v>
      </c>
      <c r="G126" s="5" t="s">
        <v>1454</v>
      </c>
      <c r="H126" s="5" t="s">
        <v>1956</v>
      </c>
      <c r="J126" s="5" t="s">
        <v>2793</v>
      </c>
    </row>
    <row r="127" spans="1:10">
      <c r="A127" s="5">
        <v>126</v>
      </c>
      <c r="B127" s="5" t="s">
        <v>1437</v>
      </c>
      <c r="C127" s="5" t="s">
        <v>169</v>
      </c>
      <c r="D127" s="5" t="s">
        <v>1957</v>
      </c>
      <c r="E127" s="5" t="s">
        <v>1958</v>
      </c>
      <c r="F127" s="5" t="s">
        <v>1959</v>
      </c>
      <c r="G127" s="5" t="s">
        <v>1960</v>
      </c>
      <c r="H127" s="5" t="s">
        <v>1961</v>
      </c>
      <c r="J127" s="5" t="s">
        <v>2793</v>
      </c>
    </row>
    <row r="128" spans="1:10">
      <c r="A128" s="5">
        <v>127</v>
      </c>
      <c r="B128" s="5" t="s">
        <v>1437</v>
      </c>
      <c r="C128" s="5" t="s">
        <v>169</v>
      </c>
      <c r="D128" s="5" t="s">
        <v>1962</v>
      </c>
      <c r="E128" s="5" t="s">
        <v>1963</v>
      </c>
      <c r="F128" s="5" t="s">
        <v>1964</v>
      </c>
      <c r="G128" s="5" t="s">
        <v>1464</v>
      </c>
      <c r="J128" s="5" t="s">
        <v>2793</v>
      </c>
    </row>
    <row r="129" spans="1:10">
      <c r="A129" s="5">
        <v>128</v>
      </c>
      <c r="B129" s="5" t="s">
        <v>1437</v>
      </c>
      <c r="C129" s="5" t="s">
        <v>169</v>
      </c>
      <c r="D129" s="5" t="s">
        <v>1965</v>
      </c>
      <c r="E129" s="5" t="s">
        <v>1966</v>
      </c>
      <c r="F129" s="5" t="s">
        <v>1967</v>
      </c>
      <c r="G129" s="5" t="s">
        <v>1528</v>
      </c>
      <c r="J129" s="5" t="s">
        <v>2793</v>
      </c>
    </row>
    <row r="130" spans="1:10">
      <c r="A130" s="5">
        <v>129</v>
      </c>
      <c r="B130" s="5" t="s">
        <v>1437</v>
      </c>
      <c r="C130" s="5" t="s">
        <v>169</v>
      </c>
      <c r="D130" s="5" t="s">
        <v>1968</v>
      </c>
      <c r="E130" s="5" t="s">
        <v>1969</v>
      </c>
      <c r="F130" s="5" t="s">
        <v>1970</v>
      </c>
      <c r="G130" s="5" t="s">
        <v>1721</v>
      </c>
      <c r="J130" s="5" t="s">
        <v>2793</v>
      </c>
    </row>
    <row r="131" spans="1:10">
      <c r="A131" s="5">
        <v>130</v>
      </c>
      <c r="B131" s="5" t="s">
        <v>1437</v>
      </c>
      <c r="C131" s="5" t="s">
        <v>169</v>
      </c>
      <c r="D131" s="5" t="s">
        <v>1971</v>
      </c>
      <c r="E131" s="5" t="s">
        <v>1972</v>
      </c>
      <c r="F131" s="5" t="s">
        <v>1973</v>
      </c>
      <c r="G131" s="5" t="s">
        <v>1717</v>
      </c>
      <c r="H131" s="5" t="s">
        <v>1668</v>
      </c>
      <c r="J131" s="5" t="s">
        <v>2793</v>
      </c>
    </row>
    <row r="132" spans="1:10">
      <c r="A132" s="5">
        <v>131</v>
      </c>
      <c r="B132" s="5" t="s">
        <v>1437</v>
      </c>
      <c r="C132" s="5" t="s">
        <v>169</v>
      </c>
      <c r="D132" s="5" t="s">
        <v>1974</v>
      </c>
      <c r="E132" s="5" t="s">
        <v>1975</v>
      </c>
      <c r="F132" s="5" t="s">
        <v>1976</v>
      </c>
      <c r="G132" s="5" t="s">
        <v>1597</v>
      </c>
      <c r="J132" s="5" t="s">
        <v>2793</v>
      </c>
    </row>
    <row r="133" spans="1:10">
      <c r="A133" s="5">
        <v>132</v>
      </c>
      <c r="B133" s="5" t="s">
        <v>1437</v>
      </c>
      <c r="C133" s="5" t="s">
        <v>169</v>
      </c>
      <c r="D133" s="5" t="s">
        <v>1977</v>
      </c>
      <c r="E133" s="5" t="s">
        <v>1978</v>
      </c>
      <c r="F133" s="5" t="s">
        <v>1979</v>
      </c>
      <c r="G133" s="5" t="s">
        <v>1464</v>
      </c>
      <c r="H133" s="5" t="s">
        <v>1980</v>
      </c>
      <c r="J133" s="5" t="s">
        <v>2793</v>
      </c>
    </row>
    <row r="134" spans="1:10">
      <c r="A134" s="5">
        <v>133</v>
      </c>
      <c r="B134" s="5" t="s">
        <v>1437</v>
      </c>
      <c r="C134" s="5" t="s">
        <v>169</v>
      </c>
      <c r="D134" s="5" t="s">
        <v>1981</v>
      </c>
      <c r="E134" s="5" t="s">
        <v>1982</v>
      </c>
      <c r="F134" s="5" t="s">
        <v>1983</v>
      </c>
      <c r="G134" s="5" t="s">
        <v>1454</v>
      </c>
      <c r="H134" s="5" t="s">
        <v>1984</v>
      </c>
      <c r="J134" s="5" t="s">
        <v>2793</v>
      </c>
    </row>
    <row r="135" spans="1:10">
      <c r="A135" s="5">
        <v>134</v>
      </c>
      <c r="B135" s="5" t="s">
        <v>1437</v>
      </c>
      <c r="C135" s="5" t="s">
        <v>169</v>
      </c>
      <c r="D135" s="5" t="s">
        <v>1985</v>
      </c>
      <c r="E135" s="5" t="s">
        <v>1986</v>
      </c>
      <c r="F135" s="5" t="s">
        <v>1987</v>
      </c>
      <c r="G135" s="5" t="s">
        <v>1464</v>
      </c>
      <c r="H135" s="5" t="s">
        <v>1988</v>
      </c>
      <c r="J135" s="5" t="s">
        <v>2793</v>
      </c>
    </row>
    <row r="136" spans="1:10">
      <c r="A136" s="5">
        <v>135</v>
      </c>
      <c r="B136" s="5" t="s">
        <v>1437</v>
      </c>
      <c r="C136" s="5" t="s">
        <v>169</v>
      </c>
      <c r="D136" s="5" t="s">
        <v>1989</v>
      </c>
      <c r="E136" s="5" t="s">
        <v>1990</v>
      </c>
      <c r="F136" s="5" t="s">
        <v>1991</v>
      </c>
      <c r="G136" s="5" t="s">
        <v>1730</v>
      </c>
      <c r="H136" s="5" t="s">
        <v>1992</v>
      </c>
      <c r="J136" s="5" t="s">
        <v>2793</v>
      </c>
    </row>
    <row r="137" spans="1:10">
      <c r="A137" s="5">
        <v>136</v>
      </c>
      <c r="B137" s="5" t="s">
        <v>1437</v>
      </c>
      <c r="C137" s="5" t="s">
        <v>169</v>
      </c>
      <c r="D137" s="5" t="s">
        <v>1993</v>
      </c>
      <c r="E137" s="5" t="s">
        <v>1994</v>
      </c>
      <c r="F137" s="5" t="s">
        <v>1995</v>
      </c>
      <c r="G137" s="5" t="s">
        <v>1672</v>
      </c>
      <c r="H137" s="5" t="s">
        <v>1776</v>
      </c>
      <c r="J137" s="5" t="s">
        <v>2793</v>
      </c>
    </row>
    <row r="138" spans="1:10">
      <c r="A138" s="5">
        <v>137</v>
      </c>
      <c r="B138" s="5" t="s">
        <v>1437</v>
      </c>
      <c r="C138" s="5" t="s">
        <v>169</v>
      </c>
      <c r="D138" s="5" t="s">
        <v>1996</v>
      </c>
      <c r="E138" s="5" t="s">
        <v>1997</v>
      </c>
      <c r="F138" s="5" t="s">
        <v>1998</v>
      </c>
      <c r="G138" s="5" t="s">
        <v>1445</v>
      </c>
      <c r="H138" s="5" t="s">
        <v>1999</v>
      </c>
      <c r="J138" s="5" t="s">
        <v>2793</v>
      </c>
    </row>
    <row r="139" spans="1:10">
      <c r="A139" s="5">
        <v>138</v>
      </c>
      <c r="B139" s="5" t="s">
        <v>1437</v>
      </c>
      <c r="C139" s="5" t="s">
        <v>169</v>
      </c>
      <c r="D139" s="5" t="s">
        <v>2000</v>
      </c>
      <c r="E139" s="5" t="s">
        <v>2001</v>
      </c>
      <c r="F139" s="5" t="s">
        <v>2002</v>
      </c>
      <c r="G139" s="5" t="s">
        <v>1533</v>
      </c>
      <c r="H139" s="5" t="s">
        <v>2003</v>
      </c>
      <c r="J139" s="5" t="s">
        <v>2793</v>
      </c>
    </row>
    <row r="140" spans="1:10">
      <c r="A140" s="5">
        <v>139</v>
      </c>
      <c r="B140" s="5" t="s">
        <v>1437</v>
      </c>
      <c r="C140" s="5" t="s">
        <v>169</v>
      </c>
      <c r="D140" s="5" t="s">
        <v>2004</v>
      </c>
      <c r="E140" s="5" t="s">
        <v>2005</v>
      </c>
      <c r="F140" s="5" t="s">
        <v>2006</v>
      </c>
      <c r="G140" s="5" t="s">
        <v>1450</v>
      </c>
      <c r="H140" s="5" t="s">
        <v>2007</v>
      </c>
      <c r="J140" s="5" t="s">
        <v>2793</v>
      </c>
    </row>
    <row r="141" spans="1:10">
      <c r="A141" s="5">
        <v>140</v>
      </c>
      <c r="B141" s="5" t="s">
        <v>1437</v>
      </c>
      <c r="C141" s="5" t="s">
        <v>169</v>
      </c>
      <c r="D141" s="5" t="s">
        <v>2008</v>
      </c>
      <c r="E141" s="5" t="s">
        <v>2009</v>
      </c>
      <c r="F141" s="5" t="s">
        <v>2010</v>
      </c>
      <c r="G141" s="5" t="s">
        <v>1657</v>
      </c>
      <c r="J141" s="5" t="s">
        <v>2793</v>
      </c>
    </row>
    <row r="142" spans="1:10">
      <c r="A142" s="5">
        <v>141</v>
      </c>
      <c r="B142" s="5" t="s">
        <v>1437</v>
      </c>
      <c r="C142" s="5" t="s">
        <v>169</v>
      </c>
      <c r="D142" s="5" t="s">
        <v>2011</v>
      </c>
      <c r="E142" s="5" t="s">
        <v>2012</v>
      </c>
      <c r="F142" s="5" t="s">
        <v>2013</v>
      </c>
      <c r="G142" s="5" t="s">
        <v>1712</v>
      </c>
      <c r="H142" s="5" t="s">
        <v>2014</v>
      </c>
      <c r="J142" s="5" t="s">
        <v>2793</v>
      </c>
    </row>
    <row r="143" spans="1:10">
      <c r="A143" s="5">
        <v>142</v>
      </c>
      <c r="B143" s="5" t="s">
        <v>1437</v>
      </c>
      <c r="C143" s="5" t="s">
        <v>169</v>
      </c>
      <c r="D143" s="5" t="s">
        <v>2015</v>
      </c>
      <c r="E143" s="5" t="s">
        <v>2016</v>
      </c>
      <c r="F143" s="5" t="s">
        <v>2017</v>
      </c>
      <c r="G143" s="5" t="s">
        <v>1454</v>
      </c>
      <c r="H143" s="5" t="s">
        <v>2018</v>
      </c>
      <c r="J143" s="5" t="s">
        <v>2793</v>
      </c>
    </row>
    <row r="144" spans="1:10">
      <c r="A144" s="5">
        <v>143</v>
      </c>
      <c r="B144" s="5" t="s">
        <v>1437</v>
      </c>
      <c r="C144" s="5" t="s">
        <v>169</v>
      </c>
      <c r="D144" s="5" t="s">
        <v>2019</v>
      </c>
      <c r="E144" s="5" t="s">
        <v>2020</v>
      </c>
      <c r="F144" s="5" t="s">
        <v>2021</v>
      </c>
      <c r="G144" s="5" t="s">
        <v>1454</v>
      </c>
      <c r="H144" s="5" t="s">
        <v>2022</v>
      </c>
      <c r="J144" s="5" t="s">
        <v>2793</v>
      </c>
    </row>
    <row r="145" spans="1:10">
      <c r="A145" s="5">
        <v>144</v>
      </c>
      <c r="B145" s="5" t="s">
        <v>1437</v>
      </c>
      <c r="C145" s="5" t="s">
        <v>169</v>
      </c>
      <c r="D145" s="5" t="s">
        <v>2023</v>
      </c>
      <c r="E145" s="5" t="s">
        <v>2024</v>
      </c>
      <c r="F145" s="5" t="s">
        <v>2025</v>
      </c>
      <c r="G145" s="5" t="s">
        <v>1712</v>
      </c>
      <c r="H145" s="5" t="s">
        <v>2003</v>
      </c>
      <c r="J145" s="5" t="s">
        <v>2793</v>
      </c>
    </row>
    <row r="146" spans="1:10">
      <c r="A146" s="5">
        <v>145</v>
      </c>
      <c r="B146" s="5" t="s">
        <v>1437</v>
      </c>
      <c r="C146" s="5" t="s">
        <v>169</v>
      </c>
      <c r="D146" s="5" t="s">
        <v>2026</v>
      </c>
      <c r="E146" s="5" t="s">
        <v>2027</v>
      </c>
      <c r="F146" s="5" t="s">
        <v>2028</v>
      </c>
      <c r="G146" s="5" t="s">
        <v>1712</v>
      </c>
      <c r="H146" s="5" t="s">
        <v>2029</v>
      </c>
      <c r="J146" s="5" t="s">
        <v>2793</v>
      </c>
    </row>
    <row r="147" spans="1:10">
      <c r="A147" s="5">
        <v>146</v>
      </c>
      <c r="B147" s="5" t="s">
        <v>1437</v>
      </c>
      <c r="C147" s="5" t="s">
        <v>169</v>
      </c>
      <c r="D147" s="5" t="s">
        <v>2030</v>
      </c>
      <c r="E147" s="5" t="s">
        <v>2031</v>
      </c>
      <c r="F147" s="5" t="s">
        <v>2032</v>
      </c>
      <c r="G147" s="5" t="s">
        <v>1672</v>
      </c>
      <c r="H147" s="5" t="s">
        <v>2033</v>
      </c>
      <c r="J147" s="5" t="s">
        <v>2793</v>
      </c>
    </row>
    <row r="148" spans="1:10">
      <c r="A148" s="5">
        <v>147</v>
      </c>
      <c r="B148" s="5" t="s">
        <v>1437</v>
      </c>
      <c r="C148" s="5" t="s">
        <v>169</v>
      </c>
      <c r="D148" s="5" t="s">
        <v>2034</v>
      </c>
      <c r="E148" s="5" t="s">
        <v>2035</v>
      </c>
      <c r="F148" s="5" t="s">
        <v>2036</v>
      </c>
      <c r="G148" s="5" t="s">
        <v>1607</v>
      </c>
      <c r="H148" s="5" t="s">
        <v>2037</v>
      </c>
      <c r="J148" s="5" t="s">
        <v>2793</v>
      </c>
    </row>
    <row r="149" spans="1:10">
      <c r="A149" s="5">
        <v>148</v>
      </c>
      <c r="B149" s="5" t="s">
        <v>1437</v>
      </c>
      <c r="C149" s="5" t="s">
        <v>169</v>
      </c>
      <c r="D149" s="5" t="s">
        <v>2038</v>
      </c>
      <c r="E149" s="5" t="s">
        <v>2039</v>
      </c>
      <c r="F149" s="5" t="s">
        <v>2040</v>
      </c>
      <c r="G149" s="5" t="s">
        <v>1545</v>
      </c>
      <c r="H149" s="5" t="s">
        <v>2041</v>
      </c>
      <c r="J149" s="5" t="s">
        <v>2793</v>
      </c>
    </row>
    <row r="150" spans="1:10">
      <c r="A150" s="5">
        <v>149</v>
      </c>
      <c r="B150" s="5" t="s">
        <v>1437</v>
      </c>
      <c r="C150" s="5" t="s">
        <v>169</v>
      </c>
      <c r="D150" s="5" t="s">
        <v>2042</v>
      </c>
      <c r="E150" s="5" t="s">
        <v>2043</v>
      </c>
      <c r="F150" s="5" t="s">
        <v>2044</v>
      </c>
      <c r="G150" s="5" t="s">
        <v>1791</v>
      </c>
      <c r="H150" s="5" t="s">
        <v>2045</v>
      </c>
      <c r="J150" s="5" t="s">
        <v>2793</v>
      </c>
    </row>
    <row r="151" spans="1:10">
      <c r="A151" s="5">
        <v>150</v>
      </c>
      <c r="B151" s="5" t="s">
        <v>1437</v>
      </c>
      <c r="C151" s="5" t="s">
        <v>169</v>
      </c>
      <c r="D151" s="5" t="s">
        <v>2046</v>
      </c>
      <c r="E151" s="5" t="s">
        <v>2047</v>
      </c>
      <c r="F151" s="5" t="s">
        <v>2048</v>
      </c>
      <c r="G151" s="5" t="s">
        <v>1445</v>
      </c>
      <c r="H151" s="5" t="s">
        <v>1668</v>
      </c>
      <c r="J151" s="5" t="s">
        <v>2793</v>
      </c>
    </row>
    <row r="152" spans="1:10">
      <c r="A152" s="5">
        <v>151</v>
      </c>
      <c r="B152" s="5" t="s">
        <v>1437</v>
      </c>
      <c r="C152" s="5" t="s">
        <v>169</v>
      </c>
      <c r="D152" s="5" t="s">
        <v>2049</v>
      </c>
      <c r="E152" s="5" t="s">
        <v>2050</v>
      </c>
      <c r="F152" s="5" t="s">
        <v>2051</v>
      </c>
      <c r="G152" s="5" t="s">
        <v>1607</v>
      </c>
      <c r="H152" s="5" t="s">
        <v>2052</v>
      </c>
      <c r="J152" s="5" t="s">
        <v>2793</v>
      </c>
    </row>
    <row r="153" spans="1:10">
      <c r="A153" s="5">
        <v>152</v>
      </c>
      <c r="B153" s="5" t="s">
        <v>1437</v>
      </c>
      <c r="C153" s="5" t="s">
        <v>169</v>
      </c>
      <c r="D153" s="5" t="s">
        <v>2053</v>
      </c>
      <c r="E153" s="5" t="s">
        <v>2054</v>
      </c>
      <c r="F153" s="5" t="s">
        <v>2055</v>
      </c>
      <c r="G153" s="5" t="s">
        <v>1602</v>
      </c>
      <c r="H153" s="5" t="s">
        <v>2056</v>
      </c>
      <c r="J153" s="5" t="s">
        <v>2793</v>
      </c>
    </row>
    <row r="154" spans="1:10">
      <c r="A154" s="5">
        <v>153</v>
      </c>
      <c r="B154" s="5" t="s">
        <v>1437</v>
      </c>
      <c r="C154" s="5" t="s">
        <v>169</v>
      </c>
      <c r="D154" s="5" t="s">
        <v>2057</v>
      </c>
      <c r="E154" s="5" t="s">
        <v>2058</v>
      </c>
      <c r="F154" s="5" t="s">
        <v>2059</v>
      </c>
      <c r="G154" s="5" t="s">
        <v>1472</v>
      </c>
      <c r="H154" s="5" t="s">
        <v>2060</v>
      </c>
      <c r="J154" s="5" t="s">
        <v>2793</v>
      </c>
    </row>
    <row r="155" spans="1:10">
      <c r="A155" s="5">
        <v>154</v>
      </c>
      <c r="B155" s="5" t="s">
        <v>1437</v>
      </c>
      <c r="C155" s="5" t="s">
        <v>169</v>
      </c>
      <c r="D155" s="5" t="s">
        <v>2061</v>
      </c>
      <c r="E155" s="5" t="s">
        <v>2062</v>
      </c>
      <c r="F155" s="5" t="s">
        <v>2063</v>
      </c>
      <c r="G155" s="5" t="s">
        <v>1791</v>
      </c>
      <c r="H155" s="5" t="s">
        <v>1776</v>
      </c>
      <c r="J155" s="5" t="s">
        <v>2793</v>
      </c>
    </row>
    <row r="156" spans="1:10">
      <c r="A156" s="5">
        <v>155</v>
      </c>
      <c r="B156" s="5" t="s">
        <v>1437</v>
      </c>
      <c r="C156" s="5" t="s">
        <v>169</v>
      </c>
      <c r="D156" s="5" t="s">
        <v>2064</v>
      </c>
      <c r="E156" s="5" t="s">
        <v>2065</v>
      </c>
      <c r="F156" s="5" t="s">
        <v>2066</v>
      </c>
      <c r="G156" s="5" t="s">
        <v>1472</v>
      </c>
      <c r="H156" s="5" t="s">
        <v>1541</v>
      </c>
      <c r="J156" s="5" t="s">
        <v>2793</v>
      </c>
    </row>
    <row r="157" spans="1:10">
      <c r="A157" s="5">
        <v>156</v>
      </c>
      <c r="B157" s="5" t="s">
        <v>1437</v>
      </c>
      <c r="C157" s="5" t="s">
        <v>169</v>
      </c>
      <c r="D157" s="5" t="s">
        <v>2067</v>
      </c>
      <c r="E157" s="5" t="s">
        <v>2068</v>
      </c>
      <c r="F157" s="5" t="s">
        <v>2069</v>
      </c>
      <c r="G157" s="5" t="s">
        <v>1485</v>
      </c>
      <c r="H157" s="5" t="s">
        <v>2070</v>
      </c>
      <c r="J157" s="5" t="s">
        <v>2793</v>
      </c>
    </row>
    <row r="158" spans="1:10">
      <c r="A158" s="5">
        <v>157</v>
      </c>
      <c r="B158" s="5" t="s">
        <v>1437</v>
      </c>
      <c r="C158" s="5" t="s">
        <v>169</v>
      </c>
      <c r="D158" s="5" t="s">
        <v>2071</v>
      </c>
      <c r="E158" s="5" t="s">
        <v>2072</v>
      </c>
      <c r="F158" s="5" t="s">
        <v>2073</v>
      </c>
      <c r="G158" s="5" t="s">
        <v>1485</v>
      </c>
      <c r="H158" s="5" t="s">
        <v>2074</v>
      </c>
      <c r="J158" s="5" t="s">
        <v>2793</v>
      </c>
    </row>
    <row r="159" spans="1:10">
      <c r="A159" s="5">
        <v>158</v>
      </c>
      <c r="B159" s="5" t="s">
        <v>1437</v>
      </c>
      <c r="C159" s="5" t="s">
        <v>169</v>
      </c>
      <c r="D159" s="5" t="s">
        <v>2075</v>
      </c>
      <c r="E159" s="5" t="s">
        <v>2076</v>
      </c>
      <c r="F159" s="5" t="s">
        <v>2077</v>
      </c>
      <c r="G159" s="5" t="s">
        <v>2078</v>
      </c>
      <c r="J159" s="5" t="s">
        <v>2793</v>
      </c>
    </row>
    <row r="160" spans="1:10">
      <c r="A160" s="5">
        <v>159</v>
      </c>
      <c r="B160" s="5" t="s">
        <v>1437</v>
      </c>
      <c r="C160" s="5" t="s">
        <v>169</v>
      </c>
      <c r="D160" s="5" t="s">
        <v>2079</v>
      </c>
      <c r="E160" s="5" t="s">
        <v>2080</v>
      </c>
      <c r="F160" s="5" t="s">
        <v>2081</v>
      </c>
      <c r="G160" s="5" t="s">
        <v>1450</v>
      </c>
      <c r="H160" s="5" t="s">
        <v>2082</v>
      </c>
      <c r="J160" s="5" t="s">
        <v>2793</v>
      </c>
    </row>
    <row r="161" spans="1:10">
      <c r="A161" s="5">
        <v>160</v>
      </c>
      <c r="B161" s="5" t="s">
        <v>1437</v>
      </c>
      <c r="C161" s="5" t="s">
        <v>169</v>
      </c>
      <c r="D161" s="5" t="s">
        <v>2083</v>
      </c>
      <c r="E161" s="5" t="s">
        <v>2084</v>
      </c>
      <c r="F161" s="5" t="s">
        <v>2085</v>
      </c>
      <c r="G161" s="5" t="s">
        <v>1445</v>
      </c>
      <c r="H161" s="5" t="s">
        <v>2086</v>
      </c>
      <c r="J161" s="5" t="s">
        <v>2793</v>
      </c>
    </row>
    <row r="162" spans="1:10">
      <c r="A162" s="5">
        <v>161</v>
      </c>
      <c r="B162" s="5" t="s">
        <v>1437</v>
      </c>
      <c r="C162" s="5" t="s">
        <v>169</v>
      </c>
      <c r="D162" s="5" t="s">
        <v>2087</v>
      </c>
      <c r="E162" s="5" t="s">
        <v>2088</v>
      </c>
      <c r="F162" s="5" t="s">
        <v>2089</v>
      </c>
      <c r="G162" s="5" t="s">
        <v>1454</v>
      </c>
      <c r="H162" s="5" t="s">
        <v>2090</v>
      </c>
      <c r="J162" s="5" t="s">
        <v>2793</v>
      </c>
    </row>
    <row r="163" spans="1:10">
      <c r="A163" s="5">
        <v>162</v>
      </c>
      <c r="B163" s="5" t="s">
        <v>1437</v>
      </c>
      <c r="C163" s="5" t="s">
        <v>169</v>
      </c>
      <c r="D163" s="5" t="s">
        <v>2091</v>
      </c>
      <c r="E163" s="5" t="s">
        <v>2092</v>
      </c>
      <c r="F163" s="5" t="s">
        <v>2093</v>
      </c>
      <c r="G163" s="5" t="s">
        <v>1791</v>
      </c>
      <c r="J163" s="5" t="s">
        <v>2793</v>
      </c>
    </row>
    <row r="164" spans="1:10">
      <c r="A164" s="5">
        <v>163</v>
      </c>
      <c r="B164" s="5" t="s">
        <v>1437</v>
      </c>
      <c r="C164" s="5" t="s">
        <v>169</v>
      </c>
      <c r="D164" s="5" t="s">
        <v>2094</v>
      </c>
      <c r="E164" s="5" t="s">
        <v>2095</v>
      </c>
      <c r="F164" s="5" t="s">
        <v>2096</v>
      </c>
      <c r="G164" s="5" t="s">
        <v>1511</v>
      </c>
      <c r="J164" s="5" t="s">
        <v>2793</v>
      </c>
    </row>
    <row r="165" spans="1:10">
      <c r="A165" s="5">
        <v>164</v>
      </c>
      <c r="B165" s="5" t="s">
        <v>1437</v>
      </c>
      <c r="C165" s="5" t="s">
        <v>169</v>
      </c>
      <c r="D165" s="5" t="s">
        <v>2097</v>
      </c>
      <c r="E165" s="5" t="s">
        <v>2098</v>
      </c>
      <c r="F165" s="5" t="s">
        <v>2099</v>
      </c>
      <c r="G165" s="5" t="s">
        <v>1528</v>
      </c>
      <c r="H165" s="5" t="s">
        <v>2100</v>
      </c>
      <c r="J165" s="5" t="s">
        <v>2793</v>
      </c>
    </row>
    <row r="166" spans="1:10">
      <c r="A166" s="5">
        <v>165</v>
      </c>
      <c r="B166" s="5" t="s">
        <v>1437</v>
      </c>
      <c r="C166" s="5" t="s">
        <v>169</v>
      </c>
      <c r="D166" s="5" t="s">
        <v>2101</v>
      </c>
      <c r="E166" s="5" t="s">
        <v>2102</v>
      </c>
      <c r="F166" s="5" t="s">
        <v>2103</v>
      </c>
      <c r="G166" s="5" t="s">
        <v>1533</v>
      </c>
      <c r="J166" s="5" t="s">
        <v>2793</v>
      </c>
    </row>
    <row r="167" spans="1:10">
      <c r="A167" s="5">
        <v>166</v>
      </c>
      <c r="B167" s="5" t="s">
        <v>1437</v>
      </c>
      <c r="C167" s="5" t="s">
        <v>169</v>
      </c>
      <c r="D167" s="5" t="s">
        <v>2104</v>
      </c>
      <c r="E167" s="5" t="s">
        <v>2105</v>
      </c>
      <c r="F167" s="5" t="s">
        <v>2106</v>
      </c>
      <c r="G167" s="5" t="s">
        <v>1485</v>
      </c>
      <c r="J167" s="5" t="s">
        <v>2793</v>
      </c>
    </row>
    <row r="168" spans="1:10">
      <c r="A168" s="5">
        <v>167</v>
      </c>
      <c r="B168" s="5" t="s">
        <v>1437</v>
      </c>
      <c r="C168" s="5" t="s">
        <v>169</v>
      </c>
      <c r="D168" s="5" t="s">
        <v>2107</v>
      </c>
      <c r="E168" s="5" t="s">
        <v>2108</v>
      </c>
      <c r="F168" s="5" t="s">
        <v>2109</v>
      </c>
      <c r="G168" s="5" t="s">
        <v>1556</v>
      </c>
      <c r="H168" s="5" t="s">
        <v>2110</v>
      </c>
      <c r="J168" s="5" t="s">
        <v>2793</v>
      </c>
    </row>
    <row r="169" spans="1:10">
      <c r="A169" s="5">
        <v>168</v>
      </c>
      <c r="B169" s="5" t="s">
        <v>1437</v>
      </c>
      <c r="C169" s="5" t="s">
        <v>169</v>
      </c>
      <c r="D169" s="5" t="s">
        <v>2111</v>
      </c>
      <c r="E169" s="5" t="s">
        <v>2112</v>
      </c>
      <c r="F169" s="5" t="s">
        <v>2113</v>
      </c>
      <c r="G169" s="5" t="s">
        <v>1667</v>
      </c>
      <c r="J169" s="5" t="s">
        <v>2793</v>
      </c>
    </row>
    <row r="170" spans="1:10">
      <c r="A170" s="5">
        <v>169</v>
      </c>
      <c r="B170" s="5" t="s">
        <v>1437</v>
      </c>
      <c r="C170" s="5" t="s">
        <v>169</v>
      </c>
      <c r="D170" s="5" t="s">
        <v>2114</v>
      </c>
      <c r="E170" s="5" t="s">
        <v>2115</v>
      </c>
      <c r="F170" s="5" t="s">
        <v>2116</v>
      </c>
      <c r="G170" s="5" t="s">
        <v>1450</v>
      </c>
      <c r="H170" s="5" t="s">
        <v>2117</v>
      </c>
      <c r="J170" s="5" t="s">
        <v>2793</v>
      </c>
    </row>
    <row r="171" spans="1:10">
      <c r="A171" s="5">
        <v>170</v>
      </c>
      <c r="B171" s="5" t="s">
        <v>1437</v>
      </c>
      <c r="C171" s="5" t="s">
        <v>169</v>
      </c>
      <c r="D171" s="5" t="s">
        <v>2118</v>
      </c>
      <c r="E171" s="5" t="s">
        <v>2119</v>
      </c>
      <c r="F171" s="5" t="s">
        <v>2120</v>
      </c>
      <c r="G171" s="5" t="s">
        <v>1607</v>
      </c>
      <c r="H171" s="5" t="s">
        <v>2121</v>
      </c>
      <c r="J171" s="5" t="s">
        <v>2793</v>
      </c>
    </row>
    <row r="172" spans="1:10">
      <c r="A172" s="5">
        <v>171</v>
      </c>
      <c r="B172" s="5" t="s">
        <v>1437</v>
      </c>
      <c r="C172" s="5" t="s">
        <v>169</v>
      </c>
      <c r="D172" s="5" t="s">
        <v>2122</v>
      </c>
      <c r="E172" s="5" t="s">
        <v>2123</v>
      </c>
      <c r="F172" s="5" t="s">
        <v>2124</v>
      </c>
      <c r="G172" s="5" t="s">
        <v>1819</v>
      </c>
      <c r="H172" s="5" t="s">
        <v>2125</v>
      </c>
      <c r="J172" s="5" t="s">
        <v>2793</v>
      </c>
    </row>
    <row r="173" spans="1:10">
      <c r="A173" s="5">
        <v>172</v>
      </c>
      <c r="B173" s="5" t="s">
        <v>1437</v>
      </c>
      <c r="C173" s="5" t="s">
        <v>169</v>
      </c>
      <c r="D173" s="5" t="s">
        <v>2126</v>
      </c>
      <c r="E173" s="5" t="s">
        <v>2123</v>
      </c>
      <c r="F173" s="5" t="s">
        <v>2127</v>
      </c>
      <c r="G173" s="5" t="s">
        <v>1824</v>
      </c>
      <c r="J173" s="5" t="s">
        <v>2793</v>
      </c>
    </row>
    <row r="174" spans="1:10">
      <c r="A174" s="5">
        <v>173</v>
      </c>
      <c r="B174" s="5" t="s">
        <v>1437</v>
      </c>
      <c r="C174" s="5" t="s">
        <v>169</v>
      </c>
      <c r="D174" s="5" t="s">
        <v>2128</v>
      </c>
      <c r="E174" s="5" t="s">
        <v>2129</v>
      </c>
      <c r="F174" s="5" t="s">
        <v>2130</v>
      </c>
      <c r="G174" s="5" t="s">
        <v>1824</v>
      </c>
      <c r="H174" s="5" t="s">
        <v>2131</v>
      </c>
      <c r="J174" s="5" t="s">
        <v>2793</v>
      </c>
    </row>
    <row r="175" spans="1:10">
      <c r="A175" s="5">
        <v>174</v>
      </c>
      <c r="B175" s="5" t="s">
        <v>1437</v>
      </c>
      <c r="C175" s="5" t="s">
        <v>169</v>
      </c>
      <c r="D175" s="5" t="s">
        <v>2132</v>
      </c>
      <c r="E175" s="5" t="s">
        <v>2133</v>
      </c>
      <c r="F175" s="5" t="s">
        <v>2134</v>
      </c>
      <c r="G175" s="5" t="s">
        <v>2135</v>
      </c>
      <c r="H175" s="5" t="s">
        <v>2136</v>
      </c>
      <c r="J175" s="5" t="s">
        <v>2793</v>
      </c>
    </row>
    <row r="176" spans="1:10">
      <c r="A176" s="5">
        <v>175</v>
      </c>
      <c r="B176" s="5" t="s">
        <v>1437</v>
      </c>
      <c r="C176" s="5" t="s">
        <v>169</v>
      </c>
      <c r="D176" s="5" t="s">
        <v>2137</v>
      </c>
      <c r="E176" s="5" t="s">
        <v>2138</v>
      </c>
      <c r="F176" s="5" t="s">
        <v>2139</v>
      </c>
      <c r="G176" s="5" t="s">
        <v>1824</v>
      </c>
      <c r="H176" s="5" t="s">
        <v>2140</v>
      </c>
      <c r="J176" s="5" t="s">
        <v>2793</v>
      </c>
    </row>
    <row r="177" spans="1:10">
      <c r="A177" s="5">
        <v>176</v>
      </c>
      <c r="B177" s="5" t="s">
        <v>1437</v>
      </c>
      <c r="C177" s="5" t="s">
        <v>169</v>
      </c>
      <c r="D177" s="5" t="s">
        <v>2141</v>
      </c>
      <c r="E177" s="5" t="s">
        <v>2142</v>
      </c>
      <c r="F177" s="5" t="s">
        <v>2143</v>
      </c>
      <c r="G177" s="5" t="s">
        <v>1667</v>
      </c>
      <c r="H177" s="5" t="s">
        <v>2144</v>
      </c>
      <c r="J177" s="5" t="s">
        <v>2793</v>
      </c>
    </row>
    <row r="178" spans="1:10">
      <c r="A178" s="5">
        <v>177</v>
      </c>
      <c r="B178" s="5" t="s">
        <v>1437</v>
      </c>
      <c r="C178" s="5" t="s">
        <v>169</v>
      </c>
      <c r="D178" s="5" t="s">
        <v>2145</v>
      </c>
      <c r="E178" s="5" t="s">
        <v>2146</v>
      </c>
      <c r="F178" s="5" t="s">
        <v>2147</v>
      </c>
      <c r="G178" s="5" t="s">
        <v>1667</v>
      </c>
      <c r="J178" s="5" t="s">
        <v>2793</v>
      </c>
    </row>
    <row r="179" spans="1:10">
      <c r="A179" s="5">
        <v>178</v>
      </c>
      <c r="B179" s="5" t="s">
        <v>1437</v>
      </c>
      <c r="C179" s="5" t="s">
        <v>169</v>
      </c>
      <c r="D179" s="5" t="s">
        <v>2148</v>
      </c>
      <c r="E179" s="5" t="s">
        <v>2149</v>
      </c>
      <c r="F179" s="5" t="s">
        <v>2150</v>
      </c>
      <c r="G179" s="5" t="s">
        <v>1927</v>
      </c>
      <c r="H179" s="5" t="s">
        <v>2151</v>
      </c>
      <c r="J179" s="5" t="s">
        <v>2793</v>
      </c>
    </row>
    <row r="180" spans="1:10">
      <c r="A180" s="5">
        <v>179</v>
      </c>
      <c r="B180" s="5" t="s">
        <v>1437</v>
      </c>
      <c r="C180" s="5" t="s">
        <v>169</v>
      </c>
      <c r="D180" s="5" t="s">
        <v>2152</v>
      </c>
      <c r="E180" s="5" t="s">
        <v>2153</v>
      </c>
      <c r="F180" s="5" t="s">
        <v>2154</v>
      </c>
      <c r="G180" s="5" t="s">
        <v>1545</v>
      </c>
      <c r="H180" s="5" t="s">
        <v>2155</v>
      </c>
      <c r="J180" s="5" t="s">
        <v>2793</v>
      </c>
    </row>
    <row r="181" spans="1:10">
      <c r="A181" s="5">
        <v>180</v>
      </c>
      <c r="B181" s="5" t="s">
        <v>1437</v>
      </c>
      <c r="C181" s="5" t="s">
        <v>169</v>
      </c>
      <c r="D181" s="5" t="s">
        <v>2156</v>
      </c>
      <c r="E181" s="5" t="s">
        <v>2157</v>
      </c>
      <c r="F181" s="5" t="s">
        <v>2158</v>
      </c>
      <c r="G181" s="5" t="s">
        <v>1450</v>
      </c>
      <c r="J181" s="5" t="s">
        <v>2793</v>
      </c>
    </row>
    <row r="182" spans="1:10">
      <c r="A182" s="5">
        <v>181</v>
      </c>
      <c r="B182" s="5" t="s">
        <v>1437</v>
      </c>
      <c r="C182" s="5" t="s">
        <v>169</v>
      </c>
      <c r="D182" s="5" t="s">
        <v>2159</v>
      </c>
      <c r="E182" s="5" t="s">
        <v>2160</v>
      </c>
      <c r="F182" s="5" t="s">
        <v>2161</v>
      </c>
      <c r="G182" s="5" t="s">
        <v>1602</v>
      </c>
      <c r="H182" s="5" t="s">
        <v>2162</v>
      </c>
      <c r="J182" s="5" t="s">
        <v>2793</v>
      </c>
    </row>
    <row r="183" spans="1:10">
      <c r="A183" s="5">
        <v>182</v>
      </c>
      <c r="B183" s="5" t="s">
        <v>1437</v>
      </c>
      <c r="C183" s="5" t="s">
        <v>169</v>
      </c>
      <c r="D183" s="5" t="s">
        <v>2163</v>
      </c>
      <c r="E183" s="5" t="s">
        <v>2164</v>
      </c>
      <c r="F183" s="5" t="s">
        <v>2165</v>
      </c>
      <c r="G183" s="5" t="s">
        <v>2166</v>
      </c>
      <c r="H183" s="5" t="s">
        <v>2167</v>
      </c>
      <c r="J183" s="5" t="s">
        <v>2793</v>
      </c>
    </row>
    <row r="184" spans="1:10">
      <c r="A184" s="5">
        <v>183</v>
      </c>
      <c r="B184" s="5" t="s">
        <v>1437</v>
      </c>
      <c r="C184" s="5" t="s">
        <v>169</v>
      </c>
      <c r="D184" s="5" t="s">
        <v>2168</v>
      </c>
      <c r="E184" s="5" t="s">
        <v>2169</v>
      </c>
      <c r="F184" s="5" t="s">
        <v>2170</v>
      </c>
      <c r="G184" s="5" t="s">
        <v>1680</v>
      </c>
      <c r="H184" s="5" t="s">
        <v>2171</v>
      </c>
      <c r="J184" s="5" t="s">
        <v>2793</v>
      </c>
    </row>
    <row r="185" spans="1:10">
      <c r="A185" s="5">
        <v>184</v>
      </c>
      <c r="B185" s="5" t="s">
        <v>1437</v>
      </c>
      <c r="C185" s="5" t="s">
        <v>169</v>
      </c>
      <c r="D185" s="5" t="s">
        <v>2172</v>
      </c>
      <c r="E185" s="5" t="s">
        <v>2173</v>
      </c>
      <c r="F185" s="5" t="s">
        <v>2174</v>
      </c>
      <c r="G185" s="5" t="s">
        <v>1450</v>
      </c>
      <c r="J185" s="5" t="s">
        <v>2793</v>
      </c>
    </row>
    <row r="186" spans="1:10">
      <c r="A186" s="5">
        <v>185</v>
      </c>
      <c r="B186" s="5" t="s">
        <v>1437</v>
      </c>
      <c r="C186" s="5" t="s">
        <v>169</v>
      </c>
      <c r="D186" s="5" t="s">
        <v>2175</v>
      </c>
      <c r="E186" s="5" t="s">
        <v>2176</v>
      </c>
      <c r="F186" s="5" t="s">
        <v>2177</v>
      </c>
      <c r="G186" s="5" t="s">
        <v>1819</v>
      </c>
      <c r="H186" s="5" t="s">
        <v>2178</v>
      </c>
      <c r="J186" s="5" t="s">
        <v>2793</v>
      </c>
    </row>
    <row r="187" spans="1:10">
      <c r="A187" s="5">
        <v>186</v>
      </c>
      <c r="B187" s="5" t="s">
        <v>1437</v>
      </c>
      <c r="C187" s="5" t="s">
        <v>169</v>
      </c>
      <c r="D187" s="5" t="s">
        <v>2179</v>
      </c>
      <c r="E187" s="5" t="s">
        <v>2180</v>
      </c>
      <c r="F187" s="5" t="s">
        <v>2181</v>
      </c>
      <c r="G187" s="5" t="s">
        <v>1454</v>
      </c>
      <c r="J187" s="5" t="s">
        <v>2793</v>
      </c>
    </row>
    <row r="188" spans="1:10">
      <c r="A188" s="5">
        <v>187</v>
      </c>
      <c r="B188" s="5" t="s">
        <v>1437</v>
      </c>
      <c r="C188" s="5" t="s">
        <v>169</v>
      </c>
      <c r="D188" s="5" t="s">
        <v>2182</v>
      </c>
      <c r="E188" s="5" t="s">
        <v>2183</v>
      </c>
      <c r="F188" s="5" t="s">
        <v>2184</v>
      </c>
      <c r="G188" s="5" t="s">
        <v>1556</v>
      </c>
      <c r="H188" s="5" t="s">
        <v>2110</v>
      </c>
      <c r="J188" s="5" t="s">
        <v>2793</v>
      </c>
    </row>
    <row r="189" spans="1:10">
      <c r="A189" s="5">
        <v>188</v>
      </c>
      <c r="B189" s="5" t="s">
        <v>1437</v>
      </c>
      <c r="C189" s="5" t="s">
        <v>169</v>
      </c>
      <c r="D189" s="5" t="s">
        <v>2185</v>
      </c>
      <c r="E189" s="5" t="s">
        <v>2186</v>
      </c>
      <c r="F189" s="5" t="s">
        <v>2187</v>
      </c>
      <c r="G189" s="5" t="s">
        <v>1472</v>
      </c>
      <c r="J189" s="5" t="s">
        <v>2793</v>
      </c>
    </row>
    <row r="190" spans="1:10">
      <c r="A190" s="5">
        <v>189</v>
      </c>
      <c r="B190" s="5" t="s">
        <v>1437</v>
      </c>
      <c r="C190" s="5" t="s">
        <v>169</v>
      </c>
      <c r="D190" s="5" t="s">
        <v>2188</v>
      </c>
      <c r="E190" s="5" t="s">
        <v>2189</v>
      </c>
      <c r="F190" s="5" t="s">
        <v>2190</v>
      </c>
      <c r="G190" s="5" t="s">
        <v>1481</v>
      </c>
      <c r="H190" s="5" t="s">
        <v>2191</v>
      </c>
      <c r="J190" s="5" t="s">
        <v>2793</v>
      </c>
    </row>
    <row r="191" spans="1:10">
      <c r="A191" s="5">
        <v>190</v>
      </c>
      <c r="B191" s="5" t="s">
        <v>1437</v>
      </c>
      <c r="C191" s="5" t="s">
        <v>169</v>
      </c>
      <c r="D191" s="5" t="s">
        <v>2192</v>
      </c>
      <c r="E191" s="5" t="s">
        <v>2193</v>
      </c>
      <c r="F191" s="5" t="s">
        <v>2194</v>
      </c>
      <c r="G191" s="5" t="s">
        <v>1454</v>
      </c>
      <c r="H191" s="5" t="s">
        <v>2195</v>
      </c>
      <c r="J191" s="5" t="s">
        <v>2793</v>
      </c>
    </row>
    <row r="192" spans="1:10">
      <c r="A192" s="5">
        <v>191</v>
      </c>
      <c r="B192" s="5" t="s">
        <v>1437</v>
      </c>
      <c r="C192" s="5" t="s">
        <v>169</v>
      </c>
      <c r="D192" s="5" t="s">
        <v>2196</v>
      </c>
      <c r="E192" s="5" t="s">
        <v>2197</v>
      </c>
      <c r="F192" s="5" t="s">
        <v>2198</v>
      </c>
      <c r="G192" s="5" t="s">
        <v>1464</v>
      </c>
      <c r="H192" s="5" t="s">
        <v>2199</v>
      </c>
      <c r="J192" s="5" t="s">
        <v>2793</v>
      </c>
    </row>
    <row r="193" spans="1:10">
      <c r="A193" s="5">
        <v>192</v>
      </c>
      <c r="B193" s="5" t="s">
        <v>1437</v>
      </c>
      <c r="C193" s="5" t="s">
        <v>169</v>
      </c>
      <c r="D193" s="5" t="s">
        <v>2200</v>
      </c>
      <c r="E193" s="5" t="s">
        <v>2201</v>
      </c>
      <c r="F193" s="5" t="s">
        <v>2202</v>
      </c>
      <c r="G193" s="5" t="s">
        <v>1597</v>
      </c>
      <c r="H193" s="5" t="s">
        <v>2203</v>
      </c>
      <c r="J193" s="5" t="s">
        <v>2793</v>
      </c>
    </row>
    <row r="194" spans="1:10">
      <c r="A194" s="5">
        <v>193</v>
      </c>
      <c r="B194" s="5" t="s">
        <v>1437</v>
      </c>
      <c r="C194" s="5" t="s">
        <v>169</v>
      </c>
      <c r="D194" s="5" t="s">
        <v>2204</v>
      </c>
      <c r="E194" s="5" t="s">
        <v>2205</v>
      </c>
      <c r="F194" s="5" t="s">
        <v>2206</v>
      </c>
      <c r="G194" s="5" t="s">
        <v>1459</v>
      </c>
      <c r="H194" s="5" t="s">
        <v>2207</v>
      </c>
      <c r="J194" s="5" t="s">
        <v>2793</v>
      </c>
    </row>
    <row r="195" spans="1:10">
      <c r="A195" s="5">
        <v>194</v>
      </c>
      <c r="B195" s="5" t="s">
        <v>1437</v>
      </c>
      <c r="C195" s="5" t="s">
        <v>169</v>
      </c>
      <c r="D195" s="5" t="s">
        <v>2208</v>
      </c>
      <c r="E195" s="5" t="s">
        <v>2209</v>
      </c>
      <c r="F195" s="5" t="s">
        <v>2210</v>
      </c>
      <c r="G195" s="5" t="s">
        <v>1450</v>
      </c>
      <c r="H195" s="5" t="s">
        <v>2211</v>
      </c>
      <c r="J195" s="5" t="s">
        <v>2793</v>
      </c>
    </row>
    <row r="196" spans="1:10">
      <c r="A196" s="5">
        <v>195</v>
      </c>
      <c r="B196" s="5" t="s">
        <v>1437</v>
      </c>
      <c r="C196" s="5" t="s">
        <v>169</v>
      </c>
      <c r="D196" s="5" t="s">
        <v>2212</v>
      </c>
      <c r="E196" s="5" t="s">
        <v>2213</v>
      </c>
      <c r="F196" s="5" t="s">
        <v>2214</v>
      </c>
      <c r="G196" s="5" t="s">
        <v>1528</v>
      </c>
      <c r="J196" s="5" t="s">
        <v>2793</v>
      </c>
    </row>
    <row r="197" spans="1:10">
      <c r="A197" s="5">
        <v>196</v>
      </c>
      <c r="B197" s="5" t="s">
        <v>1437</v>
      </c>
      <c r="C197" s="5" t="s">
        <v>169</v>
      </c>
      <c r="D197" s="5" t="s">
        <v>2215</v>
      </c>
      <c r="E197" s="5" t="s">
        <v>2216</v>
      </c>
      <c r="F197" s="5" t="s">
        <v>2217</v>
      </c>
      <c r="G197" s="5" t="s">
        <v>1528</v>
      </c>
      <c r="J197" s="5" t="s">
        <v>2793</v>
      </c>
    </row>
    <row r="198" spans="1:10">
      <c r="A198" s="5">
        <v>197</v>
      </c>
      <c r="B198" s="5" t="s">
        <v>1437</v>
      </c>
      <c r="C198" s="5" t="s">
        <v>169</v>
      </c>
      <c r="D198" s="5" t="s">
        <v>2218</v>
      </c>
      <c r="E198" s="5" t="s">
        <v>2219</v>
      </c>
      <c r="F198" s="5" t="s">
        <v>2220</v>
      </c>
      <c r="G198" s="5" t="s">
        <v>1485</v>
      </c>
      <c r="H198" s="5" t="s">
        <v>2221</v>
      </c>
      <c r="J198" s="5" t="s">
        <v>2793</v>
      </c>
    </row>
    <row r="199" spans="1:10">
      <c r="A199" s="5">
        <v>198</v>
      </c>
      <c r="B199" s="5" t="s">
        <v>1437</v>
      </c>
      <c r="C199" s="5" t="s">
        <v>169</v>
      </c>
      <c r="D199" s="5" t="s">
        <v>2222</v>
      </c>
      <c r="E199" s="5" t="s">
        <v>2223</v>
      </c>
      <c r="F199" s="5" t="s">
        <v>2224</v>
      </c>
      <c r="G199" s="5" t="s">
        <v>1528</v>
      </c>
      <c r="H199" s="5" t="s">
        <v>2225</v>
      </c>
      <c r="J199" s="5" t="s">
        <v>2793</v>
      </c>
    </row>
    <row r="200" spans="1:10">
      <c r="A200" s="5">
        <v>199</v>
      </c>
      <c r="B200" s="5" t="s">
        <v>1437</v>
      </c>
      <c r="C200" s="5" t="s">
        <v>169</v>
      </c>
      <c r="D200" s="5" t="s">
        <v>2226</v>
      </c>
      <c r="E200" s="5" t="s">
        <v>2227</v>
      </c>
      <c r="F200" s="5" t="s">
        <v>2228</v>
      </c>
      <c r="G200" s="5" t="s">
        <v>1556</v>
      </c>
      <c r="H200" s="5" t="s">
        <v>2110</v>
      </c>
      <c r="J200" s="5" t="s">
        <v>2793</v>
      </c>
    </row>
    <row r="201" spans="1:10">
      <c r="A201" s="5">
        <v>200</v>
      </c>
      <c r="B201" s="5" t="s">
        <v>1437</v>
      </c>
      <c r="C201" s="5" t="s">
        <v>169</v>
      </c>
      <c r="D201" s="5" t="s">
        <v>2229</v>
      </c>
      <c r="E201" s="5" t="s">
        <v>2230</v>
      </c>
      <c r="F201" s="5" t="s">
        <v>2231</v>
      </c>
      <c r="G201" s="5" t="s">
        <v>1450</v>
      </c>
      <c r="H201" s="5" t="s">
        <v>2232</v>
      </c>
      <c r="J201" s="5" t="s">
        <v>2793</v>
      </c>
    </row>
    <row r="202" spans="1:10">
      <c r="A202" s="5">
        <v>201</v>
      </c>
      <c r="B202" s="5" t="s">
        <v>1437</v>
      </c>
      <c r="C202" s="5" t="s">
        <v>169</v>
      </c>
      <c r="D202" s="5" t="s">
        <v>2233</v>
      </c>
      <c r="E202" s="5" t="s">
        <v>2234</v>
      </c>
      <c r="F202" s="5" t="s">
        <v>2235</v>
      </c>
      <c r="G202" s="5" t="s">
        <v>1556</v>
      </c>
      <c r="H202" s="5" t="s">
        <v>2110</v>
      </c>
      <c r="J202" s="5" t="s">
        <v>2793</v>
      </c>
    </row>
    <row r="203" spans="1:10">
      <c r="A203" s="5">
        <v>202</v>
      </c>
      <c r="B203" s="5" t="s">
        <v>1437</v>
      </c>
      <c r="C203" s="5" t="s">
        <v>169</v>
      </c>
      <c r="D203" s="5" t="s">
        <v>2236</v>
      </c>
      <c r="E203" s="5" t="s">
        <v>2237</v>
      </c>
      <c r="F203" s="5" t="s">
        <v>2238</v>
      </c>
      <c r="G203" s="5" t="s">
        <v>2166</v>
      </c>
      <c r="J203" s="5" t="s">
        <v>2793</v>
      </c>
    </row>
    <row r="204" spans="1:10">
      <c r="A204" s="5">
        <v>203</v>
      </c>
      <c r="B204" s="5" t="s">
        <v>1437</v>
      </c>
      <c r="C204" s="5" t="s">
        <v>169</v>
      </c>
      <c r="D204" s="5" t="s">
        <v>2239</v>
      </c>
      <c r="E204" s="5" t="s">
        <v>2240</v>
      </c>
      <c r="F204" s="5" t="s">
        <v>2241</v>
      </c>
      <c r="G204" s="5" t="s">
        <v>1556</v>
      </c>
      <c r="H204" s="5" t="s">
        <v>2110</v>
      </c>
      <c r="J204" s="5" t="s">
        <v>2793</v>
      </c>
    </row>
    <row r="205" spans="1:10">
      <c r="A205" s="5">
        <v>204</v>
      </c>
      <c r="B205" s="5" t="s">
        <v>1437</v>
      </c>
      <c r="C205" s="5" t="s">
        <v>169</v>
      </c>
      <c r="D205" s="5" t="s">
        <v>2242</v>
      </c>
      <c r="E205" s="5" t="s">
        <v>2243</v>
      </c>
      <c r="F205" s="5" t="s">
        <v>2244</v>
      </c>
      <c r="G205" s="5" t="s">
        <v>2245</v>
      </c>
      <c r="H205" s="5" t="s">
        <v>2246</v>
      </c>
      <c r="J205" s="5" t="s">
        <v>2793</v>
      </c>
    </row>
    <row r="206" spans="1:10">
      <c r="A206" s="5">
        <v>205</v>
      </c>
      <c r="B206" s="5" t="s">
        <v>1437</v>
      </c>
      <c r="C206" s="5" t="s">
        <v>169</v>
      </c>
      <c r="D206" s="5" t="s">
        <v>2247</v>
      </c>
      <c r="E206" s="5" t="s">
        <v>2248</v>
      </c>
      <c r="F206" s="5" t="s">
        <v>2249</v>
      </c>
      <c r="G206" s="5" t="s">
        <v>1454</v>
      </c>
      <c r="H206" s="5" t="s">
        <v>2250</v>
      </c>
      <c r="J206" s="5" t="s">
        <v>2793</v>
      </c>
    </row>
    <row r="207" spans="1:10">
      <c r="A207" s="5">
        <v>206</v>
      </c>
      <c r="B207" s="5" t="s">
        <v>1437</v>
      </c>
      <c r="C207" s="5" t="s">
        <v>169</v>
      </c>
      <c r="D207" s="5" t="s">
        <v>2251</v>
      </c>
      <c r="E207" s="5" t="s">
        <v>2252</v>
      </c>
      <c r="F207" s="5" t="s">
        <v>2253</v>
      </c>
      <c r="G207" s="5" t="s">
        <v>1791</v>
      </c>
      <c r="H207" s="5" t="s">
        <v>2254</v>
      </c>
      <c r="J207" s="5" t="s">
        <v>2793</v>
      </c>
    </row>
    <row r="208" spans="1:10">
      <c r="A208" s="5">
        <v>207</v>
      </c>
      <c r="B208" s="5" t="s">
        <v>1437</v>
      </c>
      <c r="C208" s="5" t="s">
        <v>169</v>
      </c>
      <c r="D208" s="5" t="s">
        <v>2255</v>
      </c>
      <c r="E208" s="5" t="s">
        <v>2256</v>
      </c>
      <c r="F208" s="5" t="s">
        <v>2257</v>
      </c>
      <c r="G208" s="5" t="s">
        <v>1556</v>
      </c>
      <c r="J208" s="5" t="s">
        <v>2793</v>
      </c>
    </row>
    <row r="209" spans="1:10">
      <c r="A209" s="5">
        <v>208</v>
      </c>
      <c r="B209" s="5" t="s">
        <v>1437</v>
      </c>
      <c r="C209" s="5" t="s">
        <v>169</v>
      </c>
      <c r="D209" s="5" t="s">
        <v>2258</v>
      </c>
      <c r="E209" s="5" t="s">
        <v>2259</v>
      </c>
      <c r="F209" s="5" t="s">
        <v>2260</v>
      </c>
      <c r="G209" s="5" t="s">
        <v>1607</v>
      </c>
      <c r="H209" s="5" t="s">
        <v>2261</v>
      </c>
      <c r="J209" s="5" t="s">
        <v>2793</v>
      </c>
    </row>
    <row r="210" spans="1:10">
      <c r="A210" s="5">
        <v>209</v>
      </c>
      <c r="B210" s="5" t="s">
        <v>1437</v>
      </c>
      <c r="C210" s="5" t="s">
        <v>169</v>
      </c>
      <c r="D210" s="5" t="s">
        <v>2262</v>
      </c>
      <c r="E210" s="5" t="s">
        <v>2263</v>
      </c>
      <c r="F210" s="5" t="s">
        <v>2264</v>
      </c>
      <c r="G210" s="5" t="s">
        <v>1445</v>
      </c>
      <c r="H210" s="5" t="s">
        <v>2265</v>
      </c>
      <c r="J210" s="5" t="s">
        <v>2793</v>
      </c>
    </row>
    <row r="211" spans="1:10">
      <c r="A211" s="5">
        <v>210</v>
      </c>
      <c r="B211" s="5" t="s">
        <v>1437</v>
      </c>
      <c r="C211" s="5" t="s">
        <v>169</v>
      </c>
      <c r="D211" s="5" t="s">
        <v>2266</v>
      </c>
      <c r="E211" s="5" t="s">
        <v>2267</v>
      </c>
      <c r="F211" s="5" t="s">
        <v>2268</v>
      </c>
      <c r="G211" s="5" t="s">
        <v>1597</v>
      </c>
      <c r="H211" s="5" t="s">
        <v>2269</v>
      </c>
      <c r="J211" s="5" t="s">
        <v>2793</v>
      </c>
    </row>
    <row r="212" spans="1:10">
      <c r="A212" s="5">
        <v>211</v>
      </c>
      <c r="B212" s="5" t="s">
        <v>1437</v>
      </c>
      <c r="C212" s="5" t="s">
        <v>169</v>
      </c>
      <c r="D212" s="5" t="s">
        <v>2270</v>
      </c>
      <c r="E212" s="5" t="s">
        <v>2271</v>
      </c>
      <c r="F212" s="5" t="s">
        <v>2272</v>
      </c>
      <c r="G212" s="5" t="s">
        <v>1556</v>
      </c>
      <c r="H212" s="5" t="s">
        <v>2110</v>
      </c>
      <c r="J212" s="5" t="s">
        <v>2793</v>
      </c>
    </row>
    <row r="213" spans="1:10">
      <c r="A213" s="5">
        <v>212</v>
      </c>
      <c r="B213" s="5" t="s">
        <v>1437</v>
      </c>
      <c r="C213" s="5" t="s">
        <v>169</v>
      </c>
      <c r="D213" s="5" t="s">
        <v>2273</v>
      </c>
      <c r="E213" s="5" t="s">
        <v>2274</v>
      </c>
      <c r="F213" s="5" t="s">
        <v>2275</v>
      </c>
      <c r="G213" s="5" t="s">
        <v>1445</v>
      </c>
      <c r="H213" s="5" t="s">
        <v>2276</v>
      </c>
      <c r="J213" s="5" t="s">
        <v>2793</v>
      </c>
    </row>
    <row r="214" spans="1:10">
      <c r="A214" s="5">
        <v>213</v>
      </c>
      <c r="B214" s="5" t="s">
        <v>1437</v>
      </c>
      <c r="C214" s="5" t="s">
        <v>169</v>
      </c>
      <c r="D214" s="5" t="s">
        <v>2277</v>
      </c>
      <c r="E214" s="5" t="s">
        <v>2278</v>
      </c>
      <c r="F214" s="5" t="s">
        <v>2279</v>
      </c>
      <c r="G214" s="5" t="s">
        <v>1454</v>
      </c>
      <c r="H214" s="5" t="s">
        <v>2280</v>
      </c>
      <c r="J214" s="5" t="s">
        <v>2793</v>
      </c>
    </row>
    <row r="215" spans="1:10">
      <c r="A215" s="5">
        <v>214</v>
      </c>
      <c r="B215" s="5" t="s">
        <v>1437</v>
      </c>
      <c r="C215" s="5" t="s">
        <v>169</v>
      </c>
      <c r="D215" s="5" t="s">
        <v>2281</v>
      </c>
      <c r="E215" s="5" t="s">
        <v>2282</v>
      </c>
      <c r="F215" s="5" t="s">
        <v>2283</v>
      </c>
      <c r="G215" s="5" t="s">
        <v>1638</v>
      </c>
      <c r="H215" s="5" t="s">
        <v>2284</v>
      </c>
      <c r="J215" s="5" t="s">
        <v>2793</v>
      </c>
    </row>
    <row r="216" spans="1:10">
      <c r="A216" s="5">
        <v>215</v>
      </c>
      <c r="B216" s="5" t="s">
        <v>1437</v>
      </c>
      <c r="C216" s="5" t="s">
        <v>169</v>
      </c>
      <c r="D216" s="5" t="s">
        <v>2285</v>
      </c>
      <c r="E216" s="5" t="s">
        <v>2286</v>
      </c>
      <c r="F216" s="5" t="s">
        <v>2287</v>
      </c>
      <c r="G216" s="5" t="s">
        <v>1545</v>
      </c>
      <c r="J216" s="5" t="s">
        <v>2793</v>
      </c>
    </row>
    <row r="217" spans="1:10">
      <c r="A217" s="5">
        <v>216</v>
      </c>
      <c r="B217" s="5" t="s">
        <v>1437</v>
      </c>
      <c r="C217" s="5" t="s">
        <v>169</v>
      </c>
      <c r="D217" s="5" t="s">
        <v>2288</v>
      </c>
      <c r="E217" s="5" t="s">
        <v>2289</v>
      </c>
      <c r="F217" s="5" t="s">
        <v>2290</v>
      </c>
      <c r="G217" s="5" t="s">
        <v>1602</v>
      </c>
      <c r="H217" s="5" t="s">
        <v>2291</v>
      </c>
      <c r="J217" s="5" t="s">
        <v>2793</v>
      </c>
    </row>
    <row r="218" spans="1:10">
      <c r="A218" s="5">
        <v>217</v>
      </c>
      <c r="B218" s="5" t="s">
        <v>1437</v>
      </c>
      <c r="C218" s="5" t="s">
        <v>169</v>
      </c>
      <c r="D218" s="5" t="s">
        <v>2292</v>
      </c>
      <c r="E218" s="5" t="s">
        <v>2293</v>
      </c>
      <c r="F218" s="5" t="s">
        <v>2294</v>
      </c>
      <c r="G218" s="5" t="s">
        <v>1667</v>
      </c>
      <c r="H218" s="5" t="s">
        <v>2295</v>
      </c>
      <c r="J218" s="5" t="s">
        <v>2793</v>
      </c>
    </row>
    <row r="219" spans="1:10">
      <c r="A219" s="5">
        <v>218</v>
      </c>
      <c r="B219" s="5" t="s">
        <v>1437</v>
      </c>
      <c r="C219" s="5" t="s">
        <v>169</v>
      </c>
      <c r="D219" s="5" t="s">
        <v>2296</v>
      </c>
      <c r="E219" s="5" t="s">
        <v>2297</v>
      </c>
      <c r="F219" s="5" t="s">
        <v>2298</v>
      </c>
      <c r="G219" s="5" t="s">
        <v>1454</v>
      </c>
      <c r="J219" s="5" t="s">
        <v>2793</v>
      </c>
    </row>
    <row r="220" spans="1:10">
      <c r="A220" s="5">
        <v>219</v>
      </c>
      <c r="B220" s="5" t="s">
        <v>1437</v>
      </c>
      <c r="C220" s="5" t="s">
        <v>169</v>
      </c>
      <c r="D220" s="5" t="s">
        <v>2299</v>
      </c>
      <c r="E220" s="5" t="s">
        <v>2300</v>
      </c>
      <c r="F220" s="5" t="s">
        <v>2301</v>
      </c>
      <c r="G220" s="5" t="s">
        <v>1485</v>
      </c>
      <c r="J220" s="5" t="s">
        <v>2793</v>
      </c>
    </row>
    <row r="221" spans="1:10">
      <c r="A221" s="5">
        <v>220</v>
      </c>
      <c r="B221" s="5" t="s">
        <v>1437</v>
      </c>
      <c r="C221" s="5" t="s">
        <v>169</v>
      </c>
      <c r="D221" s="5" t="s">
        <v>2302</v>
      </c>
      <c r="E221" s="5" t="s">
        <v>2303</v>
      </c>
      <c r="F221" s="5" t="s">
        <v>2304</v>
      </c>
      <c r="G221" s="5" t="s">
        <v>1730</v>
      </c>
      <c r="H221" s="5" t="s">
        <v>1668</v>
      </c>
      <c r="J221" s="5" t="s">
        <v>2793</v>
      </c>
    </row>
    <row r="222" spans="1:10">
      <c r="A222" s="5">
        <v>221</v>
      </c>
      <c r="B222" s="5" t="s">
        <v>1437</v>
      </c>
      <c r="C222" s="5" t="s">
        <v>169</v>
      </c>
      <c r="D222" s="5" t="s">
        <v>2305</v>
      </c>
      <c r="E222" s="5" t="s">
        <v>2306</v>
      </c>
      <c r="F222" s="5" t="s">
        <v>2307</v>
      </c>
      <c r="G222" s="5" t="s">
        <v>1545</v>
      </c>
      <c r="J222" s="5" t="s">
        <v>2793</v>
      </c>
    </row>
    <row r="223" spans="1:10">
      <c r="A223" s="5">
        <v>222</v>
      </c>
      <c r="B223" s="5" t="s">
        <v>1437</v>
      </c>
      <c r="C223" s="5" t="s">
        <v>169</v>
      </c>
      <c r="D223" s="5" t="s">
        <v>2308</v>
      </c>
      <c r="E223" s="5" t="s">
        <v>2309</v>
      </c>
      <c r="F223" s="5" t="s">
        <v>2310</v>
      </c>
      <c r="G223" s="5" t="s">
        <v>1672</v>
      </c>
      <c r="H223" s="5" t="s">
        <v>2056</v>
      </c>
      <c r="J223" s="5" t="s">
        <v>2793</v>
      </c>
    </row>
    <row r="224" spans="1:10">
      <c r="A224" s="5">
        <v>223</v>
      </c>
      <c r="B224" s="5" t="s">
        <v>1437</v>
      </c>
      <c r="C224" s="5" t="s">
        <v>169</v>
      </c>
      <c r="D224" s="5" t="s">
        <v>2311</v>
      </c>
      <c r="E224" s="5" t="s">
        <v>2312</v>
      </c>
      <c r="F224" s="5" t="s">
        <v>2313</v>
      </c>
      <c r="G224" s="5" t="s">
        <v>1445</v>
      </c>
      <c r="H224" s="5" t="s">
        <v>2314</v>
      </c>
      <c r="J224" s="5" t="s">
        <v>2793</v>
      </c>
    </row>
    <row r="225" spans="1:10">
      <c r="A225" s="5">
        <v>224</v>
      </c>
      <c r="B225" s="5" t="s">
        <v>1437</v>
      </c>
      <c r="C225" s="5" t="s">
        <v>169</v>
      </c>
      <c r="D225" s="5" t="s">
        <v>2315</v>
      </c>
      <c r="E225" s="5" t="s">
        <v>2316</v>
      </c>
      <c r="F225" s="5" t="s">
        <v>2317</v>
      </c>
      <c r="G225" s="5" t="s">
        <v>1597</v>
      </c>
      <c r="H225" s="5" t="s">
        <v>2318</v>
      </c>
      <c r="J225" s="5" t="s">
        <v>2793</v>
      </c>
    </row>
    <row r="226" spans="1:10">
      <c r="A226" s="5">
        <v>225</v>
      </c>
      <c r="B226" s="5" t="s">
        <v>1437</v>
      </c>
      <c r="C226" s="5" t="s">
        <v>169</v>
      </c>
      <c r="D226" s="5" t="s">
        <v>2319</v>
      </c>
      <c r="E226" s="5" t="s">
        <v>2320</v>
      </c>
      <c r="F226" s="5" t="s">
        <v>2321</v>
      </c>
      <c r="G226" s="5" t="s">
        <v>1717</v>
      </c>
      <c r="J226" s="5" t="s">
        <v>2793</v>
      </c>
    </row>
    <row r="227" spans="1:10">
      <c r="A227" s="5">
        <v>226</v>
      </c>
      <c r="B227" s="5" t="s">
        <v>1437</v>
      </c>
      <c r="C227" s="5" t="s">
        <v>169</v>
      </c>
      <c r="D227" s="5" t="s">
        <v>2322</v>
      </c>
      <c r="E227" s="5" t="s">
        <v>2323</v>
      </c>
      <c r="F227" s="5" t="s">
        <v>2324</v>
      </c>
      <c r="G227" s="5" t="s">
        <v>1717</v>
      </c>
      <c r="H227" s="5" t="s">
        <v>2325</v>
      </c>
      <c r="J227" s="5" t="s">
        <v>2793</v>
      </c>
    </row>
    <row r="228" spans="1:10">
      <c r="A228" s="5">
        <v>227</v>
      </c>
      <c r="B228" s="5" t="s">
        <v>1437</v>
      </c>
      <c r="C228" s="5" t="s">
        <v>169</v>
      </c>
      <c r="D228" s="5" t="s">
        <v>2326</v>
      </c>
      <c r="E228" s="5" t="s">
        <v>2327</v>
      </c>
      <c r="F228" s="5" t="s">
        <v>2328</v>
      </c>
      <c r="G228" s="5" t="s">
        <v>1454</v>
      </c>
      <c r="H228" s="5" t="s">
        <v>2329</v>
      </c>
      <c r="J228" s="5" t="s">
        <v>2793</v>
      </c>
    </row>
    <row r="229" spans="1:10">
      <c r="A229" s="5">
        <v>228</v>
      </c>
      <c r="B229" s="5" t="s">
        <v>1437</v>
      </c>
      <c r="C229" s="5" t="s">
        <v>169</v>
      </c>
      <c r="D229" s="5" t="s">
        <v>2831</v>
      </c>
      <c r="E229" s="5" t="s">
        <v>2331</v>
      </c>
      <c r="F229" s="5" t="s">
        <v>2832</v>
      </c>
      <c r="G229" s="5" t="s">
        <v>1485</v>
      </c>
      <c r="H229" s="5" t="s">
        <v>2833</v>
      </c>
      <c r="J229" s="5" t="s">
        <v>2793</v>
      </c>
    </row>
    <row r="230" spans="1:10">
      <c r="A230" s="5">
        <v>229</v>
      </c>
      <c r="B230" s="5" t="s">
        <v>1437</v>
      </c>
      <c r="C230" s="5" t="s">
        <v>169</v>
      </c>
      <c r="D230" s="5" t="s">
        <v>2330</v>
      </c>
      <c r="E230" s="5" t="s">
        <v>2331</v>
      </c>
      <c r="F230" s="5" t="s">
        <v>2332</v>
      </c>
      <c r="G230" s="5" t="s">
        <v>1450</v>
      </c>
      <c r="H230" s="5" t="s">
        <v>2333</v>
      </c>
      <c r="J230" s="5" t="s">
        <v>2793</v>
      </c>
    </row>
    <row r="231" spans="1:10">
      <c r="A231" s="5">
        <v>230</v>
      </c>
      <c r="B231" s="5" t="s">
        <v>1437</v>
      </c>
      <c r="C231" s="5" t="s">
        <v>169</v>
      </c>
      <c r="D231" s="5" t="s">
        <v>2334</v>
      </c>
      <c r="E231" s="5" t="s">
        <v>2335</v>
      </c>
      <c r="F231" s="5" t="s">
        <v>2336</v>
      </c>
      <c r="G231" s="5" t="s">
        <v>1454</v>
      </c>
      <c r="J231" s="5" t="s">
        <v>2793</v>
      </c>
    </row>
    <row r="232" spans="1:10">
      <c r="A232" s="5">
        <v>231</v>
      </c>
      <c r="B232" s="5" t="s">
        <v>1437</v>
      </c>
      <c r="C232" s="5" t="s">
        <v>169</v>
      </c>
      <c r="D232" s="5" t="s">
        <v>2337</v>
      </c>
      <c r="E232" s="5" t="s">
        <v>2338</v>
      </c>
      <c r="F232" s="5" t="s">
        <v>2339</v>
      </c>
      <c r="G232" s="5" t="s">
        <v>1602</v>
      </c>
      <c r="H232" s="5" t="s">
        <v>2340</v>
      </c>
      <c r="J232" s="5" t="s">
        <v>2793</v>
      </c>
    </row>
    <row r="233" spans="1:10">
      <c r="A233" s="5">
        <v>232</v>
      </c>
      <c r="B233" s="5" t="s">
        <v>1437</v>
      </c>
      <c r="C233" s="5" t="s">
        <v>169</v>
      </c>
      <c r="D233" s="5" t="s">
        <v>2341</v>
      </c>
      <c r="E233" s="5" t="s">
        <v>2342</v>
      </c>
      <c r="F233" s="5" t="s">
        <v>2343</v>
      </c>
      <c r="G233" s="5" t="s">
        <v>1556</v>
      </c>
      <c r="H233" s="5" t="s">
        <v>2344</v>
      </c>
      <c r="J233" s="5" t="s">
        <v>2793</v>
      </c>
    </row>
    <row r="234" spans="1:10">
      <c r="A234" s="5">
        <v>233</v>
      </c>
      <c r="B234" s="5" t="s">
        <v>1437</v>
      </c>
      <c r="C234" s="5" t="s">
        <v>169</v>
      </c>
      <c r="D234" s="5" t="s">
        <v>2345</v>
      </c>
      <c r="E234" s="5" t="s">
        <v>2342</v>
      </c>
      <c r="F234" s="5" t="s">
        <v>2346</v>
      </c>
      <c r="G234" s="5" t="s">
        <v>1454</v>
      </c>
      <c r="H234" s="5" t="s">
        <v>2347</v>
      </c>
      <c r="J234" s="5" t="s">
        <v>2793</v>
      </c>
    </row>
    <row r="235" spans="1:10">
      <c r="A235" s="5">
        <v>234</v>
      </c>
      <c r="B235" s="5" t="s">
        <v>1437</v>
      </c>
      <c r="C235" s="5" t="s">
        <v>169</v>
      </c>
      <c r="D235" s="5" t="s">
        <v>2348</v>
      </c>
      <c r="E235" s="5" t="s">
        <v>2349</v>
      </c>
      <c r="F235" s="5" t="s">
        <v>2350</v>
      </c>
      <c r="G235" s="5" t="s">
        <v>1485</v>
      </c>
      <c r="H235" s="5" t="s">
        <v>2351</v>
      </c>
      <c r="J235" s="5" t="s">
        <v>2793</v>
      </c>
    </row>
    <row r="236" spans="1:10">
      <c r="A236" s="5">
        <v>235</v>
      </c>
      <c r="B236" s="5" t="s">
        <v>1437</v>
      </c>
      <c r="C236" s="5" t="s">
        <v>169</v>
      </c>
      <c r="D236" s="5" t="s">
        <v>2352</v>
      </c>
      <c r="E236" s="5" t="s">
        <v>2353</v>
      </c>
      <c r="F236" s="5" t="s">
        <v>2354</v>
      </c>
      <c r="G236" s="5" t="s">
        <v>1445</v>
      </c>
      <c r="H236" s="5" t="s">
        <v>2355</v>
      </c>
      <c r="J236" s="5" t="s">
        <v>2793</v>
      </c>
    </row>
    <row r="237" spans="1:10">
      <c r="A237" s="5">
        <v>236</v>
      </c>
      <c r="B237" s="5" t="s">
        <v>1437</v>
      </c>
      <c r="C237" s="5" t="s">
        <v>169</v>
      </c>
      <c r="D237" s="5" t="s">
        <v>2356</v>
      </c>
      <c r="E237" s="5" t="s">
        <v>2357</v>
      </c>
      <c r="F237" s="5" t="s">
        <v>2358</v>
      </c>
      <c r="G237" s="5" t="s">
        <v>1485</v>
      </c>
      <c r="H237" s="5" t="s">
        <v>2359</v>
      </c>
      <c r="J237" s="5" t="s">
        <v>2793</v>
      </c>
    </row>
    <row r="238" spans="1:10">
      <c r="A238" s="5">
        <v>237</v>
      </c>
      <c r="B238" s="5" t="s">
        <v>1437</v>
      </c>
      <c r="C238" s="5" t="s">
        <v>169</v>
      </c>
      <c r="D238" s="5" t="s">
        <v>2360</v>
      </c>
      <c r="E238" s="5" t="s">
        <v>2361</v>
      </c>
      <c r="F238" s="5" t="s">
        <v>2362</v>
      </c>
      <c r="G238" s="5" t="s">
        <v>1485</v>
      </c>
      <c r="H238" s="5" t="s">
        <v>2295</v>
      </c>
      <c r="J238" s="5" t="s">
        <v>2793</v>
      </c>
    </row>
    <row r="239" spans="1:10">
      <c r="A239" s="5">
        <v>238</v>
      </c>
      <c r="B239" s="5" t="s">
        <v>1437</v>
      </c>
      <c r="C239" s="5" t="s">
        <v>169</v>
      </c>
      <c r="D239" s="5" t="s">
        <v>2363</v>
      </c>
      <c r="E239" s="5" t="s">
        <v>2364</v>
      </c>
      <c r="F239" s="5" t="s">
        <v>2365</v>
      </c>
      <c r="G239" s="5" t="s">
        <v>1824</v>
      </c>
      <c r="H239" s="5" t="s">
        <v>2366</v>
      </c>
      <c r="J239" s="5" t="s">
        <v>2793</v>
      </c>
    </row>
    <row r="240" spans="1:10">
      <c r="A240" s="5">
        <v>239</v>
      </c>
      <c r="B240" s="5" t="s">
        <v>1437</v>
      </c>
      <c r="C240" s="5" t="s">
        <v>169</v>
      </c>
      <c r="D240" s="5" t="s">
        <v>2367</v>
      </c>
      <c r="E240" s="5" t="s">
        <v>2368</v>
      </c>
      <c r="F240" s="5" t="s">
        <v>2369</v>
      </c>
      <c r="G240" s="5" t="s">
        <v>1450</v>
      </c>
      <c r="H240" s="5" t="s">
        <v>2370</v>
      </c>
      <c r="J240" s="5" t="s">
        <v>2793</v>
      </c>
    </row>
    <row r="241" spans="1:10">
      <c r="A241" s="5">
        <v>240</v>
      </c>
      <c r="B241" s="5" t="s">
        <v>1437</v>
      </c>
      <c r="C241" s="5" t="s">
        <v>169</v>
      </c>
      <c r="D241" s="5" t="s">
        <v>2371</v>
      </c>
      <c r="E241" s="5" t="s">
        <v>2372</v>
      </c>
      <c r="F241" s="5" t="s">
        <v>2373</v>
      </c>
      <c r="G241" s="5" t="s">
        <v>1545</v>
      </c>
      <c r="H241" s="5" t="s">
        <v>2374</v>
      </c>
      <c r="J241" s="5" t="s">
        <v>2793</v>
      </c>
    </row>
    <row r="242" spans="1:10">
      <c r="A242" s="5">
        <v>241</v>
      </c>
      <c r="B242" s="5" t="s">
        <v>1437</v>
      </c>
      <c r="C242" s="5" t="s">
        <v>169</v>
      </c>
      <c r="D242" s="5" t="s">
        <v>2375</v>
      </c>
      <c r="E242" s="5" t="s">
        <v>2376</v>
      </c>
      <c r="F242" s="5" t="s">
        <v>2377</v>
      </c>
      <c r="G242" s="5" t="s">
        <v>1472</v>
      </c>
      <c r="H242" s="5" t="s">
        <v>2378</v>
      </c>
      <c r="J242" s="5" t="s">
        <v>2793</v>
      </c>
    </row>
    <row r="243" spans="1:10">
      <c r="A243" s="5">
        <v>242</v>
      </c>
      <c r="B243" s="5" t="s">
        <v>1437</v>
      </c>
      <c r="C243" s="5" t="s">
        <v>169</v>
      </c>
      <c r="D243" s="5" t="s">
        <v>2379</v>
      </c>
      <c r="E243" s="5" t="s">
        <v>2380</v>
      </c>
      <c r="F243" s="5" t="s">
        <v>2381</v>
      </c>
      <c r="G243" s="5" t="s">
        <v>1545</v>
      </c>
      <c r="H243" s="5" t="s">
        <v>2382</v>
      </c>
      <c r="J243" s="5" t="s">
        <v>2793</v>
      </c>
    </row>
    <row r="244" spans="1:10">
      <c r="A244" s="5">
        <v>243</v>
      </c>
      <c r="B244" s="5" t="s">
        <v>1437</v>
      </c>
      <c r="C244" s="5" t="s">
        <v>169</v>
      </c>
      <c r="D244" s="5" t="s">
        <v>2383</v>
      </c>
      <c r="E244" s="5" t="s">
        <v>2384</v>
      </c>
      <c r="F244" s="5" t="s">
        <v>2385</v>
      </c>
      <c r="G244" s="5" t="s">
        <v>1672</v>
      </c>
      <c r="H244" s="5" t="s">
        <v>2386</v>
      </c>
      <c r="J244" s="5" t="s">
        <v>2793</v>
      </c>
    </row>
    <row r="245" spans="1:10">
      <c r="A245" s="5">
        <v>244</v>
      </c>
      <c r="B245" s="5" t="s">
        <v>1437</v>
      </c>
      <c r="C245" s="5" t="s">
        <v>169</v>
      </c>
      <c r="D245" s="5" t="s">
        <v>2387</v>
      </c>
      <c r="E245" s="5" t="s">
        <v>2388</v>
      </c>
      <c r="F245" s="5" t="s">
        <v>2389</v>
      </c>
      <c r="G245" s="5" t="s">
        <v>1824</v>
      </c>
      <c r="H245" s="5" t="s">
        <v>2390</v>
      </c>
      <c r="J245" s="5" t="s">
        <v>2793</v>
      </c>
    </row>
    <row r="246" spans="1:10">
      <c r="A246" s="5">
        <v>245</v>
      </c>
      <c r="B246" s="5" t="s">
        <v>1437</v>
      </c>
      <c r="C246" s="5" t="s">
        <v>169</v>
      </c>
      <c r="D246" s="5" t="s">
        <v>2391</v>
      </c>
      <c r="E246" s="5" t="s">
        <v>2392</v>
      </c>
      <c r="F246" s="5" t="s">
        <v>2393</v>
      </c>
      <c r="G246" s="5" t="s">
        <v>1472</v>
      </c>
      <c r="H246" s="5" t="s">
        <v>1668</v>
      </c>
      <c r="J246" s="5" t="s">
        <v>2793</v>
      </c>
    </row>
    <row r="247" spans="1:10">
      <c r="A247" s="5">
        <v>246</v>
      </c>
      <c r="B247" s="5" t="s">
        <v>1437</v>
      </c>
      <c r="C247" s="5" t="s">
        <v>169</v>
      </c>
      <c r="D247" s="5" t="s">
        <v>2394</v>
      </c>
      <c r="E247" s="5" t="s">
        <v>2395</v>
      </c>
      <c r="F247" s="5" t="s">
        <v>2396</v>
      </c>
      <c r="G247" s="5" t="s">
        <v>1791</v>
      </c>
      <c r="H247" s="5" t="s">
        <v>2397</v>
      </c>
      <c r="J247" s="5" t="s">
        <v>2793</v>
      </c>
    </row>
    <row r="248" spans="1:10">
      <c r="A248" s="5">
        <v>247</v>
      </c>
      <c r="B248" s="5" t="s">
        <v>1437</v>
      </c>
      <c r="C248" s="5" t="s">
        <v>169</v>
      </c>
      <c r="D248" s="5" t="s">
        <v>2398</v>
      </c>
      <c r="E248" s="5" t="s">
        <v>2399</v>
      </c>
      <c r="F248" s="5" t="s">
        <v>2400</v>
      </c>
      <c r="G248" s="5" t="s">
        <v>1445</v>
      </c>
      <c r="H248" s="5" t="s">
        <v>2401</v>
      </c>
      <c r="J248" s="5" t="s">
        <v>2793</v>
      </c>
    </row>
    <row r="249" spans="1:10">
      <c r="A249" s="5">
        <v>248</v>
      </c>
      <c r="B249" s="5" t="s">
        <v>1437</v>
      </c>
      <c r="C249" s="5" t="s">
        <v>169</v>
      </c>
      <c r="D249" s="5" t="s">
        <v>2402</v>
      </c>
      <c r="E249" s="5" t="s">
        <v>2403</v>
      </c>
      <c r="F249" s="5" t="s">
        <v>2404</v>
      </c>
      <c r="G249" s="5" t="s">
        <v>1528</v>
      </c>
      <c r="H249" s="5" t="s">
        <v>2405</v>
      </c>
      <c r="J249" s="5" t="s">
        <v>2793</v>
      </c>
    </row>
    <row r="250" spans="1:10">
      <c r="A250" s="5">
        <v>249</v>
      </c>
      <c r="B250" s="5" t="s">
        <v>1437</v>
      </c>
      <c r="C250" s="5" t="s">
        <v>169</v>
      </c>
      <c r="D250" s="5" t="s">
        <v>2406</v>
      </c>
      <c r="E250" s="5" t="s">
        <v>2407</v>
      </c>
      <c r="F250" s="5" t="s">
        <v>2408</v>
      </c>
      <c r="G250" s="5" t="s">
        <v>1556</v>
      </c>
      <c r="H250" s="5" t="s">
        <v>2409</v>
      </c>
      <c r="J250" s="5" t="s">
        <v>2793</v>
      </c>
    </row>
    <row r="251" spans="1:10">
      <c r="A251" s="5">
        <v>250</v>
      </c>
      <c r="B251" s="5" t="s">
        <v>1437</v>
      </c>
      <c r="C251" s="5" t="s">
        <v>169</v>
      </c>
      <c r="D251" s="5" t="s">
        <v>2410</v>
      </c>
      <c r="E251" s="5" t="s">
        <v>2407</v>
      </c>
      <c r="F251" s="5" t="s">
        <v>2411</v>
      </c>
      <c r="G251" s="5" t="s">
        <v>1528</v>
      </c>
      <c r="H251" s="5" t="s">
        <v>2412</v>
      </c>
      <c r="J251" s="5" t="s">
        <v>2793</v>
      </c>
    </row>
    <row r="252" spans="1:10">
      <c r="A252" s="5">
        <v>251</v>
      </c>
      <c r="B252" s="5" t="s">
        <v>1437</v>
      </c>
      <c r="C252" s="5" t="s">
        <v>169</v>
      </c>
      <c r="D252" s="5" t="s">
        <v>2413</v>
      </c>
      <c r="E252" s="5" t="s">
        <v>2414</v>
      </c>
      <c r="F252" s="5" t="s">
        <v>2415</v>
      </c>
      <c r="G252" s="5" t="s">
        <v>1528</v>
      </c>
      <c r="H252" s="5" t="s">
        <v>2416</v>
      </c>
      <c r="J252" s="5" t="s">
        <v>2793</v>
      </c>
    </row>
    <row r="253" spans="1:10">
      <c r="A253" s="5">
        <v>252</v>
      </c>
      <c r="B253" s="5" t="s">
        <v>1437</v>
      </c>
      <c r="C253" s="5" t="s">
        <v>169</v>
      </c>
      <c r="D253" s="5" t="s">
        <v>2417</v>
      </c>
      <c r="E253" s="5" t="s">
        <v>2418</v>
      </c>
      <c r="F253" s="5" t="s">
        <v>2419</v>
      </c>
      <c r="G253" s="5" t="s">
        <v>1721</v>
      </c>
      <c r="H253" s="5" t="s">
        <v>2420</v>
      </c>
      <c r="J253" s="5" t="s">
        <v>2793</v>
      </c>
    </row>
    <row r="254" spans="1:10">
      <c r="A254" s="5">
        <v>253</v>
      </c>
      <c r="B254" s="5" t="s">
        <v>1437</v>
      </c>
      <c r="C254" s="5" t="s">
        <v>169</v>
      </c>
      <c r="D254" s="5" t="s">
        <v>2421</v>
      </c>
      <c r="E254" s="5" t="s">
        <v>2422</v>
      </c>
      <c r="F254" s="5" t="s">
        <v>2423</v>
      </c>
      <c r="G254" s="5" t="s">
        <v>1791</v>
      </c>
      <c r="H254" s="5" t="s">
        <v>2424</v>
      </c>
      <c r="J254" s="5" t="s">
        <v>2793</v>
      </c>
    </row>
    <row r="255" spans="1:10">
      <c r="A255" s="5">
        <v>254</v>
      </c>
      <c r="B255" s="5" t="s">
        <v>1437</v>
      </c>
      <c r="C255" s="5" t="s">
        <v>169</v>
      </c>
      <c r="D255" s="5" t="s">
        <v>2425</v>
      </c>
      <c r="E255" s="5" t="s">
        <v>2426</v>
      </c>
      <c r="F255" s="5" t="s">
        <v>2427</v>
      </c>
      <c r="G255" s="5" t="s">
        <v>1533</v>
      </c>
      <c r="J255" s="5" t="s">
        <v>2793</v>
      </c>
    </row>
    <row r="256" spans="1:10">
      <c r="A256" s="5">
        <v>255</v>
      </c>
      <c r="B256" s="5" t="s">
        <v>1437</v>
      </c>
      <c r="C256" s="5" t="s">
        <v>169</v>
      </c>
      <c r="D256" s="5" t="s">
        <v>2428</v>
      </c>
      <c r="E256" s="5" t="s">
        <v>2429</v>
      </c>
      <c r="F256" s="5" t="s">
        <v>2430</v>
      </c>
      <c r="G256" s="5" t="s">
        <v>1556</v>
      </c>
      <c r="H256" s="5" t="s">
        <v>2431</v>
      </c>
      <c r="J256" s="5" t="s">
        <v>2793</v>
      </c>
    </row>
    <row r="257" spans="1:10">
      <c r="A257" s="5">
        <v>256</v>
      </c>
      <c r="B257" s="5" t="s">
        <v>1437</v>
      </c>
      <c r="C257" s="5" t="s">
        <v>169</v>
      </c>
      <c r="D257" s="5" t="s">
        <v>2432</v>
      </c>
      <c r="E257" s="5" t="s">
        <v>2433</v>
      </c>
      <c r="F257" s="5" t="s">
        <v>2434</v>
      </c>
      <c r="G257" s="5" t="s">
        <v>1528</v>
      </c>
      <c r="J257" s="5" t="s">
        <v>2793</v>
      </c>
    </row>
    <row r="258" spans="1:10">
      <c r="A258" s="5">
        <v>257</v>
      </c>
      <c r="B258" s="5" t="s">
        <v>1437</v>
      </c>
      <c r="C258" s="5" t="s">
        <v>169</v>
      </c>
      <c r="D258" s="5" t="s">
        <v>2435</v>
      </c>
      <c r="E258" s="5" t="s">
        <v>2436</v>
      </c>
      <c r="F258" s="5" t="s">
        <v>2437</v>
      </c>
      <c r="G258" s="5" t="s">
        <v>1485</v>
      </c>
      <c r="H258" s="5" t="s">
        <v>2438</v>
      </c>
      <c r="J258" s="5" t="s">
        <v>2793</v>
      </c>
    </row>
    <row r="259" spans="1:10">
      <c r="A259" s="5">
        <v>258</v>
      </c>
      <c r="B259" s="5" t="s">
        <v>1437</v>
      </c>
      <c r="C259" s="5" t="s">
        <v>169</v>
      </c>
      <c r="D259" s="5" t="s">
        <v>2439</v>
      </c>
      <c r="E259" s="5" t="s">
        <v>2440</v>
      </c>
      <c r="F259" s="5" t="s">
        <v>2441</v>
      </c>
      <c r="G259" s="5" t="s">
        <v>1472</v>
      </c>
      <c r="H259" s="5" t="s">
        <v>2340</v>
      </c>
      <c r="J259" s="5" t="s">
        <v>2793</v>
      </c>
    </row>
    <row r="260" spans="1:10">
      <c r="A260" s="5">
        <v>259</v>
      </c>
      <c r="B260" s="5" t="s">
        <v>1437</v>
      </c>
      <c r="C260" s="5" t="s">
        <v>169</v>
      </c>
      <c r="D260" s="5" t="s">
        <v>2442</v>
      </c>
      <c r="E260" s="5" t="s">
        <v>2443</v>
      </c>
      <c r="F260" s="5" t="s">
        <v>2444</v>
      </c>
      <c r="G260" s="5" t="s">
        <v>1819</v>
      </c>
      <c r="H260" s="5" t="s">
        <v>2445</v>
      </c>
      <c r="J260" s="5" t="s">
        <v>2793</v>
      </c>
    </row>
    <row r="261" spans="1:10">
      <c r="A261" s="5">
        <v>260</v>
      </c>
      <c r="B261" s="5" t="s">
        <v>1437</v>
      </c>
      <c r="C261" s="5" t="s">
        <v>169</v>
      </c>
      <c r="D261" s="5" t="s">
        <v>2446</v>
      </c>
      <c r="E261" s="5" t="s">
        <v>2443</v>
      </c>
      <c r="F261" s="5" t="s">
        <v>2447</v>
      </c>
      <c r="G261" s="5" t="s">
        <v>1545</v>
      </c>
      <c r="H261" s="5" t="s">
        <v>2448</v>
      </c>
      <c r="J261" s="5" t="s">
        <v>2793</v>
      </c>
    </row>
    <row r="262" spans="1:10">
      <c r="A262" s="5">
        <v>261</v>
      </c>
      <c r="B262" s="5" t="s">
        <v>1437</v>
      </c>
      <c r="C262" s="5" t="s">
        <v>169</v>
      </c>
      <c r="D262" s="5" t="s">
        <v>2449</v>
      </c>
      <c r="E262" s="5" t="s">
        <v>2450</v>
      </c>
      <c r="F262" s="5" t="s">
        <v>2451</v>
      </c>
      <c r="G262" s="5" t="s">
        <v>1528</v>
      </c>
      <c r="H262" s="5" t="s">
        <v>2452</v>
      </c>
      <c r="J262" s="5" t="s">
        <v>2793</v>
      </c>
    </row>
    <row r="263" spans="1:10">
      <c r="A263" s="5">
        <v>262</v>
      </c>
      <c r="B263" s="5" t="s">
        <v>1437</v>
      </c>
      <c r="C263" s="5" t="s">
        <v>169</v>
      </c>
      <c r="D263" s="5" t="s">
        <v>2453</v>
      </c>
      <c r="E263" s="5" t="s">
        <v>2454</v>
      </c>
      <c r="F263" s="5" t="s">
        <v>2455</v>
      </c>
      <c r="G263" s="5" t="s">
        <v>1450</v>
      </c>
      <c r="H263" s="5" t="s">
        <v>2456</v>
      </c>
      <c r="J263" s="5" t="s">
        <v>2793</v>
      </c>
    </row>
    <row r="264" spans="1:10">
      <c r="A264" s="5">
        <v>263</v>
      </c>
      <c r="B264" s="5" t="s">
        <v>1437</v>
      </c>
      <c r="C264" s="5" t="s">
        <v>169</v>
      </c>
      <c r="D264" s="5" t="s">
        <v>2457</v>
      </c>
      <c r="E264" s="5" t="s">
        <v>2458</v>
      </c>
      <c r="F264" s="5" t="s">
        <v>2459</v>
      </c>
      <c r="G264" s="5" t="s">
        <v>1545</v>
      </c>
      <c r="J264" s="5" t="s">
        <v>2793</v>
      </c>
    </row>
    <row r="265" spans="1:10">
      <c r="A265" s="5">
        <v>264</v>
      </c>
      <c r="B265" s="5" t="s">
        <v>1437</v>
      </c>
      <c r="C265" s="5" t="s">
        <v>169</v>
      </c>
      <c r="D265" s="5" t="s">
        <v>2834</v>
      </c>
      <c r="E265" s="5" t="s">
        <v>2835</v>
      </c>
      <c r="F265" s="5" t="s">
        <v>2836</v>
      </c>
      <c r="G265" s="5" t="s">
        <v>1464</v>
      </c>
      <c r="J265" s="5" t="s">
        <v>2793</v>
      </c>
    </row>
    <row r="266" spans="1:10">
      <c r="A266" s="5">
        <v>265</v>
      </c>
      <c r="B266" s="5" t="s">
        <v>1437</v>
      </c>
      <c r="C266" s="5" t="s">
        <v>169</v>
      </c>
      <c r="D266" s="5" t="s">
        <v>2460</v>
      </c>
      <c r="E266" s="5" t="s">
        <v>2461</v>
      </c>
      <c r="F266" s="5" t="s">
        <v>2462</v>
      </c>
      <c r="G266" s="5" t="s">
        <v>1528</v>
      </c>
      <c r="H266" s="5" t="s">
        <v>2463</v>
      </c>
      <c r="J266" s="5" t="s">
        <v>2793</v>
      </c>
    </row>
    <row r="267" spans="1:10">
      <c r="A267" s="5">
        <v>266</v>
      </c>
      <c r="B267" s="5" t="s">
        <v>1437</v>
      </c>
      <c r="C267" s="5" t="s">
        <v>169</v>
      </c>
      <c r="D267" s="5" t="s">
        <v>2464</v>
      </c>
      <c r="E267" s="5" t="s">
        <v>2465</v>
      </c>
      <c r="F267" s="5" t="s">
        <v>2466</v>
      </c>
      <c r="G267" s="5" t="s">
        <v>1450</v>
      </c>
      <c r="H267" s="5" t="s">
        <v>2467</v>
      </c>
      <c r="J267" s="5" t="s">
        <v>2793</v>
      </c>
    </row>
    <row r="268" spans="1:10">
      <c r="A268" s="5">
        <v>267</v>
      </c>
      <c r="B268" s="5" t="s">
        <v>1437</v>
      </c>
      <c r="C268" s="5" t="s">
        <v>169</v>
      </c>
      <c r="D268" s="5" t="s">
        <v>2468</v>
      </c>
      <c r="E268" s="5" t="s">
        <v>2469</v>
      </c>
      <c r="F268" s="5" t="s">
        <v>2470</v>
      </c>
      <c r="G268" s="5" t="s">
        <v>1730</v>
      </c>
      <c r="H268" s="5" t="s">
        <v>2471</v>
      </c>
      <c r="J268" s="5" t="s">
        <v>2793</v>
      </c>
    </row>
    <row r="269" spans="1:10">
      <c r="A269" s="5">
        <v>268</v>
      </c>
      <c r="B269" s="5" t="s">
        <v>1437</v>
      </c>
      <c r="C269" s="5" t="s">
        <v>169</v>
      </c>
      <c r="D269" s="5" t="s">
        <v>2472</v>
      </c>
      <c r="E269" s="5" t="s">
        <v>2473</v>
      </c>
      <c r="F269" s="5" t="s">
        <v>2474</v>
      </c>
      <c r="G269" s="5" t="s">
        <v>1445</v>
      </c>
      <c r="H269" s="5" t="s">
        <v>2475</v>
      </c>
      <c r="J269" s="5" t="s">
        <v>2793</v>
      </c>
    </row>
    <row r="270" spans="1:10">
      <c r="A270" s="5">
        <v>269</v>
      </c>
      <c r="B270" s="5" t="s">
        <v>1437</v>
      </c>
      <c r="C270" s="5" t="s">
        <v>169</v>
      </c>
      <c r="D270" s="5" t="s">
        <v>2476</v>
      </c>
      <c r="E270" s="5" t="s">
        <v>2477</v>
      </c>
      <c r="F270" s="5" t="s">
        <v>2478</v>
      </c>
      <c r="G270" s="5" t="s">
        <v>2166</v>
      </c>
      <c r="H270" s="5" t="s">
        <v>1932</v>
      </c>
      <c r="J270" s="5" t="s">
        <v>2793</v>
      </c>
    </row>
    <row r="271" spans="1:10">
      <c r="A271" s="5">
        <v>270</v>
      </c>
      <c r="B271" s="5" t="s">
        <v>1437</v>
      </c>
      <c r="C271" s="5" t="s">
        <v>169</v>
      </c>
      <c r="D271" s="5" t="s">
        <v>2479</v>
      </c>
      <c r="E271" s="5" t="s">
        <v>2480</v>
      </c>
      <c r="F271" s="5" t="s">
        <v>2481</v>
      </c>
      <c r="G271" s="5" t="s">
        <v>1450</v>
      </c>
      <c r="J271" s="5" t="s">
        <v>2793</v>
      </c>
    </row>
    <row r="272" spans="1:10">
      <c r="A272" s="5">
        <v>271</v>
      </c>
      <c r="B272" s="5" t="s">
        <v>1437</v>
      </c>
      <c r="C272" s="5" t="s">
        <v>169</v>
      </c>
      <c r="D272" s="5" t="s">
        <v>2482</v>
      </c>
      <c r="E272" s="5" t="s">
        <v>2483</v>
      </c>
      <c r="F272" s="5" t="s">
        <v>2484</v>
      </c>
      <c r="G272" s="5" t="s">
        <v>1472</v>
      </c>
      <c r="H272" s="5" t="s">
        <v>2485</v>
      </c>
      <c r="J272" s="5" t="s">
        <v>2793</v>
      </c>
    </row>
    <row r="273" spans="1:10">
      <c r="A273" s="5">
        <v>272</v>
      </c>
      <c r="B273" s="5" t="s">
        <v>1437</v>
      </c>
      <c r="C273" s="5" t="s">
        <v>169</v>
      </c>
      <c r="D273" s="5" t="s">
        <v>2486</v>
      </c>
      <c r="E273" s="5" t="s">
        <v>2487</v>
      </c>
      <c r="F273" s="5" t="s">
        <v>2488</v>
      </c>
      <c r="G273" s="5" t="s">
        <v>1524</v>
      </c>
      <c r="H273" s="5" t="s">
        <v>2489</v>
      </c>
      <c r="J273" s="5" t="s">
        <v>2793</v>
      </c>
    </row>
    <row r="274" spans="1:10">
      <c r="A274" s="5">
        <v>273</v>
      </c>
      <c r="B274" s="5" t="s">
        <v>1437</v>
      </c>
      <c r="C274" s="5" t="s">
        <v>169</v>
      </c>
      <c r="D274" s="5" t="s">
        <v>2490</v>
      </c>
      <c r="E274" s="5" t="s">
        <v>2491</v>
      </c>
      <c r="F274" s="5" t="s">
        <v>2492</v>
      </c>
      <c r="G274" s="5" t="s">
        <v>1485</v>
      </c>
      <c r="H274" s="5" t="s">
        <v>2493</v>
      </c>
      <c r="J274" s="5" t="s">
        <v>2793</v>
      </c>
    </row>
    <row r="275" spans="1:10">
      <c r="A275" s="5">
        <v>274</v>
      </c>
      <c r="B275" s="5" t="s">
        <v>1437</v>
      </c>
      <c r="C275" s="5" t="s">
        <v>169</v>
      </c>
      <c r="D275" s="5" t="s">
        <v>2837</v>
      </c>
      <c r="E275" s="5" t="s">
        <v>2838</v>
      </c>
      <c r="F275" s="5" t="s">
        <v>2839</v>
      </c>
      <c r="G275" s="5" t="s">
        <v>1730</v>
      </c>
      <c r="H275" s="5" t="s">
        <v>2840</v>
      </c>
      <c r="J275" s="5" t="s">
        <v>2793</v>
      </c>
    </row>
    <row r="276" spans="1:10">
      <c r="A276" s="5">
        <v>275</v>
      </c>
      <c r="B276" s="5" t="s">
        <v>1437</v>
      </c>
      <c r="C276" s="5" t="s">
        <v>169</v>
      </c>
      <c r="D276" s="5" t="s">
        <v>2494</v>
      </c>
      <c r="E276" s="5" t="s">
        <v>2495</v>
      </c>
      <c r="F276" s="5" t="s">
        <v>2496</v>
      </c>
      <c r="G276" s="5" t="s">
        <v>1533</v>
      </c>
      <c r="H276" s="5" t="s">
        <v>2497</v>
      </c>
      <c r="J276" s="5" t="s">
        <v>2793</v>
      </c>
    </row>
    <row r="277" spans="1:10">
      <c r="A277" s="5">
        <v>276</v>
      </c>
      <c r="B277" s="5" t="s">
        <v>1437</v>
      </c>
      <c r="C277" s="5" t="s">
        <v>169</v>
      </c>
      <c r="D277" s="5" t="s">
        <v>2498</v>
      </c>
      <c r="E277" s="5" t="s">
        <v>2499</v>
      </c>
      <c r="F277" s="5" t="s">
        <v>2500</v>
      </c>
      <c r="G277" s="5" t="s">
        <v>1824</v>
      </c>
      <c r="H277" s="5" t="s">
        <v>2501</v>
      </c>
      <c r="J277" s="5" t="s">
        <v>2793</v>
      </c>
    </row>
    <row r="278" spans="1:10">
      <c r="A278" s="5">
        <v>277</v>
      </c>
      <c r="B278" s="5" t="s">
        <v>1437</v>
      </c>
      <c r="C278" s="5" t="s">
        <v>169</v>
      </c>
      <c r="D278" s="5" t="s">
        <v>2502</v>
      </c>
      <c r="E278" s="5" t="s">
        <v>2503</v>
      </c>
      <c r="F278" s="5" t="s">
        <v>2504</v>
      </c>
      <c r="G278" s="5" t="s">
        <v>1485</v>
      </c>
      <c r="H278" s="5" t="s">
        <v>2505</v>
      </c>
      <c r="J278" s="5" t="s">
        <v>2793</v>
      </c>
    </row>
    <row r="279" spans="1:10">
      <c r="A279" s="5">
        <v>278</v>
      </c>
      <c r="B279" s="5" t="s">
        <v>1437</v>
      </c>
      <c r="C279" s="5" t="s">
        <v>169</v>
      </c>
      <c r="D279" s="5" t="s">
        <v>2506</v>
      </c>
      <c r="E279" s="5" t="s">
        <v>2507</v>
      </c>
      <c r="F279" s="5" t="s">
        <v>2508</v>
      </c>
      <c r="G279" s="5" t="s">
        <v>1528</v>
      </c>
      <c r="H279" s="5" t="s">
        <v>2509</v>
      </c>
      <c r="J279" s="5" t="s">
        <v>2793</v>
      </c>
    </row>
    <row r="280" spans="1:10">
      <c r="A280" s="5">
        <v>279</v>
      </c>
      <c r="B280" s="5" t="s">
        <v>1437</v>
      </c>
      <c r="C280" s="5" t="s">
        <v>169</v>
      </c>
      <c r="D280" s="5" t="s">
        <v>2510</v>
      </c>
      <c r="E280" s="5" t="s">
        <v>2511</v>
      </c>
      <c r="F280" s="5" t="s">
        <v>2512</v>
      </c>
      <c r="G280" s="5" t="s">
        <v>1528</v>
      </c>
      <c r="H280" s="5" t="s">
        <v>2513</v>
      </c>
      <c r="J280" s="5" t="s">
        <v>2793</v>
      </c>
    </row>
    <row r="281" spans="1:10">
      <c r="A281" s="5">
        <v>280</v>
      </c>
      <c r="B281" s="5" t="s">
        <v>1437</v>
      </c>
      <c r="C281" s="5" t="s">
        <v>169</v>
      </c>
      <c r="D281" s="5" t="s">
        <v>2514</v>
      </c>
      <c r="E281" s="5" t="s">
        <v>2515</v>
      </c>
      <c r="F281" s="5" t="s">
        <v>2516</v>
      </c>
      <c r="G281" s="5" t="s">
        <v>1450</v>
      </c>
      <c r="J281" s="5" t="s">
        <v>2793</v>
      </c>
    </row>
    <row r="282" spans="1:10">
      <c r="A282" s="5">
        <v>281</v>
      </c>
      <c r="B282" s="5" t="s">
        <v>1437</v>
      </c>
      <c r="C282" s="5" t="s">
        <v>169</v>
      </c>
      <c r="D282" s="5" t="s">
        <v>2517</v>
      </c>
      <c r="E282" s="5" t="s">
        <v>2518</v>
      </c>
      <c r="F282" s="5" t="s">
        <v>2519</v>
      </c>
      <c r="G282" s="5" t="s">
        <v>1450</v>
      </c>
      <c r="H282" s="5" t="s">
        <v>2045</v>
      </c>
      <c r="J282" s="5" t="s">
        <v>2793</v>
      </c>
    </row>
    <row r="283" spans="1:10">
      <c r="A283" s="5">
        <v>282</v>
      </c>
      <c r="B283" s="5" t="s">
        <v>1437</v>
      </c>
      <c r="C283" s="5" t="s">
        <v>169</v>
      </c>
      <c r="D283" s="5" t="s">
        <v>2520</v>
      </c>
      <c r="E283" s="5" t="s">
        <v>2521</v>
      </c>
      <c r="F283" s="5" t="s">
        <v>2522</v>
      </c>
      <c r="G283" s="5" t="s">
        <v>1824</v>
      </c>
      <c r="H283" s="5" t="s">
        <v>2523</v>
      </c>
      <c r="J283" s="5" t="s">
        <v>2793</v>
      </c>
    </row>
    <row r="284" spans="1:10">
      <c r="A284" s="5">
        <v>283</v>
      </c>
      <c r="B284" s="5" t="s">
        <v>1437</v>
      </c>
      <c r="C284" s="5" t="s">
        <v>169</v>
      </c>
      <c r="D284" s="5" t="s">
        <v>2524</v>
      </c>
      <c r="E284" s="5" t="s">
        <v>2525</v>
      </c>
      <c r="F284" s="5" t="s">
        <v>2526</v>
      </c>
      <c r="G284" s="5" t="s">
        <v>2166</v>
      </c>
      <c r="H284" s="5" t="s">
        <v>2409</v>
      </c>
      <c r="J284" s="5" t="s">
        <v>2793</v>
      </c>
    </row>
    <row r="285" spans="1:10">
      <c r="A285" s="5">
        <v>284</v>
      </c>
      <c r="B285" s="5" t="s">
        <v>1437</v>
      </c>
      <c r="C285" s="5" t="s">
        <v>169</v>
      </c>
      <c r="D285" s="5" t="s">
        <v>2527</v>
      </c>
      <c r="E285" s="5" t="s">
        <v>2528</v>
      </c>
      <c r="F285" s="5" t="s">
        <v>2529</v>
      </c>
      <c r="G285" s="5" t="s">
        <v>1454</v>
      </c>
      <c r="J285" s="5" t="s">
        <v>2793</v>
      </c>
    </row>
    <row r="286" spans="1:10">
      <c r="A286" s="5">
        <v>285</v>
      </c>
      <c r="B286" s="5" t="s">
        <v>1437</v>
      </c>
      <c r="C286" s="5" t="s">
        <v>169</v>
      </c>
      <c r="D286" s="5" t="s">
        <v>2530</v>
      </c>
      <c r="E286" s="5" t="s">
        <v>2531</v>
      </c>
      <c r="F286" s="5" t="s">
        <v>2532</v>
      </c>
      <c r="G286" s="5" t="s">
        <v>1485</v>
      </c>
      <c r="J286" s="5" t="s">
        <v>2793</v>
      </c>
    </row>
    <row r="287" spans="1:10">
      <c r="A287" s="5">
        <v>286</v>
      </c>
      <c r="B287" s="5" t="s">
        <v>1437</v>
      </c>
      <c r="C287" s="5" t="s">
        <v>169</v>
      </c>
      <c r="D287" s="5" t="s">
        <v>2533</v>
      </c>
      <c r="E287" s="5" t="s">
        <v>2534</v>
      </c>
      <c r="F287" s="5" t="s">
        <v>2535</v>
      </c>
      <c r="G287" s="5" t="s">
        <v>1485</v>
      </c>
      <c r="H287" s="5" t="s">
        <v>2536</v>
      </c>
      <c r="J287" s="5" t="s">
        <v>2793</v>
      </c>
    </row>
    <row r="288" spans="1:10">
      <c r="A288" s="5">
        <v>287</v>
      </c>
      <c r="B288" s="5" t="s">
        <v>1437</v>
      </c>
      <c r="C288" s="5" t="s">
        <v>169</v>
      </c>
      <c r="D288" s="5" t="s">
        <v>2537</v>
      </c>
      <c r="E288" s="5" t="s">
        <v>2538</v>
      </c>
      <c r="F288" s="5" t="s">
        <v>2539</v>
      </c>
      <c r="G288" s="5" t="s">
        <v>1556</v>
      </c>
      <c r="H288" s="5" t="s">
        <v>2110</v>
      </c>
      <c r="J288" s="5" t="s">
        <v>2793</v>
      </c>
    </row>
    <row r="289" spans="1:10">
      <c r="A289" s="5">
        <v>288</v>
      </c>
      <c r="B289" s="5" t="s">
        <v>1437</v>
      </c>
      <c r="C289" s="5" t="s">
        <v>169</v>
      </c>
      <c r="D289" s="5" t="s">
        <v>2540</v>
      </c>
      <c r="E289" s="5" t="s">
        <v>2541</v>
      </c>
      <c r="F289" s="5" t="s">
        <v>2542</v>
      </c>
      <c r="G289" s="5" t="s">
        <v>1556</v>
      </c>
      <c r="J289" s="5" t="s">
        <v>2793</v>
      </c>
    </row>
    <row r="290" spans="1:10">
      <c r="A290" s="5">
        <v>289</v>
      </c>
      <c r="B290" s="5" t="s">
        <v>1437</v>
      </c>
      <c r="C290" s="5" t="s">
        <v>169</v>
      </c>
      <c r="D290" s="5" t="s">
        <v>2543</v>
      </c>
      <c r="E290" s="5" t="s">
        <v>2544</v>
      </c>
      <c r="F290" s="5" t="s">
        <v>2545</v>
      </c>
      <c r="G290" s="5" t="s">
        <v>1498</v>
      </c>
      <c r="J290" s="5" t="s">
        <v>2793</v>
      </c>
    </row>
    <row r="291" spans="1:10">
      <c r="A291" s="5">
        <v>290</v>
      </c>
      <c r="B291" s="5" t="s">
        <v>1437</v>
      </c>
      <c r="C291" s="5" t="s">
        <v>169</v>
      </c>
      <c r="D291" s="5" t="s">
        <v>2546</v>
      </c>
      <c r="E291" s="5" t="s">
        <v>2547</v>
      </c>
      <c r="F291" s="5" t="s">
        <v>2548</v>
      </c>
      <c r="G291" s="5" t="s">
        <v>1498</v>
      </c>
      <c r="H291" s="5" t="s">
        <v>2549</v>
      </c>
      <c r="J291" s="5" t="s">
        <v>2793</v>
      </c>
    </row>
    <row r="292" spans="1:10">
      <c r="A292" s="5">
        <v>291</v>
      </c>
      <c r="B292" s="5" t="s">
        <v>1437</v>
      </c>
      <c r="C292" s="5" t="s">
        <v>169</v>
      </c>
      <c r="D292" s="5" t="s">
        <v>2550</v>
      </c>
      <c r="E292" s="5" t="s">
        <v>2551</v>
      </c>
      <c r="F292" s="5" t="s">
        <v>2552</v>
      </c>
      <c r="G292" s="5" t="s">
        <v>2553</v>
      </c>
      <c r="H292" s="5" t="s">
        <v>2554</v>
      </c>
      <c r="J292" s="5" t="s">
        <v>2793</v>
      </c>
    </row>
    <row r="293" spans="1:10">
      <c r="A293" s="5">
        <v>292</v>
      </c>
      <c r="B293" s="5" t="s">
        <v>1437</v>
      </c>
      <c r="C293" s="5" t="s">
        <v>169</v>
      </c>
      <c r="D293" s="5" t="s">
        <v>2555</v>
      </c>
      <c r="E293" s="5" t="s">
        <v>2556</v>
      </c>
      <c r="F293" s="5" t="s">
        <v>2557</v>
      </c>
      <c r="G293" s="5" t="s">
        <v>1454</v>
      </c>
      <c r="J293" s="5" t="s">
        <v>2793</v>
      </c>
    </row>
    <row r="294" spans="1:10">
      <c r="A294" s="5">
        <v>293</v>
      </c>
      <c r="B294" s="5" t="s">
        <v>1437</v>
      </c>
      <c r="C294" s="5" t="s">
        <v>169</v>
      </c>
      <c r="D294" s="5" t="s">
        <v>2558</v>
      </c>
      <c r="E294" s="5" t="s">
        <v>2559</v>
      </c>
      <c r="F294" s="5" t="s">
        <v>2560</v>
      </c>
      <c r="G294" s="5" t="s">
        <v>1464</v>
      </c>
      <c r="J294" s="5" t="s">
        <v>2793</v>
      </c>
    </row>
    <row r="295" spans="1:10">
      <c r="A295" s="5">
        <v>294</v>
      </c>
      <c r="B295" s="5" t="s">
        <v>1437</v>
      </c>
      <c r="C295" s="5" t="s">
        <v>169</v>
      </c>
      <c r="D295" s="5" t="s">
        <v>2561</v>
      </c>
      <c r="E295" s="5" t="s">
        <v>2562</v>
      </c>
      <c r="F295" s="5" t="s">
        <v>2563</v>
      </c>
      <c r="G295" s="5" t="s">
        <v>1556</v>
      </c>
      <c r="J295" s="5" t="s">
        <v>2793</v>
      </c>
    </row>
    <row r="296" spans="1:10">
      <c r="A296" s="5">
        <v>295</v>
      </c>
      <c r="B296" s="5" t="s">
        <v>1437</v>
      </c>
      <c r="C296" s="5" t="s">
        <v>169</v>
      </c>
      <c r="D296" s="5" t="s">
        <v>2564</v>
      </c>
      <c r="E296" s="5" t="s">
        <v>2565</v>
      </c>
      <c r="F296" s="5" t="s">
        <v>2566</v>
      </c>
      <c r="G296" s="5" t="s">
        <v>1454</v>
      </c>
      <c r="H296" s="5" t="s">
        <v>2567</v>
      </c>
      <c r="J296" s="5" t="s">
        <v>2793</v>
      </c>
    </row>
    <row r="297" spans="1:10">
      <c r="A297" s="5">
        <v>296</v>
      </c>
      <c r="B297" s="5" t="s">
        <v>1437</v>
      </c>
      <c r="C297" s="5" t="s">
        <v>169</v>
      </c>
      <c r="D297" s="5" t="s">
        <v>2568</v>
      </c>
      <c r="E297" s="5" t="s">
        <v>2569</v>
      </c>
      <c r="F297" s="5" t="s">
        <v>2570</v>
      </c>
      <c r="G297" s="5" t="s">
        <v>1498</v>
      </c>
      <c r="H297" s="5" t="s">
        <v>2571</v>
      </c>
      <c r="J297" s="5" t="s">
        <v>2793</v>
      </c>
    </row>
    <row r="298" spans="1:10">
      <c r="A298" s="5">
        <v>297</v>
      </c>
      <c r="B298" s="5" t="s">
        <v>1437</v>
      </c>
      <c r="C298" s="5" t="s">
        <v>169</v>
      </c>
      <c r="D298" s="5" t="s">
        <v>2572</v>
      </c>
      <c r="E298" s="5" t="s">
        <v>2573</v>
      </c>
      <c r="F298" s="5" t="s">
        <v>2574</v>
      </c>
      <c r="G298" s="5" t="s">
        <v>2245</v>
      </c>
      <c r="J298" s="5" t="s">
        <v>2793</v>
      </c>
    </row>
    <row r="299" spans="1:10">
      <c r="A299" s="5">
        <v>298</v>
      </c>
      <c r="B299" s="5" t="s">
        <v>1437</v>
      </c>
      <c r="C299" s="5" t="s">
        <v>169</v>
      </c>
      <c r="D299" s="5" t="s">
        <v>2575</v>
      </c>
      <c r="E299" s="5" t="s">
        <v>2576</v>
      </c>
      <c r="F299" s="5" t="s">
        <v>2577</v>
      </c>
      <c r="G299" s="5" t="s">
        <v>1533</v>
      </c>
      <c r="H299" s="5" t="s">
        <v>2578</v>
      </c>
      <c r="J299" s="5" t="s">
        <v>2793</v>
      </c>
    </row>
    <row r="300" spans="1:10">
      <c r="A300" s="5">
        <v>299</v>
      </c>
      <c r="B300" s="5" t="s">
        <v>1437</v>
      </c>
      <c r="C300" s="5" t="s">
        <v>169</v>
      </c>
      <c r="D300" s="5" t="s">
        <v>2579</v>
      </c>
      <c r="E300" s="5" t="s">
        <v>2580</v>
      </c>
      <c r="F300" s="5" t="s">
        <v>2581</v>
      </c>
      <c r="G300" s="5" t="s">
        <v>1626</v>
      </c>
      <c r="J300" s="5" t="s">
        <v>2793</v>
      </c>
    </row>
    <row r="301" spans="1:10">
      <c r="A301" s="5">
        <v>300</v>
      </c>
      <c r="B301" s="5" t="s">
        <v>1437</v>
      </c>
      <c r="C301" s="5" t="s">
        <v>169</v>
      </c>
      <c r="D301" s="5" t="s">
        <v>2582</v>
      </c>
      <c r="E301" s="5" t="s">
        <v>2583</v>
      </c>
      <c r="F301" s="5" t="s">
        <v>2584</v>
      </c>
      <c r="G301" s="5" t="s">
        <v>1454</v>
      </c>
      <c r="J301" s="5" t="s">
        <v>2793</v>
      </c>
    </row>
    <row r="302" spans="1:10">
      <c r="A302" s="5">
        <v>301</v>
      </c>
      <c r="B302" s="5" t="s">
        <v>1437</v>
      </c>
      <c r="C302" s="5" t="s">
        <v>169</v>
      </c>
      <c r="D302" s="5" t="s">
        <v>2585</v>
      </c>
      <c r="E302" s="5" t="s">
        <v>2586</v>
      </c>
      <c r="F302" s="5" t="s">
        <v>2587</v>
      </c>
      <c r="G302" s="5" t="s">
        <v>1485</v>
      </c>
      <c r="H302" s="5" t="s">
        <v>2295</v>
      </c>
      <c r="J302" s="5" t="s">
        <v>2793</v>
      </c>
    </row>
    <row r="303" spans="1:10">
      <c r="A303" s="5">
        <v>302</v>
      </c>
      <c r="B303" s="5" t="s">
        <v>1437</v>
      </c>
      <c r="C303" s="5" t="s">
        <v>169</v>
      </c>
      <c r="D303" s="5" t="s">
        <v>2588</v>
      </c>
      <c r="E303" s="5" t="s">
        <v>2589</v>
      </c>
      <c r="F303" s="5" t="s">
        <v>2590</v>
      </c>
      <c r="G303" s="5" t="s">
        <v>1464</v>
      </c>
      <c r="H303" s="5" t="s">
        <v>2591</v>
      </c>
      <c r="J303" s="5" t="s">
        <v>2793</v>
      </c>
    </row>
    <row r="304" spans="1:10">
      <c r="A304" s="5">
        <v>303</v>
      </c>
      <c r="B304" s="5" t="s">
        <v>1437</v>
      </c>
      <c r="C304" s="5" t="s">
        <v>169</v>
      </c>
      <c r="D304" s="5" t="s">
        <v>2592</v>
      </c>
      <c r="E304" s="5" t="s">
        <v>2593</v>
      </c>
      <c r="F304" s="5" t="s">
        <v>2594</v>
      </c>
      <c r="G304" s="5" t="s">
        <v>1533</v>
      </c>
      <c r="H304" s="5" t="s">
        <v>1999</v>
      </c>
      <c r="J304" s="5" t="s">
        <v>2793</v>
      </c>
    </row>
    <row r="305" spans="1:10">
      <c r="A305" s="5">
        <v>304</v>
      </c>
      <c r="B305" s="5" t="s">
        <v>1437</v>
      </c>
      <c r="C305" s="5" t="s">
        <v>169</v>
      </c>
      <c r="D305" s="5" t="s">
        <v>2595</v>
      </c>
      <c r="E305" s="5" t="s">
        <v>2596</v>
      </c>
      <c r="F305" s="5" t="s">
        <v>2597</v>
      </c>
      <c r="G305" s="5" t="s">
        <v>1485</v>
      </c>
      <c r="H305" s="5" t="s">
        <v>1668</v>
      </c>
      <c r="J305" s="5" t="s">
        <v>2793</v>
      </c>
    </row>
    <row r="306" spans="1:10">
      <c r="A306" s="5">
        <v>305</v>
      </c>
      <c r="B306" s="5" t="s">
        <v>1437</v>
      </c>
      <c r="C306" s="5" t="s">
        <v>169</v>
      </c>
      <c r="D306" s="5" t="s">
        <v>2598</v>
      </c>
      <c r="E306" s="5" t="s">
        <v>2599</v>
      </c>
      <c r="F306" s="5" t="s">
        <v>2600</v>
      </c>
      <c r="G306" s="5" t="s">
        <v>2601</v>
      </c>
      <c r="J306" s="5" t="s">
        <v>2793</v>
      </c>
    </row>
    <row r="307" spans="1:10">
      <c r="A307" s="5">
        <v>306</v>
      </c>
      <c r="B307" s="5" t="s">
        <v>1437</v>
      </c>
      <c r="C307" s="5" t="s">
        <v>169</v>
      </c>
      <c r="D307" s="5" t="s">
        <v>2602</v>
      </c>
      <c r="E307" s="5" t="s">
        <v>2603</v>
      </c>
      <c r="F307" s="5" t="s">
        <v>2604</v>
      </c>
      <c r="G307" s="5" t="s">
        <v>1528</v>
      </c>
      <c r="J307" s="5" t="s">
        <v>2793</v>
      </c>
    </row>
    <row r="308" spans="1:10">
      <c r="A308" s="5">
        <v>307</v>
      </c>
      <c r="B308" s="5" t="s">
        <v>1437</v>
      </c>
      <c r="C308" s="5" t="s">
        <v>169</v>
      </c>
      <c r="D308" s="5" t="s">
        <v>2605</v>
      </c>
      <c r="E308" s="5" t="s">
        <v>2606</v>
      </c>
      <c r="F308" s="5" t="s">
        <v>2607</v>
      </c>
      <c r="G308" s="5" t="s">
        <v>1638</v>
      </c>
      <c r="H308" s="5" t="s">
        <v>2608</v>
      </c>
      <c r="J308" s="5" t="s">
        <v>2793</v>
      </c>
    </row>
    <row r="309" spans="1:10">
      <c r="A309" s="5">
        <v>308</v>
      </c>
      <c r="B309" s="5" t="s">
        <v>1437</v>
      </c>
      <c r="C309" s="5" t="s">
        <v>169</v>
      </c>
      <c r="D309" s="5" t="s">
        <v>2609</v>
      </c>
      <c r="E309" s="5" t="s">
        <v>2610</v>
      </c>
      <c r="F309" s="5" t="s">
        <v>2611</v>
      </c>
      <c r="G309" s="5" t="s">
        <v>1638</v>
      </c>
      <c r="J309" s="5" t="s">
        <v>2793</v>
      </c>
    </row>
    <row r="310" spans="1:10">
      <c r="A310" s="5">
        <v>309</v>
      </c>
      <c r="B310" s="5" t="s">
        <v>1437</v>
      </c>
      <c r="C310" s="5" t="s">
        <v>169</v>
      </c>
      <c r="D310" s="5" t="s">
        <v>2612</v>
      </c>
      <c r="E310" s="5" t="s">
        <v>2613</v>
      </c>
      <c r="F310" s="5" t="s">
        <v>2614</v>
      </c>
      <c r="G310" s="5" t="s">
        <v>1450</v>
      </c>
      <c r="H310" s="5" t="s">
        <v>2615</v>
      </c>
      <c r="J310" s="5" t="s">
        <v>2793</v>
      </c>
    </row>
    <row r="311" spans="1:10">
      <c r="A311" s="5">
        <v>310</v>
      </c>
      <c r="B311" s="5" t="s">
        <v>1437</v>
      </c>
      <c r="C311" s="5" t="s">
        <v>169</v>
      </c>
      <c r="D311" s="5" t="s">
        <v>2616</v>
      </c>
      <c r="E311" s="5" t="s">
        <v>2617</v>
      </c>
      <c r="F311" s="5" t="s">
        <v>2618</v>
      </c>
      <c r="G311" s="5" t="s">
        <v>1791</v>
      </c>
      <c r="J311" s="5" t="s">
        <v>2793</v>
      </c>
    </row>
    <row r="312" spans="1:10">
      <c r="A312" s="5">
        <v>311</v>
      </c>
      <c r="B312" s="5" t="s">
        <v>1437</v>
      </c>
      <c r="C312" s="5" t="s">
        <v>169</v>
      </c>
      <c r="D312" s="5" t="s">
        <v>2619</v>
      </c>
      <c r="E312" s="5" t="s">
        <v>2620</v>
      </c>
      <c r="F312" s="5" t="s">
        <v>2621</v>
      </c>
      <c r="G312" s="5" t="s">
        <v>1680</v>
      </c>
      <c r="H312" s="5" t="s">
        <v>2622</v>
      </c>
      <c r="J312" s="5" t="s">
        <v>2793</v>
      </c>
    </row>
    <row r="313" spans="1:10">
      <c r="A313" s="5">
        <v>312</v>
      </c>
      <c r="B313" s="5" t="s">
        <v>1437</v>
      </c>
      <c r="C313" s="5" t="s">
        <v>169</v>
      </c>
      <c r="D313" s="5" t="s">
        <v>2623</v>
      </c>
      <c r="E313" s="5" t="s">
        <v>2624</v>
      </c>
      <c r="F313" s="5" t="s">
        <v>2625</v>
      </c>
      <c r="G313" s="5" t="s">
        <v>1791</v>
      </c>
      <c r="J313" s="5" t="s">
        <v>2793</v>
      </c>
    </row>
    <row r="314" spans="1:10">
      <c r="A314" s="5">
        <v>313</v>
      </c>
      <c r="B314" s="5" t="s">
        <v>1437</v>
      </c>
      <c r="C314" s="5" t="s">
        <v>169</v>
      </c>
      <c r="D314" s="5" t="s">
        <v>2626</v>
      </c>
      <c r="E314" s="5" t="s">
        <v>2627</v>
      </c>
      <c r="F314" s="5" t="s">
        <v>2628</v>
      </c>
      <c r="G314" s="5" t="s">
        <v>1791</v>
      </c>
      <c r="H314" s="5" t="s">
        <v>2629</v>
      </c>
      <c r="J314" s="5" t="s">
        <v>2793</v>
      </c>
    </row>
    <row r="315" spans="1:10">
      <c r="A315" s="5">
        <v>314</v>
      </c>
      <c r="B315" s="5" t="s">
        <v>1437</v>
      </c>
      <c r="C315" s="5" t="s">
        <v>169</v>
      </c>
      <c r="D315" s="5" t="s">
        <v>2630</v>
      </c>
      <c r="E315" s="5" t="s">
        <v>2631</v>
      </c>
      <c r="F315" s="5" t="s">
        <v>2632</v>
      </c>
      <c r="G315" s="5" t="s">
        <v>1602</v>
      </c>
      <c r="H315" s="5" t="s">
        <v>1765</v>
      </c>
      <c r="J315" s="5" t="s">
        <v>2793</v>
      </c>
    </row>
    <row r="316" spans="1:10">
      <c r="A316" s="5">
        <v>315</v>
      </c>
      <c r="B316" s="5" t="s">
        <v>1437</v>
      </c>
      <c r="C316" s="5" t="s">
        <v>169</v>
      </c>
      <c r="D316" s="5" t="s">
        <v>2633</v>
      </c>
      <c r="E316" s="5" t="s">
        <v>2634</v>
      </c>
      <c r="F316" s="5" t="s">
        <v>2635</v>
      </c>
      <c r="G316" s="5" t="s">
        <v>1791</v>
      </c>
      <c r="H316" s="5" t="s">
        <v>2636</v>
      </c>
      <c r="J316" s="5" t="s">
        <v>2793</v>
      </c>
    </row>
    <row r="317" spans="1:10">
      <c r="A317" s="5">
        <v>316</v>
      </c>
      <c r="B317" s="5" t="s">
        <v>1437</v>
      </c>
      <c r="C317" s="5" t="s">
        <v>169</v>
      </c>
      <c r="D317" s="5" t="s">
        <v>2637</v>
      </c>
      <c r="E317" s="5" t="s">
        <v>2638</v>
      </c>
      <c r="F317" s="5" t="s">
        <v>2639</v>
      </c>
      <c r="G317" s="5" t="s">
        <v>1450</v>
      </c>
      <c r="J317" s="5" t="s">
        <v>2793</v>
      </c>
    </row>
    <row r="318" spans="1:10">
      <c r="A318" s="5">
        <v>317</v>
      </c>
      <c r="B318" s="5" t="s">
        <v>1437</v>
      </c>
      <c r="C318" s="5" t="s">
        <v>169</v>
      </c>
      <c r="D318" s="5" t="s">
        <v>2640</v>
      </c>
      <c r="E318" s="5" t="s">
        <v>2641</v>
      </c>
      <c r="F318" s="5" t="s">
        <v>2642</v>
      </c>
      <c r="G318" s="5" t="s">
        <v>1638</v>
      </c>
      <c r="H318" s="5" t="s">
        <v>2643</v>
      </c>
      <c r="J318" s="5" t="s">
        <v>2793</v>
      </c>
    </row>
    <row r="319" spans="1:10">
      <c r="A319" s="5">
        <v>318</v>
      </c>
      <c r="B319" s="5" t="s">
        <v>1437</v>
      </c>
      <c r="C319" s="5" t="s">
        <v>169</v>
      </c>
      <c r="D319" s="5" t="s">
        <v>2644</v>
      </c>
      <c r="E319" s="5" t="s">
        <v>2645</v>
      </c>
      <c r="F319" s="5" t="s">
        <v>2646</v>
      </c>
      <c r="G319" s="5" t="s">
        <v>1485</v>
      </c>
      <c r="J319" s="5" t="s">
        <v>2793</v>
      </c>
    </row>
    <row r="320" spans="1:10">
      <c r="A320" s="5">
        <v>319</v>
      </c>
      <c r="B320" s="5" t="s">
        <v>1437</v>
      </c>
      <c r="C320" s="5" t="s">
        <v>169</v>
      </c>
      <c r="D320" s="5" t="s">
        <v>2841</v>
      </c>
      <c r="E320" s="5" t="s">
        <v>2842</v>
      </c>
      <c r="F320" s="5" t="s">
        <v>2362</v>
      </c>
      <c r="G320" s="5" t="s">
        <v>1602</v>
      </c>
      <c r="H320" s="5" t="s">
        <v>1507</v>
      </c>
      <c r="J320" s="5" t="s">
        <v>2793</v>
      </c>
    </row>
    <row r="321" spans="1:10">
      <c r="A321" s="5">
        <v>320</v>
      </c>
      <c r="B321" s="5" t="s">
        <v>1437</v>
      </c>
      <c r="C321" s="5" t="s">
        <v>169</v>
      </c>
      <c r="D321" s="5" t="s">
        <v>2647</v>
      </c>
      <c r="E321" s="5" t="s">
        <v>2648</v>
      </c>
      <c r="F321" s="5" t="s">
        <v>2649</v>
      </c>
      <c r="G321" s="5" t="s">
        <v>1464</v>
      </c>
      <c r="J321" s="5" t="s">
        <v>2793</v>
      </c>
    </row>
    <row r="322" spans="1:10">
      <c r="A322" s="5">
        <v>321</v>
      </c>
      <c r="B322" s="5" t="s">
        <v>1437</v>
      </c>
      <c r="C322" s="5" t="s">
        <v>169</v>
      </c>
      <c r="D322" s="5" t="s">
        <v>2650</v>
      </c>
      <c r="E322" s="5" t="s">
        <v>2651</v>
      </c>
      <c r="F322" s="5" t="s">
        <v>2652</v>
      </c>
      <c r="G322" s="5" t="s">
        <v>1717</v>
      </c>
      <c r="H322" s="5" t="s">
        <v>2653</v>
      </c>
      <c r="J322" s="5" t="s">
        <v>2793</v>
      </c>
    </row>
    <row r="323" spans="1:10">
      <c r="A323" s="5">
        <v>322</v>
      </c>
      <c r="B323" s="5" t="s">
        <v>1437</v>
      </c>
      <c r="C323" s="5" t="s">
        <v>169</v>
      </c>
      <c r="D323" s="5" t="s">
        <v>2654</v>
      </c>
      <c r="E323" s="5" t="s">
        <v>2655</v>
      </c>
      <c r="F323" s="5" t="s">
        <v>2656</v>
      </c>
      <c r="G323" s="5" t="s">
        <v>1545</v>
      </c>
      <c r="J323" s="5" t="s">
        <v>2793</v>
      </c>
    </row>
    <row r="324" spans="1:10">
      <c r="A324" s="5">
        <v>323</v>
      </c>
      <c r="B324" s="5" t="s">
        <v>1437</v>
      </c>
      <c r="C324" s="5" t="s">
        <v>169</v>
      </c>
      <c r="D324" s="5" t="s">
        <v>2657</v>
      </c>
      <c r="E324" s="5" t="s">
        <v>2658</v>
      </c>
      <c r="F324" s="5" t="s">
        <v>2659</v>
      </c>
      <c r="G324" s="5" t="s">
        <v>2660</v>
      </c>
      <c r="J324" s="5" t="s">
        <v>2793</v>
      </c>
    </row>
    <row r="325" spans="1:10">
      <c r="A325" s="5">
        <v>324</v>
      </c>
      <c r="B325" s="5" t="s">
        <v>1437</v>
      </c>
      <c r="C325" s="5" t="s">
        <v>169</v>
      </c>
      <c r="D325" s="5" t="s">
        <v>2661</v>
      </c>
      <c r="E325" s="5" t="s">
        <v>2662</v>
      </c>
      <c r="F325" s="5" t="s">
        <v>2663</v>
      </c>
      <c r="G325" s="5" t="s">
        <v>1545</v>
      </c>
      <c r="H325" s="5" t="s">
        <v>2664</v>
      </c>
      <c r="J325" s="5" t="s">
        <v>2793</v>
      </c>
    </row>
    <row r="326" spans="1:10">
      <c r="A326" s="5">
        <v>325</v>
      </c>
      <c r="B326" s="5" t="s">
        <v>1437</v>
      </c>
      <c r="C326" s="5" t="s">
        <v>169</v>
      </c>
      <c r="D326" s="5" t="s">
        <v>2665</v>
      </c>
      <c r="E326" s="5" t="s">
        <v>2666</v>
      </c>
      <c r="F326" s="5" t="s">
        <v>2667</v>
      </c>
      <c r="G326" s="5" t="s">
        <v>1717</v>
      </c>
      <c r="H326" s="5" t="s">
        <v>2668</v>
      </c>
      <c r="J326" s="5" t="s">
        <v>2793</v>
      </c>
    </row>
    <row r="327" spans="1:10">
      <c r="A327" s="5">
        <v>326</v>
      </c>
      <c r="B327" s="5" t="s">
        <v>1437</v>
      </c>
      <c r="C327" s="5" t="s">
        <v>169</v>
      </c>
      <c r="D327" s="5" t="s">
        <v>2669</v>
      </c>
      <c r="E327" s="5" t="s">
        <v>2670</v>
      </c>
      <c r="F327" s="5" t="s">
        <v>2671</v>
      </c>
      <c r="G327" s="5" t="s">
        <v>1533</v>
      </c>
      <c r="J327" s="5" t="s">
        <v>2793</v>
      </c>
    </row>
    <row r="328" spans="1:10">
      <c r="A328" s="5">
        <v>327</v>
      </c>
      <c r="B328" s="5" t="s">
        <v>1437</v>
      </c>
      <c r="C328" s="5" t="s">
        <v>169</v>
      </c>
      <c r="D328" s="5" t="s">
        <v>2672</v>
      </c>
      <c r="E328" s="5" t="s">
        <v>2673</v>
      </c>
      <c r="F328" s="5" t="s">
        <v>2674</v>
      </c>
      <c r="G328" s="5" t="s">
        <v>1464</v>
      </c>
      <c r="H328" s="5" t="s">
        <v>2675</v>
      </c>
      <c r="J328" s="5" t="s">
        <v>2793</v>
      </c>
    </row>
    <row r="329" spans="1:10">
      <c r="A329" s="5">
        <v>328</v>
      </c>
      <c r="B329" s="5" t="s">
        <v>1437</v>
      </c>
      <c r="C329" s="5" t="s">
        <v>169</v>
      </c>
      <c r="D329" s="5" t="s">
        <v>2676</v>
      </c>
      <c r="E329" s="5" t="s">
        <v>2677</v>
      </c>
      <c r="F329" s="5" t="s">
        <v>2678</v>
      </c>
      <c r="G329" s="5" t="s">
        <v>1498</v>
      </c>
      <c r="H329" s="5" t="s">
        <v>2679</v>
      </c>
      <c r="J329" s="5" t="s">
        <v>2793</v>
      </c>
    </row>
    <row r="330" spans="1:10">
      <c r="A330" s="5">
        <v>329</v>
      </c>
      <c r="B330" s="5" t="s">
        <v>1437</v>
      </c>
      <c r="C330" s="5" t="s">
        <v>169</v>
      </c>
      <c r="D330" s="5" t="s">
        <v>2680</v>
      </c>
      <c r="E330" s="5" t="s">
        <v>2681</v>
      </c>
      <c r="F330" s="5" t="s">
        <v>2682</v>
      </c>
      <c r="G330" s="5" t="s">
        <v>1515</v>
      </c>
      <c r="H330" s="5" t="s">
        <v>2683</v>
      </c>
      <c r="J330" s="5" t="s">
        <v>2793</v>
      </c>
    </row>
    <row r="331" spans="1:10">
      <c r="A331" s="5">
        <v>330</v>
      </c>
      <c r="B331" s="5" t="s">
        <v>1437</v>
      </c>
      <c r="C331" s="5" t="s">
        <v>169</v>
      </c>
      <c r="D331" s="5" t="s">
        <v>2684</v>
      </c>
      <c r="E331" s="5" t="s">
        <v>2685</v>
      </c>
      <c r="F331" s="5" t="s">
        <v>2686</v>
      </c>
      <c r="G331" s="5" t="s">
        <v>2687</v>
      </c>
      <c r="H331" s="5" t="s">
        <v>2688</v>
      </c>
      <c r="J331" s="5" t="s">
        <v>2793</v>
      </c>
    </row>
    <row r="332" spans="1:10">
      <c r="A332" s="5">
        <v>331</v>
      </c>
      <c r="B332" s="5" t="s">
        <v>1437</v>
      </c>
      <c r="C332" s="5" t="s">
        <v>169</v>
      </c>
      <c r="D332" s="5" t="s">
        <v>2689</v>
      </c>
      <c r="E332" s="5" t="s">
        <v>2690</v>
      </c>
      <c r="F332" s="5" t="s">
        <v>2691</v>
      </c>
      <c r="G332" s="5" t="s">
        <v>2692</v>
      </c>
      <c r="H332" s="5" t="s">
        <v>2693</v>
      </c>
      <c r="J332" s="5" t="s">
        <v>2793</v>
      </c>
    </row>
    <row r="333" spans="1:10">
      <c r="A333" s="5">
        <v>332</v>
      </c>
      <c r="B333" s="5" t="s">
        <v>1437</v>
      </c>
      <c r="C333" s="5" t="s">
        <v>169</v>
      </c>
      <c r="D333" s="5" t="s">
        <v>2694</v>
      </c>
      <c r="E333" s="5" t="s">
        <v>2695</v>
      </c>
      <c r="F333" s="5" t="s">
        <v>2691</v>
      </c>
      <c r="G333" s="5" t="s">
        <v>2696</v>
      </c>
      <c r="J333" s="5" t="s">
        <v>2793</v>
      </c>
    </row>
    <row r="334" spans="1:10">
      <c r="A334" s="5">
        <v>333</v>
      </c>
      <c r="B334" s="5" t="s">
        <v>1437</v>
      </c>
      <c r="C334" s="5" t="s">
        <v>169</v>
      </c>
      <c r="D334" s="5" t="s">
        <v>2697</v>
      </c>
      <c r="E334" s="5" t="s">
        <v>2698</v>
      </c>
      <c r="F334" s="5" t="s">
        <v>2699</v>
      </c>
      <c r="G334" s="5" t="s">
        <v>1533</v>
      </c>
      <c r="H334" s="5" t="s">
        <v>2700</v>
      </c>
      <c r="J334" s="5" t="s">
        <v>2793</v>
      </c>
    </row>
    <row r="335" spans="1:10">
      <c r="A335" s="5">
        <v>334</v>
      </c>
      <c r="B335" s="5" t="s">
        <v>1437</v>
      </c>
      <c r="C335" s="5" t="s">
        <v>169</v>
      </c>
      <c r="D335" s="5" t="s">
        <v>2701</v>
      </c>
      <c r="E335" s="5" t="s">
        <v>2702</v>
      </c>
      <c r="F335" s="5" t="s">
        <v>2703</v>
      </c>
      <c r="G335" s="5" t="s">
        <v>2704</v>
      </c>
      <c r="J335" s="5" t="s">
        <v>2793</v>
      </c>
    </row>
    <row r="336" spans="1:10">
      <c r="A336" s="5">
        <v>335</v>
      </c>
      <c r="B336" s="5" t="s">
        <v>1437</v>
      </c>
      <c r="C336" s="5" t="s">
        <v>169</v>
      </c>
      <c r="D336" s="5" t="s">
        <v>2705</v>
      </c>
      <c r="E336" s="5" t="s">
        <v>2706</v>
      </c>
      <c r="F336" s="5" t="s">
        <v>1440</v>
      </c>
      <c r="G336" s="5" t="s">
        <v>2707</v>
      </c>
      <c r="H336" s="5" t="s">
        <v>1446</v>
      </c>
      <c r="J336" s="5" t="s">
        <v>2793</v>
      </c>
    </row>
    <row r="337" spans="1:10">
      <c r="A337" s="5">
        <v>336</v>
      </c>
      <c r="B337" s="5" t="s">
        <v>1437</v>
      </c>
      <c r="C337" s="5" t="s">
        <v>169</v>
      </c>
      <c r="D337" s="5" t="s">
        <v>2708</v>
      </c>
      <c r="E337" s="5" t="s">
        <v>2709</v>
      </c>
      <c r="F337" s="5" t="s">
        <v>2710</v>
      </c>
      <c r="G337" s="5" t="s">
        <v>1556</v>
      </c>
      <c r="H337" s="5" t="s">
        <v>2711</v>
      </c>
      <c r="J337" s="5" t="s">
        <v>2793</v>
      </c>
    </row>
    <row r="338" spans="1:10">
      <c r="A338" s="5">
        <v>337</v>
      </c>
      <c r="B338" s="5" t="s">
        <v>1437</v>
      </c>
      <c r="C338" s="5" t="s">
        <v>169</v>
      </c>
      <c r="D338" s="5" t="s">
        <v>2712</v>
      </c>
      <c r="E338" s="5" t="s">
        <v>2713</v>
      </c>
      <c r="F338" s="5" t="s">
        <v>2714</v>
      </c>
      <c r="G338" s="5" t="s">
        <v>2715</v>
      </c>
      <c r="H338" s="5" t="s">
        <v>1776</v>
      </c>
      <c r="J338" s="5" t="s">
        <v>2793</v>
      </c>
    </row>
    <row r="339" spans="1:10">
      <c r="A339" s="5">
        <v>338</v>
      </c>
      <c r="B339" s="5" t="s">
        <v>1437</v>
      </c>
      <c r="C339" s="5" t="s">
        <v>169</v>
      </c>
      <c r="D339" s="5" t="s">
        <v>2716</v>
      </c>
      <c r="E339" s="5" t="s">
        <v>2717</v>
      </c>
      <c r="F339" s="5" t="s">
        <v>2718</v>
      </c>
      <c r="G339" s="5" t="s">
        <v>1592</v>
      </c>
      <c r="J339" s="5" t="s">
        <v>2793</v>
      </c>
    </row>
    <row r="340" spans="1:10">
      <c r="A340" s="5">
        <v>339</v>
      </c>
      <c r="B340" s="5" t="s">
        <v>1437</v>
      </c>
      <c r="C340" s="5" t="s">
        <v>169</v>
      </c>
      <c r="D340" s="5" t="s">
        <v>2719</v>
      </c>
      <c r="E340" s="5" t="s">
        <v>2720</v>
      </c>
      <c r="F340" s="5" t="s">
        <v>2721</v>
      </c>
      <c r="G340" s="5" t="s">
        <v>1819</v>
      </c>
      <c r="H340" s="5" t="s">
        <v>2722</v>
      </c>
      <c r="J340" s="5" t="s">
        <v>2793</v>
      </c>
    </row>
    <row r="341" spans="1:10">
      <c r="A341" s="5">
        <v>340</v>
      </c>
      <c r="B341" s="5" t="s">
        <v>1437</v>
      </c>
      <c r="C341" s="5" t="s">
        <v>169</v>
      </c>
      <c r="D341" s="5" t="s">
        <v>2843</v>
      </c>
      <c r="E341" s="5" t="s">
        <v>2844</v>
      </c>
      <c r="F341" s="5" t="s">
        <v>2845</v>
      </c>
      <c r="G341" s="5" t="s">
        <v>2846</v>
      </c>
      <c r="H341" s="5" t="s">
        <v>2847</v>
      </c>
      <c r="J341" s="5" t="s">
        <v>2793</v>
      </c>
    </row>
    <row r="342" spans="1:10">
      <c r="A342" s="5">
        <v>341</v>
      </c>
      <c r="B342" s="5" t="s">
        <v>1437</v>
      </c>
      <c r="C342" s="5" t="s">
        <v>169</v>
      </c>
      <c r="D342" s="5" t="s">
        <v>2723</v>
      </c>
      <c r="E342" s="5" t="s">
        <v>2724</v>
      </c>
      <c r="F342" s="5" t="s">
        <v>2725</v>
      </c>
      <c r="G342" s="5" t="s">
        <v>1450</v>
      </c>
      <c r="H342" s="5" t="s">
        <v>2726</v>
      </c>
      <c r="J342" s="5" t="s">
        <v>2793</v>
      </c>
    </row>
    <row r="343" spans="1:10">
      <c r="A343" s="5">
        <v>342</v>
      </c>
      <c r="B343" s="5" t="s">
        <v>1437</v>
      </c>
      <c r="C343" s="5" t="s">
        <v>169</v>
      </c>
      <c r="D343" s="5" t="s">
        <v>2727</v>
      </c>
      <c r="E343" s="5" t="s">
        <v>2728</v>
      </c>
      <c r="F343" s="5" t="s">
        <v>2729</v>
      </c>
      <c r="G343" s="5" t="s">
        <v>2730</v>
      </c>
      <c r="H343" s="5" t="s">
        <v>2731</v>
      </c>
      <c r="J343" s="5" t="s">
        <v>2793</v>
      </c>
    </row>
    <row r="344" spans="1:10">
      <c r="A344" s="5">
        <v>343</v>
      </c>
      <c r="B344" s="5" t="s">
        <v>1437</v>
      </c>
      <c r="C344" s="5" t="s">
        <v>169</v>
      </c>
      <c r="D344" s="5" t="s">
        <v>2732</v>
      </c>
      <c r="E344" s="5" t="s">
        <v>2733</v>
      </c>
      <c r="F344" s="5" t="s">
        <v>2734</v>
      </c>
      <c r="G344" s="5" t="s">
        <v>1712</v>
      </c>
      <c r="H344" s="5" t="s">
        <v>2735</v>
      </c>
      <c r="J344" s="5" t="s">
        <v>2793</v>
      </c>
    </row>
    <row r="345" spans="1:10">
      <c r="A345" s="5">
        <v>344</v>
      </c>
      <c r="B345" s="5" t="s">
        <v>1437</v>
      </c>
      <c r="C345" s="5" t="s">
        <v>169</v>
      </c>
      <c r="D345" s="5" t="s">
        <v>2736</v>
      </c>
      <c r="E345" s="5" t="s">
        <v>2737</v>
      </c>
      <c r="F345" s="5" t="s">
        <v>2738</v>
      </c>
      <c r="G345" s="5" t="s">
        <v>1803</v>
      </c>
      <c r="H345" s="5" t="s">
        <v>2739</v>
      </c>
      <c r="J345" s="5" t="s">
        <v>2793</v>
      </c>
    </row>
    <row r="346" spans="1:10">
      <c r="A346" s="5">
        <v>345</v>
      </c>
      <c r="B346" s="5" t="s">
        <v>1437</v>
      </c>
      <c r="C346" s="5" t="s">
        <v>169</v>
      </c>
      <c r="D346" s="5" t="s">
        <v>2740</v>
      </c>
      <c r="E346" s="5" t="s">
        <v>2741</v>
      </c>
      <c r="F346" s="5" t="s">
        <v>2742</v>
      </c>
      <c r="G346" s="5" t="s">
        <v>1528</v>
      </c>
      <c r="H346" s="5" t="s">
        <v>2743</v>
      </c>
      <c r="J346" s="5" t="s">
        <v>2793</v>
      </c>
    </row>
    <row r="347" spans="1:10">
      <c r="A347" s="5">
        <v>346</v>
      </c>
      <c r="B347" s="5" t="s">
        <v>1437</v>
      </c>
      <c r="C347" s="5" t="s">
        <v>169</v>
      </c>
      <c r="D347" s="5" t="s">
        <v>2744</v>
      </c>
      <c r="E347" s="5" t="s">
        <v>2745</v>
      </c>
      <c r="F347" s="5" t="s">
        <v>2746</v>
      </c>
      <c r="G347" s="5" t="s">
        <v>1662</v>
      </c>
      <c r="H347" s="5" t="s">
        <v>2747</v>
      </c>
      <c r="J347" s="5" t="s">
        <v>2793</v>
      </c>
    </row>
    <row r="348" spans="1:10">
      <c r="A348" s="5">
        <v>347</v>
      </c>
      <c r="B348" s="5" t="s">
        <v>1437</v>
      </c>
      <c r="C348" s="5" t="s">
        <v>169</v>
      </c>
      <c r="D348" s="5" t="s">
        <v>2748</v>
      </c>
      <c r="E348" s="5" t="s">
        <v>2749</v>
      </c>
      <c r="F348" s="5" t="s">
        <v>2750</v>
      </c>
      <c r="G348" s="5" t="s">
        <v>1755</v>
      </c>
      <c r="H348" s="5" t="s">
        <v>2751</v>
      </c>
      <c r="J348" s="5" t="s">
        <v>2793</v>
      </c>
    </row>
    <row r="349" spans="1:10">
      <c r="A349" s="5">
        <v>348</v>
      </c>
      <c r="B349" s="5" t="s">
        <v>1437</v>
      </c>
      <c r="C349" s="5" t="s">
        <v>169</v>
      </c>
      <c r="D349" s="5" t="s">
        <v>2752</v>
      </c>
      <c r="E349" s="5" t="s">
        <v>2753</v>
      </c>
      <c r="F349" s="5" t="s">
        <v>2754</v>
      </c>
      <c r="G349" s="5" t="s">
        <v>1454</v>
      </c>
      <c r="H349" s="5" t="s">
        <v>2755</v>
      </c>
      <c r="J349" s="5" t="s">
        <v>2793</v>
      </c>
    </row>
    <row r="350" spans="1:10">
      <c r="A350" s="5">
        <v>349</v>
      </c>
      <c r="B350" s="5" t="s">
        <v>1437</v>
      </c>
      <c r="C350" s="5" t="s">
        <v>169</v>
      </c>
      <c r="D350" s="5" t="s">
        <v>2756</v>
      </c>
      <c r="E350" s="5" t="s">
        <v>2757</v>
      </c>
      <c r="F350" s="5" t="s">
        <v>2758</v>
      </c>
      <c r="G350" s="5" t="s">
        <v>2078</v>
      </c>
      <c r="H350" s="5" t="s">
        <v>2471</v>
      </c>
      <c r="J350" s="5" t="s">
        <v>2793</v>
      </c>
    </row>
    <row r="351" spans="1:10">
      <c r="A351" s="5">
        <v>350</v>
      </c>
      <c r="B351" s="5" t="s">
        <v>1437</v>
      </c>
      <c r="C351" s="5" t="s">
        <v>169</v>
      </c>
      <c r="D351" s="5" t="s">
        <v>2759</v>
      </c>
      <c r="E351" s="5" t="s">
        <v>2760</v>
      </c>
      <c r="F351" s="5" t="s">
        <v>2761</v>
      </c>
      <c r="G351" s="5" t="s">
        <v>1680</v>
      </c>
      <c r="H351" s="5" t="s">
        <v>2762</v>
      </c>
      <c r="J351" s="5" t="s">
        <v>2793</v>
      </c>
    </row>
    <row r="352" spans="1:10">
      <c r="A352" s="5">
        <v>351</v>
      </c>
      <c r="B352" s="5" t="s">
        <v>1437</v>
      </c>
      <c r="C352" s="5" t="s">
        <v>169</v>
      </c>
      <c r="D352" s="5" t="s">
        <v>2763</v>
      </c>
      <c r="E352" s="5" t="s">
        <v>2764</v>
      </c>
      <c r="F352" s="5" t="s">
        <v>2765</v>
      </c>
      <c r="G352" s="5" t="s">
        <v>1667</v>
      </c>
      <c r="H352" s="5" t="s">
        <v>2766</v>
      </c>
      <c r="J352" s="5" t="s">
        <v>2793</v>
      </c>
    </row>
    <row r="353" spans="1:10">
      <c r="A353" s="5">
        <v>352</v>
      </c>
      <c r="B353" s="5" t="s">
        <v>1437</v>
      </c>
      <c r="C353" s="5" t="s">
        <v>169</v>
      </c>
      <c r="D353" s="5" t="s">
        <v>2767</v>
      </c>
      <c r="E353" s="5" t="s">
        <v>2768</v>
      </c>
      <c r="F353" s="5" t="s">
        <v>2769</v>
      </c>
      <c r="G353" s="5" t="s">
        <v>1450</v>
      </c>
      <c r="H353" s="5" t="s">
        <v>2770</v>
      </c>
      <c r="J353" s="5" t="s">
        <v>2793</v>
      </c>
    </row>
    <row r="354" spans="1:10">
      <c r="A354" s="5">
        <v>353</v>
      </c>
      <c r="B354" s="5" t="s">
        <v>1437</v>
      </c>
      <c r="C354" s="5" t="s">
        <v>169</v>
      </c>
      <c r="D354" s="5" t="s">
        <v>2771</v>
      </c>
      <c r="E354" s="5" t="s">
        <v>2772</v>
      </c>
      <c r="F354" s="5" t="s">
        <v>2773</v>
      </c>
      <c r="G354" s="5" t="s">
        <v>1450</v>
      </c>
      <c r="H354" s="5" t="s">
        <v>1608</v>
      </c>
      <c r="J354" s="5" t="s">
        <v>2793</v>
      </c>
    </row>
    <row r="355" spans="1:10">
      <c r="A355" s="5">
        <v>354</v>
      </c>
      <c r="B355" s="5" t="s">
        <v>1437</v>
      </c>
      <c r="C355" s="5" t="s">
        <v>169</v>
      </c>
      <c r="D355" s="5" t="s">
        <v>2774</v>
      </c>
      <c r="E355" s="5" t="s">
        <v>2775</v>
      </c>
      <c r="F355" s="5" t="s">
        <v>2776</v>
      </c>
      <c r="G355" s="5" t="s">
        <v>2777</v>
      </c>
      <c r="J355" s="5" t="s">
        <v>2793</v>
      </c>
    </row>
    <row r="356" spans="1:10">
      <c r="A356" s="5">
        <v>355</v>
      </c>
      <c r="B356" s="5" t="s">
        <v>1437</v>
      </c>
      <c r="C356" s="5" t="s">
        <v>169</v>
      </c>
      <c r="D356" s="5" t="s">
        <v>2778</v>
      </c>
      <c r="E356" s="5" t="s">
        <v>2779</v>
      </c>
      <c r="F356" s="5" t="s">
        <v>2780</v>
      </c>
      <c r="G356" s="5" t="s">
        <v>1485</v>
      </c>
      <c r="H356" s="5" t="s">
        <v>2781</v>
      </c>
      <c r="J356" s="5" t="s">
        <v>2793</v>
      </c>
    </row>
    <row r="357" spans="1:10">
      <c r="A357" s="5">
        <v>356</v>
      </c>
      <c r="B357" s="5" t="s">
        <v>1437</v>
      </c>
      <c r="C357" s="5" t="s">
        <v>169</v>
      </c>
      <c r="D357" s="5" t="s">
        <v>2782</v>
      </c>
      <c r="E357" s="5" t="s">
        <v>2783</v>
      </c>
      <c r="F357" s="5" t="s">
        <v>2703</v>
      </c>
      <c r="G357" s="5" t="s">
        <v>2784</v>
      </c>
      <c r="J357" s="5" t="s">
        <v>2793</v>
      </c>
    </row>
    <row r="358" spans="1:10">
      <c r="A358" s="5">
        <v>357</v>
      </c>
      <c r="B358" s="5" t="s">
        <v>1437</v>
      </c>
      <c r="C358" s="5" t="s">
        <v>169</v>
      </c>
      <c r="D358" s="5" t="s">
        <v>2785</v>
      </c>
      <c r="E358" s="5" t="s">
        <v>2786</v>
      </c>
      <c r="F358" s="5" t="s">
        <v>1440</v>
      </c>
      <c r="G358" s="5" t="s">
        <v>2787</v>
      </c>
      <c r="H358" s="5" t="s">
        <v>1446</v>
      </c>
      <c r="J358" s="5" t="s">
        <v>2793</v>
      </c>
    </row>
    <row r="359" spans="1:10">
      <c r="A359" s="5">
        <v>358</v>
      </c>
      <c r="B359" s="5" t="s">
        <v>1437</v>
      </c>
      <c r="C359" s="5" t="s">
        <v>169</v>
      </c>
      <c r="D359" s="5" t="s">
        <v>2788</v>
      </c>
      <c r="E359" s="5" t="s">
        <v>2789</v>
      </c>
      <c r="F359" s="5" t="s">
        <v>2790</v>
      </c>
      <c r="G359" s="5" t="s">
        <v>2791</v>
      </c>
      <c r="H359" s="5" t="s">
        <v>2792</v>
      </c>
      <c r="J359" s="5" t="s">
        <v>2793</v>
      </c>
    </row>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6" zoomScaleNormal="100" workbookViewId="0">
      <selection activeCell="E27" sqref="E27:E3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9" t="s">
        <v>713</v>
      </c>
      <c r="E5" s="1170"/>
      <c r="F5" s="1170"/>
      <c r="G5" s="1170"/>
      <c r="H5" s="1170"/>
      <c r="I5" s="1170"/>
      <c r="J5" s="1171"/>
      <c r="K5" s="437"/>
      <c r="L5" s="176"/>
      <c r="M5" s="176"/>
      <c r="N5" s="176"/>
      <c r="O5" s="176"/>
      <c r="P5" s="176"/>
      <c r="Q5" s="176"/>
      <c r="R5" s="176"/>
      <c r="S5" s="569"/>
      <c r="T5" s="569"/>
      <c r="U5" s="569"/>
      <c r="V5" s="569"/>
      <c r="W5" s="176"/>
    </row>
    <row r="6" spans="1:24" s="470" customFormat="1" ht="3" customHeight="1">
      <c r="A6" s="312"/>
      <c r="B6" s="312"/>
      <c r="D6" s="1201"/>
      <c r="E6" s="1202"/>
      <c r="F6" s="1202"/>
      <c r="G6" s="1202"/>
      <c r="H6" s="1202"/>
      <c r="I6" s="1202"/>
      <c r="J6" s="1203"/>
      <c r="S6" s="647"/>
      <c r="T6" s="647"/>
      <c r="U6" s="647"/>
      <c r="V6" s="647"/>
    </row>
    <row r="7" spans="1:24" s="470" customFormat="1" ht="5.25" hidden="1" customHeight="1">
      <c r="A7" s="312"/>
      <c r="B7" s="312"/>
      <c r="E7" s="1204"/>
      <c r="F7" s="1204"/>
      <c r="G7" s="1196"/>
      <c r="H7" s="1196"/>
      <c r="I7" s="1196"/>
      <c r="J7" s="1196"/>
      <c r="S7" s="647"/>
      <c r="T7" s="647"/>
      <c r="U7" s="647"/>
      <c r="V7" s="647"/>
    </row>
    <row r="8" spans="1:24" s="470" customFormat="1" ht="5.25" hidden="1" customHeight="1">
      <c r="A8" s="312"/>
      <c r="B8" s="312"/>
      <c r="E8" s="1204"/>
      <c r="F8" s="1204"/>
      <c r="G8" s="1196"/>
      <c r="H8" s="1196"/>
      <c r="I8" s="1196"/>
      <c r="J8" s="1196"/>
      <c r="S8" s="647"/>
      <c r="T8" s="647"/>
      <c r="U8" s="647"/>
      <c r="V8" s="647"/>
    </row>
    <row r="9" spans="1:24" s="470" customFormat="1" ht="5.25" hidden="1" customHeight="1">
      <c r="A9" s="312"/>
      <c r="B9" s="312"/>
      <c r="E9" s="1204"/>
      <c r="F9" s="1204"/>
      <c r="G9" s="1196"/>
      <c r="H9" s="1196"/>
      <c r="I9" s="1196"/>
      <c r="J9" s="1196"/>
      <c r="S9" s="647"/>
      <c r="T9" s="647"/>
      <c r="U9" s="647"/>
      <c r="V9" s="647"/>
    </row>
    <row r="10" spans="1:24" s="647" customFormat="1" ht="5.25" hidden="1">
      <c r="A10" s="312"/>
      <c r="B10" s="312"/>
      <c r="E10" s="1205"/>
      <c r="F10" s="1205"/>
      <c r="G10" s="842"/>
      <c r="H10" s="466"/>
      <c r="I10" s="795"/>
      <c r="J10" s="795"/>
    </row>
    <row r="11" spans="1:24" s="159" customFormat="1" ht="18.75" hidden="1" customHeight="1">
      <c r="A11" s="312"/>
      <c r="B11" s="312"/>
      <c r="D11" s="152"/>
      <c r="E11" s="1206" t="s">
        <v>720</v>
      </c>
      <c r="F11" s="1206"/>
      <c r="G11" s="1127"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6" t="s">
        <v>721</v>
      </c>
      <c r="F12" s="1206"/>
      <c r="G12" s="1127"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200"/>
      <c r="F13" s="120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7" t="s">
        <v>92</v>
      </c>
      <c r="E17" s="1197" t="s">
        <v>297</v>
      </c>
      <c r="F17" s="1197" t="s">
        <v>80</v>
      </c>
      <c r="G17" s="1197" t="s">
        <v>439</v>
      </c>
      <c r="H17" s="1197" t="s">
        <v>92</v>
      </c>
      <c r="I17" s="1197"/>
      <c r="J17" s="1197" t="s">
        <v>20</v>
      </c>
      <c r="K17" s="1199" t="s">
        <v>480</v>
      </c>
      <c r="L17" s="1199"/>
      <c r="M17" s="1199"/>
      <c r="N17" s="1199"/>
      <c r="O17" s="1199" t="s">
        <v>711</v>
      </c>
      <c r="P17" s="1199"/>
      <c r="Q17" s="1199"/>
      <c r="R17" s="1199"/>
      <c r="S17" s="1199" t="s">
        <v>712</v>
      </c>
      <c r="T17" s="1199"/>
      <c r="U17" s="1199"/>
      <c r="V17" s="1199"/>
      <c r="W17" s="1197" t="s">
        <v>244</v>
      </c>
    </row>
    <row r="18" spans="1:24" ht="30.75" customHeight="1">
      <c r="D18" s="1197"/>
      <c r="E18" s="1197"/>
      <c r="F18" s="1197"/>
      <c r="G18" s="1197"/>
      <c r="H18" s="1197"/>
      <c r="I18" s="1197"/>
      <c r="J18" s="1197"/>
      <c r="K18" s="115" t="s">
        <v>300</v>
      </c>
      <c r="L18" s="1197" t="s">
        <v>92</v>
      </c>
      <c r="M18" s="1197"/>
      <c r="N18" s="115" t="s">
        <v>230</v>
      </c>
      <c r="O18" s="115" t="s">
        <v>300</v>
      </c>
      <c r="P18" s="1197" t="s">
        <v>92</v>
      </c>
      <c r="Q18" s="1197"/>
      <c r="R18" s="115" t="s">
        <v>230</v>
      </c>
      <c r="S18" s="542" t="s">
        <v>300</v>
      </c>
      <c r="T18" s="1197" t="s">
        <v>92</v>
      </c>
      <c r="U18" s="1197"/>
      <c r="V18" s="542" t="s">
        <v>400</v>
      </c>
      <c r="W18" s="1197"/>
    </row>
    <row r="19" spans="1:24" s="406" customFormat="1" ht="12" customHeight="1">
      <c r="A19" s="405"/>
      <c r="B19" s="405"/>
      <c r="D19" s="42" t="s">
        <v>93</v>
      </c>
      <c r="E19" s="42" t="s">
        <v>49</v>
      </c>
      <c r="F19" s="42" t="s">
        <v>50</v>
      </c>
      <c r="G19" s="42" t="s">
        <v>51</v>
      </c>
      <c r="H19" s="1198" t="s">
        <v>68</v>
      </c>
      <c r="I19" s="1198"/>
      <c r="J19" s="42" t="s">
        <v>69</v>
      </c>
      <c r="K19" s="42" t="s">
        <v>183</v>
      </c>
      <c r="L19" s="1198" t="s">
        <v>184</v>
      </c>
      <c r="M19" s="1198"/>
      <c r="N19" s="42" t="s">
        <v>208</v>
      </c>
      <c r="O19" s="42" t="s">
        <v>209</v>
      </c>
      <c r="P19" s="1198" t="s">
        <v>210</v>
      </c>
      <c r="Q19" s="1198"/>
      <c r="R19" s="42" t="s">
        <v>211</v>
      </c>
      <c r="S19" s="527" t="s">
        <v>210</v>
      </c>
      <c r="T19" s="1198" t="s">
        <v>211</v>
      </c>
      <c r="U19" s="119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12" customFormat="1" ht="17.100000000000001" customHeight="1">
      <c r="A21" s="750">
        <v>7</v>
      </c>
      <c r="C21" s="310"/>
      <c r="D21" s="1177">
        <v>1</v>
      </c>
      <c r="E21" s="1179" t="s">
        <v>617</v>
      </c>
      <c r="F21" s="1183" t="s">
        <v>1419</v>
      </c>
      <c r="G21" s="1186" t="s">
        <v>85</v>
      </c>
      <c r="H21" s="1177"/>
      <c r="I21" s="1177">
        <v>1</v>
      </c>
      <c r="J21" s="1188" t="s">
        <v>2807</v>
      </c>
      <c r="K21" s="1176" t="s">
        <v>85</v>
      </c>
      <c r="L21" s="1191"/>
      <c r="M21" s="1191" t="s">
        <v>93</v>
      </c>
      <c r="N21" s="1192"/>
      <c r="O21" s="1176" t="s">
        <v>85</v>
      </c>
      <c r="P21" s="1191"/>
      <c r="Q21" s="1191" t="s">
        <v>93</v>
      </c>
      <c r="R21" s="1175"/>
      <c r="S21" s="1176" t="s">
        <v>85</v>
      </c>
      <c r="T21" s="1089"/>
      <c r="U21" s="1089" t="s">
        <v>93</v>
      </c>
      <c r="V21" s="1128"/>
      <c r="W21" s="308"/>
    </row>
    <row r="22" spans="1:24" s="1112" customFormat="1" ht="17.100000000000001" customHeight="1">
      <c r="A22" s="750"/>
      <c r="C22" s="749"/>
      <c r="D22" s="1177"/>
      <c r="E22" s="1180"/>
      <c r="F22" s="1184"/>
      <c r="G22" s="1186"/>
      <c r="H22" s="1177"/>
      <c r="I22" s="1177"/>
      <c r="J22" s="1189"/>
      <c r="K22" s="1176"/>
      <c r="L22" s="1191"/>
      <c r="M22" s="1191"/>
      <c r="N22" s="1192"/>
      <c r="O22" s="1176"/>
      <c r="P22" s="1191"/>
      <c r="Q22" s="1191"/>
      <c r="R22" s="1175"/>
      <c r="S22" s="1176"/>
      <c r="T22" s="1091"/>
      <c r="U22" s="746"/>
      <c r="V22" s="747"/>
      <c r="W22" s="748"/>
    </row>
    <row r="23" spans="1:24" s="1112" customFormat="1" ht="17.100000000000001" customHeight="1">
      <c r="A23" s="750"/>
      <c r="C23" s="749"/>
      <c r="D23" s="1178"/>
      <c r="E23" s="1181"/>
      <c r="F23" s="1184"/>
      <c r="G23" s="1187"/>
      <c r="H23" s="1178"/>
      <c r="I23" s="1178"/>
      <c r="J23" s="1189"/>
      <c r="K23" s="1187"/>
      <c r="L23" s="1178"/>
      <c r="M23" s="1178"/>
      <c r="N23" s="1175"/>
      <c r="O23" s="1187"/>
      <c r="P23" s="1113"/>
      <c r="Q23" s="746"/>
      <c r="R23" s="747"/>
      <c r="S23" s="743"/>
      <c r="T23" s="743"/>
      <c r="U23" s="743"/>
      <c r="V23" s="743"/>
      <c r="W23" s="748"/>
    </row>
    <row r="24" spans="1:24" s="1112" customFormat="1" ht="15" customHeight="1">
      <c r="A24" s="750"/>
      <c r="C24" s="749"/>
      <c r="D24" s="1178"/>
      <c r="E24" s="1181"/>
      <c r="F24" s="1184"/>
      <c r="G24" s="1187"/>
      <c r="H24" s="1178"/>
      <c r="I24" s="1178"/>
      <c r="J24" s="1190"/>
      <c r="K24" s="1187"/>
      <c r="L24" s="746"/>
      <c r="M24" s="747"/>
      <c r="N24" s="747"/>
      <c r="O24" s="747"/>
      <c r="P24" s="747"/>
      <c r="Q24" s="747"/>
      <c r="R24" s="747"/>
      <c r="S24" s="743"/>
      <c r="T24" s="743"/>
      <c r="U24" s="743"/>
      <c r="V24" s="743"/>
      <c r="W24" s="748"/>
    </row>
    <row r="25" spans="1:24" s="1112" customFormat="1" ht="15" customHeight="1">
      <c r="A25" s="750"/>
      <c r="C25" s="749"/>
      <c r="D25" s="1178"/>
      <c r="E25" s="1182"/>
      <c r="F25" s="1185"/>
      <c r="G25" s="1187"/>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3" t="s">
        <v>737</v>
      </c>
      <c r="F32" s="1193"/>
      <c r="G32" s="1193"/>
      <c r="H32" s="1193"/>
      <c r="I32" s="1193"/>
      <c r="J32" s="1193"/>
      <c r="K32" s="1193"/>
      <c r="L32" s="1193"/>
      <c r="M32" s="1193"/>
      <c r="N32" s="1193"/>
      <c r="O32" s="1193"/>
      <c r="P32" s="1193"/>
      <c r="Q32" s="1193"/>
      <c r="R32" s="1193"/>
      <c r="S32" s="1193"/>
      <c r="T32" s="1193"/>
      <c r="U32" s="1193"/>
      <c r="V32" s="1193"/>
      <c r="W32" s="1193"/>
    </row>
    <row r="33" spans="5:23" ht="36.950000000000003" customHeight="1">
      <c r="E33" s="1194" t="s">
        <v>739</v>
      </c>
      <c r="F33" s="1195"/>
      <c r="G33" s="1195"/>
      <c r="H33" s="1195"/>
      <c r="I33" s="1195"/>
      <c r="J33" s="1195"/>
      <c r="K33" s="1195"/>
      <c r="L33" s="1195"/>
      <c r="M33" s="1195"/>
      <c r="N33" s="1195"/>
      <c r="O33" s="1195"/>
      <c r="P33" s="1195"/>
      <c r="Q33" s="1195"/>
      <c r="R33" s="1195"/>
      <c r="S33" s="1195"/>
      <c r="T33" s="1195"/>
      <c r="U33" s="1195"/>
      <c r="V33" s="1195"/>
      <c r="W33" s="1195"/>
    </row>
    <row r="34" spans="5:23" ht="17.100000000000001" customHeight="1">
      <c r="E34" s="1194" t="s">
        <v>740</v>
      </c>
      <c r="F34" s="1195"/>
      <c r="G34" s="1195"/>
      <c r="H34" s="1195"/>
      <c r="I34" s="1195"/>
      <c r="J34" s="1195"/>
      <c r="K34" s="1195"/>
      <c r="L34" s="1195"/>
      <c r="M34" s="1195"/>
      <c r="N34" s="1195"/>
      <c r="O34" s="1195"/>
      <c r="P34" s="1195"/>
      <c r="Q34" s="1195"/>
      <c r="R34" s="1195"/>
      <c r="S34" s="1195"/>
      <c r="T34" s="1195"/>
      <c r="U34" s="1195"/>
      <c r="V34" s="1195"/>
      <c r="W34" s="1195"/>
    </row>
    <row r="35" spans="5:23" ht="27" customHeight="1">
      <c r="E35" s="1194" t="s">
        <v>741</v>
      </c>
      <c r="F35" s="1195"/>
      <c r="G35" s="1195"/>
      <c r="H35" s="1195"/>
      <c r="I35" s="1195"/>
      <c r="J35" s="1195"/>
      <c r="K35" s="1195"/>
      <c r="L35" s="1195"/>
      <c r="M35" s="1195"/>
      <c r="N35" s="1195"/>
      <c r="O35" s="1195"/>
      <c r="P35" s="1195"/>
      <c r="Q35" s="1195"/>
      <c r="R35" s="1195"/>
      <c r="S35" s="1195"/>
      <c r="T35" s="1195"/>
      <c r="U35" s="1195"/>
      <c r="V35" s="1195"/>
      <c r="W35" s="1195"/>
    </row>
    <row r="36" spans="5:23" ht="17.100000000000001" customHeight="1">
      <c r="E36" s="1194" t="s">
        <v>742</v>
      </c>
      <c r="F36" s="1195"/>
      <c r="G36" s="1195"/>
      <c r="H36" s="1195"/>
      <c r="I36" s="1195"/>
      <c r="J36" s="1195"/>
      <c r="K36" s="1195"/>
      <c r="L36" s="1195"/>
      <c r="M36" s="1195"/>
      <c r="N36" s="1195"/>
      <c r="O36" s="1195"/>
      <c r="P36" s="1195"/>
      <c r="Q36" s="1195"/>
      <c r="R36" s="1195"/>
      <c r="S36" s="1195"/>
      <c r="T36" s="1195"/>
      <c r="U36" s="1195"/>
      <c r="V36" s="1195"/>
      <c r="W36" s="1195"/>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3" t="s">
        <v>738</v>
      </c>
      <c r="F38" s="1193"/>
      <c r="G38" s="1193"/>
      <c r="H38" s="1193"/>
      <c r="I38" s="1193"/>
      <c r="J38" s="1193"/>
      <c r="K38" s="1193"/>
      <c r="L38" s="1193"/>
      <c r="M38" s="1193"/>
      <c r="N38" s="1193"/>
      <c r="O38" s="1193"/>
      <c r="P38" s="1193"/>
      <c r="Q38" s="1193"/>
      <c r="R38" s="1193"/>
      <c r="S38" s="1193"/>
      <c r="T38" s="1193"/>
      <c r="U38" s="1193"/>
      <c r="V38" s="1193"/>
      <c r="W38" s="1193"/>
    </row>
    <row r="39" spans="5:23" ht="17.100000000000001" customHeight="1">
      <c r="E39" s="1194" t="s">
        <v>743</v>
      </c>
      <c r="F39" s="1195"/>
      <c r="G39" s="1195"/>
      <c r="H39" s="1195"/>
      <c r="I39" s="1195"/>
      <c r="J39" s="1195"/>
      <c r="K39" s="1195"/>
      <c r="L39" s="1195"/>
      <c r="M39" s="1195"/>
      <c r="N39" s="1195"/>
      <c r="O39" s="1195"/>
      <c r="P39" s="1195"/>
      <c r="Q39" s="1195"/>
      <c r="R39" s="1195"/>
      <c r="S39" s="1195"/>
      <c r="T39" s="1195"/>
      <c r="U39" s="1195"/>
      <c r="V39" s="1195"/>
      <c r="W39" s="1195"/>
    </row>
    <row r="40" spans="5:23" ht="17.100000000000001" customHeight="1">
      <c r="E40" s="1194" t="s">
        <v>744</v>
      </c>
      <c r="F40" s="1195"/>
      <c r="G40" s="1195"/>
      <c r="H40" s="1195"/>
      <c r="I40" s="1195"/>
      <c r="J40" s="1195"/>
      <c r="K40" s="1195"/>
      <c r="L40" s="1195"/>
      <c r="M40" s="1195"/>
      <c r="N40" s="1195"/>
      <c r="O40" s="1195"/>
      <c r="P40" s="1195"/>
      <c r="Q40" s="1195"/>
      <c r="R40" s="1195"/>
      <c r="S40" s="1195"/>
      <c r="T40" s="1195"/>
      <c r="U40" s="1195"/>
      <c r="V40" s="1195"/>
      <c r="W40" s="1195"/>
    </row>
  </sheetData>
  <sheetProtection password="FA9C"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P21:P22"/>
    <mergeCell ref="Q21:Q22"/>
    <mergeCell ref="E38:W38"/>
    <mergeCell ref="E39:W39"/>
    <mergeCell ref="E40:W40"/>
    <mergeCell ref="E32:W32"/>
    <mergeCell ref="E33:W33"/>
    <mergeCell ref="E34:W34"/>
    <mergeCell ref="E35:W35"/>
    <mergeCell ref="R21:R22"/>
    <mergeCell ref="S21:S22"/>
    <mergeCell ref="D21:D25"/>
    <mergeCell ref="E21:E25"/>
    <mergeCell ref="F21:F25"/>
    <mergeCell ref="G21:G25"/>
    <mergeCell ref="H21:H24"/>
    <mergeCell ref="I21:I24"/>
    <mergeCell ref="J21:J24"/>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0"/>
  <sheetViews>
    <sheetView showGridLines="0" zoomScaleNormal="100" workbookViewId="0"/>
  </sheetViews>
  <sheetFormatPr defaultRowHeight="11.25"/>
  <cols>
    <col min="1" max="1" width="9.140625" style="1062"/>
  </cols>
  <sheetData>
    <row r="1" spans="1:4">
      <c r="A1" s="1062" t="s">
        <v>1413</v>
      </c>
      <c r="B1" t="s">
        <v>515</v>
      </c>
      <c r="C1" t="s">
        <v>516</v>
      </c>
      <c r="D1" t="s">
        <v>1412</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799</v>
      </c>
      <c r="C13" t="s">
        <v>801</v>
      </c>
      <c r="D13" t="s">
        <v>802</v>
      </c>
    </row>
    <row r="14" spans="1:4">
      <c r="A14" s="1062">
        <v>13</v>
      </c>
      <c r="B14" t="s">
        <v>799</v>
      </c>
      <c r="C14" t="s">
        <v>799</v>
      </c>
      <c r="D14" t="s">
        <v>800</v>
      </c>
    </row>
    <row r="15" spans="1:4">
      <c r="A15" s="1062">
        <v>14</v>
      </c>
      <c r="B15" t="s">
        <v>799</v>
      </c>
      <c r="C15" t="s">
        <v>803</v>
      </c>
      <c r="D15" t="s">
        <v>804</v>
      </c>
    </row>
    <row r="16" spans="1:4">
      <c r="A16" s="1062">
        <v>15</v>
      </c>
      <c r="B16" t="s">
        <v>799</v>
      </c>
      <c r="C16" t="s">
        <v>805</v>
      </c>
      <c r="D16" t="s">
        <v>806</v>
      </c>
    </row>
    <row r="17" spans="1:4">
      <c r="A17" s="1062">
        <v>16</v>
      </c>
      <c r="B17" t="s">
        <v>799</v>
      </c>
      <c r="C17" t="s">
        <v>807</v>
      </c>
      <c r="D17" t="s">
        <v>808</v>
      </c>
    </row>
    <row r="18" spans="1:4">
      <c r="A18" s="1062">
        <v>17</v>
      </c>
      <c r="B18" t="s">
        <v>799</v>
      </c>
      <c r="C18" t="s">
        <v>809</v>
      </c>
      <c r="D18" t="s">
        <v>810</v>
      </c>
    </row>
    <row r="19" spans="1:4">
      <c r="A19" s="1062">
        <v>18</v>
      </c>
      <c r="B19" t="s">
        <v>799</v>
      </c>
      <c r="C19" t="s">
        <v>811</v>
      </c>
      <c r="D19" t="s">
        <v>812</v>
      </c>
    </row>
    <row r="20" spans="1:4">
      <c r="A20" s="1062">
        <v>19</v>
      </c>
      <c r="B20" t="s">
        <v>799</v>
      </c>
      <c r="C20" t="s">
        <v>813</v>
      </c>
      <c r="D20" t="s">
        <v>814</v>
      </c>
    </row>
    <row r="21" spans="1:4">
      <c r="A21" s="1062">
        <v>20</v>
      </c>
      <c r="B21" t="s">
        <v>799</v>
      </c>
      <c r="C21" t="s">
        <v>815</v>
      </c>
      <c r="D21" t="s">
        <v>816</v>
      </c>
    </row>
    <row r="22" spans="1:4">
      <c r="A22" s="1062">
        <v>21</v>
      </c>
      <c r="B22" t="s">
        <v>799</v>
      </c>
      <c r="C22" t="s">
        <v>817</v>
      </c>
      <c r="D22" t="s">
        <v>818</v>
      </c>
    </row>
    <row r="23" spans="1:4">
      <c r="A23" s="1062">
        <v>22</v>
      </c>
      <c r="B23" t="s">
        <v>799</v>
      </c>
      <c r="C23" t="s">
        <v>819</v>
      </c>
      <c r="D23" t="s">
        <v>820</v>
      </c>
    </row>
    <row r="24" spans="1:4">
      <c r="A24" s="1062">
        <v>23</v>
      </c>
      <c r="B24" t="s">
        <v>799</v>
      </c>
      <c r="C24" t="s">
        <v>821</v>
      </c>
      <c r="D24" t="s">
        <v>822</v>
      </c>
    </row>
    <row r="25" spans="1:4">
      <c r="A25" s="1062">
        <v>24</v>
      </c>
      <c r="B25" t="s">
        <v>799</v>
      </c>
      <c r="C25" t="s">
        <v>823</v>
      </c>
      <c r="D25" t="s">
        <v>824</v>
      </c>
    </row>
    <row r="26" spans="1:4">
      <c r="A26" s="1062">
        <v>25</v>
      </c>
      <c r="B26" t="s">
        <v>825</v>
      </c>
      <c r="C26" t="s">
        <v>825</v>
      </c>
      <c r="D26" t="s">
        <v>826</v>
      </c>
    </row>
    <row r="27" spans="1:4">
      <c r="A27" s="1062">
        <v>26</v>
      </c>
      <c r="B27" t="s">
        <v>825</v>
      </c>
      <c r="C27" t="s">
        <v>827</v>
      </c>
      <c r="D27" t="s">
        <v>828</v>
      </c>
    </row>
    <row r="28" spans="1:4">
      <c r="A28" s="1062">
        <v>27</v>
      </c>
      <c r="B28" t="s">
        <v>825</v>
      </c>
      <c r="C28" t="s">
        <v>829</v>
      </c>
      <c r="D28" t="s">
        <v>830</v>
      </c>
    </row>
    <row r="29" spans="1:4">
      <c r="A29" s="1062">
        <v>28</v>
      </c>
      <c r="B29" t="s">
        <v>825</v>
      </c>
      <c r="C29" t="s">
        <v>831</v>
      </c>
      <c r="D29" t="s">
        <v>832</v>
      </c>
    </row>
    <row r="30" spans="1:4">
      <c r="A30" s="1062">
        <v>29</v>
      </c>
      <c r="B30" t="s">
        <v>825</v>
      </c>
      <c r="C30" t="s">
        <v>833</v>
      </c>
      <c r="D30" t="s">
        <v>834</v>
      </c>
    </row>
    <row r="31" spans="1:4">
      <c r="A31" s="1062">
        <v>30</v>
      </c>
      <c r="B31" t="s">
        <v>825</v>
      </c>
      <c r="C31" t="s">
        <v>835</v>
      </c>
      <c r="D31" t="s">
        <v>836</v>
      </c>
    </row>
    <row r="32" spans="1:4">
      <c r="A32" s="1062">
        <v>31</v>
      </c>
      <c r="B32" t="s">
        <v>825</v>
      </c>
      <c r="C32" t="s">
        <v>837</v>
      </c>
      <c r="D32" t="s">
        <v>838</v>
      </c>
    </row>
    <row r="33" spans="1:4">
      <c r="A33" s="1062">
        <v>32</v>
      </c>
      <c r="B33" t="s">
        <v>825</v>
      </c>
      <c r="C33" t="s">
        <v>839</v>
      </c>
      <c r="D33" t="s">
        <v>840</v>
      </c>
    </row>
    <row r="34" spans="1:4">
      <c r="A34" s="1062">
        <v>33</v>
      </c>
      <c r="B34" t="s">
        <v>825</v>
      </c>
      <c r="C34" t="s">
        <v>841</v>
      </c>
      <c r="D34" t="s">
        <v>842</v>
      </c>
    </row>
    <row r="35" spans="1:4">
      <c r="A35" s="1062">
        <v>34</v>
      </c>
      <c r="B35" t="s">
        <v>825</v>
      </c>
      <c r="C35" t="s">
        <v>843</v>
      </c>
      <c r="D35" t="s">
        <v>844</v>
      </c>
    </row>
    <row r="36" spans="1:4">
      <c r="A36" s="1062">
        <v>35</v>
      </c>
      <c r="B36" t="s">
        <v>845</v>
      </c>
      <c r="C36" t="s">
        <v>847</v>
      </c>
      <c r="D36" t="s">
        <v>848</v>
      </c>
    </row>
    <row r="37" spans="1:4">
      <c r="A37" s="1062">
        <v>36</v>
      </c>
      <c r="B37" t="s">
        <v>845</v>
      </c>
      <c r="C37" t="s">
        <v>849</v>
      </c>
      <c r="D37" t="s">
        <v>850</v>
      </c>
    </row>
    <row r="38" spans="1:4">
      <c r="A38" s="1062">
        <v>37</v>
      </c>
      <c r="B38" t="s">
        <v>845</v>
      </c>
      <c r="C38" t="s">
        <v>851</v>
      </c>
      <c r="D38" t="s">
        <v>852</v>
      </c>
    </row>
    <row r="39" spans="1:4">
      <c r="A39" s="1062">
        <v>38</v>
      </c>
      <c r="B39" t="s">
        <v>845</v>
      </c>
      <c r="C39" t="s">
        <v>853</v>
      </c>
      <c r="D39" t="s">
        <v>854</v>
      </c>
    </row>
    <row r="40" spans="1:4">
      <c r="A40" s="1062">
        <v>39</v>
      </c>
      <c r="B40" t="s">
        <v>845</v>
      </c>
      <c r="C40" t="s">
        <v>845</v>
      </c>
      <c r="D40" t="s">
        <v>846</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845</v>
      </c>
      <c r="C46" t="s">
        <v>865</v>
      </c>
      <c r="D46" t="s">
        <v>866</v>
      </c>
    </row>
    <row r="47" spans="1:4">
      <c r="A47" s="1062">
        <v>46</v>
      </c>
      <c r="B47" t="s">
        <v>845</v>
      </c>
      <c r="C47" t="s">
        <v>867</v>
      </c>
      <c r="D47" t="s">
        <v>868</v>
      </c>
    </row>
    <row r="48" spans="1:4">
      <c r="A48" s="1062">
        <v>47</v>
      </c>
      <c r="B48" t="s">
        <v>869</v>
      </c>
      <c r="C48" t="s">
        <v>871</v>
      </c>
      <c r="D48" t="s">
        <v>872</v>
      </c>
    </row>
    <row r="49" spans="1:4">
      <c r="A49" s="1062">
        <v>48</v>
      </c>
      <c r="B49" t="s">
        <v>869</v>
      </c>
      <c r="C49" t="s">
        <v>873</v>
      </c>
      <c r="D49" t="s">
        <v>874</v>
      </c>
    </row>
    <row r="50" spans="1:4">
      <c r="A50" s="1062">
        <v>49</v>
      </c>
      <c r="B50" t="s">
        <v>869</v>
      </c>
      <c r="C50" t="s">
        <v>875</v>
      </c>
      <c r="D50" t="s">
        <v>876</v>
      </c>
    </row>
    <row r="51" spans="1:4">
      <c r="A51" s="1062">
        <v>50</v>
      </c>
      <c r="B51" t="s">
        <v>869</v>
      </c>
      <c r="C51" t="s">
        <v>869</v>
      </c>
      <c r="D51" t="s">
        <v>870</v>
      </c>
    </row>
    <row r="52" spans="1:4">
      <c r="A52" s="1062">
        <v>51</v>
      </c>
      <c r="B52" t="s">
        <v>869</v>
      </c>
      <c r="C52" t="s">
        <v>877</v>
      </c>
      <c r="D52" t="s">
        <v>878</v>
      </c>
    </row>
    <row r="53" spans="1:4">
      <c r="A53" s="1062">
        <v>52</v>
      </c>
      <c r="B53" t="s">
        <v>869</v>
      </c>
      <c r="C53" t="s">
        <v>879</v>
      </c>
      <c r="D53" t="s">
        <v>880</v>
      </c>
    </row>
    <row r="54" spans="1:4">
      <c r="A54" s="1062">
        <v>53</v>
      </c>
      <c r="B54" t="s">
        <v>869</v>
      </c>
      <c r="C54" t="s">
        <v>881</v>
      </c>
      <c r="D54" t="s">
        <v>882</v>
      </c>
    </row>
    <row r="55" spans="1:4">
      <c r="A55" s="1062">
        <v>54</v>
      </c>
      <c r="B55" t="s">
        <v>869</v>
      </c>
      <c r="C55" t="s">
        <v>883</v>
      </c>
      <c r="D55" t="s">
        <v>884</v>
      </c>
    </row>
    <row r="56" spans="1:4">
      <c r="A56" s="1062">
        <v>55</v>
      </c>
      <c r="B56" t="s">
        <v>869</v>
      </c>
      <c r="C56" t="s">
        <v>885</v>
      </c>
      <c r="D56" t="s">
        <v>886</v>
      </c>
    </row>
    <row r="57" spans="1:4">
      <c r="A57" s="1062">
        <v>56</v>
      </c>
      <c r="B57" t="s">
        <v>869</v>
      </c>
      <c r="C57" t="s">
        <v>887</v>
      </c>
      <c r="D57" t="s">
        <v>888</v>
      </c>
    </row>
    <row r="58" spans="1:4">
      <c r="A58" s="1062">
        <v>57</v>
      </c>
      <c r="B58" t="s">
        <v>869</v>
      </c>
      <c r="C58" t="s">
        <v>889</v>
      </c>
      <c r="D58" t="s">
        <v>890</v>
      </c>
    </row>
    <row r="59" spans="1:4">
      <c r="A59" s="1062">
        <v>58</v>
      </c>
      <c r="B59" t="s">
        <v>869</v>
      </c>
      <c r="C59" t="s">
        <v>891</v>
      </c>
      <c r="D59" t="s">
        <v>892</v>
      </c>
    </row>
    <row r="60" spans="1:4">
      <c r="A60" s="1062">
        <v>59</v>
      </c>
      <c r="B60" t="s">
        <v>869</v>
      </c>
      <c r="C60" t="s">
        <v>893</v>
      </c>
      <c r="D60" t="s">
        <v>894</v>
      </c>
    </row>
    <row r="61" spans="1:4">
      <c r="A61" s="1062">
        <v>60</v>
      </c>
      <c r="B61" t="s">
        <v>869</v>
      </c>
      <c r="C61" t="s">
        <v>895</v>
      </c>
      <c r="D61" t="s">
        <v>896</v>
      </c>
    </row>
    <row r="62" spans="1:4">
      <c r="A62" s="1062">
        <v>61</v>
      </c>
      <c r="B62" t="s">
        <v>897</v>
      </c>
      <c r="C62" t="s">
        <v>897</v>
      </c>
      <c r="D62" t="s">
        <v>898</v>
      </c>
    </row>
    <row r="63" spans="1:4">
      <c r="A63" s="1062">
        <v>62</v>
      </c>
      <c r="B63" t="s">
        <v>897</v>
      </c>
      <c r="C63" t="s">
        <v>899</v>
      </c>
      <c r="D63" t="s">
        <v>900</v>
      </c>
    </row>
    <row r="64" spans="1:4">
      <c r="A64" s="1062">
        <v>63</v>
      </c>
      <c r="B64" t="s">
        <v>897</v>
      </c>
      <c r="C64" t="s">
        <v>901</v>
      </c>
      <c r="D64" t="s">
        <v>902</v>
      </c>
    </row>
    <row r="65" spans="1:4">
      <c r="A65" s="1062">
        <v>64</v>
      </c>
      <c r="B65" t="s">
        <v>897</v>
      </c>
      <c r="C65" t="s">
        <v>903</v>
      </c>
      <c r="D65" t="s">
        <v>904</v>
      </c>
    </row>
    <row r="66" spans="1:4">
      <c r="A66" s="1062">
        <v>65</v>
      </c>
      <c r="B66" t="s">
        <v>897</v>
      </c>
      <c r="C66" t="s">
        <v>905</v>
      </c>
      <c r="D66" t="s">
        <v>906</v>
      </c>
    </row>
    <row r="67" spans="1:4">
      <c r="A67" s="1062">
        <v>66</v>
      </c>
      <c r="B67" t="s">
        <v>897</v>
      </c>
      <c r="C67" t="s">
        <v>907</v>
      </c>
      <c r="D67" t="s">
        <v>908</v>
      </c>
    </row>
    <row r="68" spans="1:4">
      <c r="A68" s="1062">
        <v>67</v>
      </c>
      <c r="B68" t="s">
        <v>897</v>
      </c>
      <c r="C68" t="s">
        <v>909</v>
      </c>
      <c r="D68" t="s">
        <v>910</v>
      </c>
    </row>
    <row r="69" spans="1:4">
      <c r="A69" s="1062">
        <v>68</v>
      </c>
      <c r="B69" t="s">
        <v>897</v>
      </c>
      <c r="C69" t="s">
        <v>911</v>
      </c>
      <c r="D69" t="s">
        <v>912</v>
      </c>
    </row>
    <row r="70" spans="1:4">
      <c r="A70" s="1062">
        <v>69</v>
      </c>
      <c r="B70" t="s">
        <v>897</v>
      </c>
      <c r="C70" t="s">
        <v>913</v>
      </c>
      <c r="D70" t="s">
        <v>914</v>
      </c>
    </row>
    <row r="71" spans="1:4">
      <c r="A71" s="1062">
        <v>70</v>
      </c>
      <c r="B71" t="s">
        <v>897</v>
      </c>
      <c r="C71" t="s">
        <v>915</v>
      </c>
      <c r="D71" t="s">
        <v>916</v>
      </c>
    </row>
    <row r="72" spans="1:4">
      <c r="A72" s="1062">
        <v>71</v>
      </c>
      <c r="B72" t="s">
        <v>897</v>
      </c>
      <c r="C72" t="s">
        <v>917</v>
      </c>
      <c r="D72" t="s">
        <v>918</v>
      </c>
    </row>
    <row r="73" spans="1:4">
      <c r="A73" s="1062">
        <v>72</v>
      </c>
      <c r="B73" t="s">
        <v>919</v>
      </c>
      <c r="C73" t="s">
        <v>919</v>
      </c>
      <c r="D73" t="s">
        <v>920</v>
      </c>
    </row>
    <row r="74" spans="1:4">
      <c r="A74" s="1062">
        <v>73</v>
      </c>
      <c r="B74" t="s">
        <v>921</v>
      </c>
      <c r="C74" t="s">
        <v>921</v>
      </c>
      <c r="D74" t="s">
        <v>922</v>
      </c>
    </row>
    <row r="75" spans="1:4">
      <c r="A75" s="1062">
        <v>74</v>
      </c>
      <c r="B75" t="s">
        <v>923</v>
      </c>
      <c r="C75" t="s">
        <v>923</v>
      </c>
      <c r="D75" t="s">
        <v>924</v>
      </c>
    </row>
    <row r="76" spans="1:4">
      <c r="A76" s="1062">
        <v>75</v>
      </c>
      <c r="B76" t="s">
        <v>925</v>
      </c>
      <c r="C76" t="s">
        <v>925</v>
      </c>
      <c r="D76" t="s">
        <v>926</v>
      </c>
    </row>
    <row r="77" spans="1:4">
      <c r="A77" s="1062">
        <v>76</v>
      </c>
      <c r="B77" t="s">
        <v>927</v>
      </c>
      <c r="C77" t="s">
        <v>927</v>
      </c>
      <c r="D77" t="s">
        <v>928</v>
      </c>
    </row>
    <row r="78" spans="1:4">
      <c r="A78" s="1062">
        <v>77</v>
      </c>
      <c r="B78" t="s">
        <v>929</v>
      </c>
      <c r="C78" t="s">
        <v>929</v>
      </c>
      <c r="D78" t="s">
        <v>930</v>
      </c>
    </row>
    <row r="79" spans="1:4">
      <c r="A79" s="1062">
        <v>78</v>
      </c>
      <c r="B79" t="s">
        <v>931</v>
      </c>
      <c r="C79" t="s">
        <v>931</v>
      </c>
      <c r="D79" t="s">
        <v>932</v>
      </c>
    </row>
    <row r="80" spans="1:4">
      <c r="A80" s="1062">
        <v>79</v>
      </c>
      <c r="B80" t="s">
        <v>933</v>
      </c>
      <c r="C80" t="s">
        <v>933</v>
      </c>
      <c r="D80" t="s">
        <v>934</v>
      </c>
    </row>
    <row r="81" spans="1:4">
      <c r="A81" s="1062">
        <v>80</v>
      </c>
      <c r="B81" t="s">
        <v>935</v>
      </c>
      <c r="C81" t="s">
        <v>935</v>
      </c>
      <c r="D81" t="s">
        <v>936</v>
      </c>
    </row>
    <row r="82" spans="1:4">
      <c r="A82" s="1062">
        <v>81</v>
      </c>
      <c r="B82" t="s">
        <v>937</v>
      </c>
      <c r="C82" t="s">
        <v>937</v>
      </c>
      <c r="D82" t="s">
        <v>938</v>
      </c>
    </row>
    <row r="83" spans="1:4">
      <c r="A83" s="1062">
        <v>82</v>
      </c>
      <c r="B83" t="s">
        <v>939</v>
      </c>
      <c r="C83" t="s">
        <v>939</v>
      </c>
      <c r="D83" t="s">
        <v>940</v>
      </c>
    </row>
    <row r="84" spans="1:4">
      <c r="A84" s="1062">
        <v>83</v>
      </c>
      <c r="B84" t="s">
        <v>941</v>
      </c>
      <c r="C84" t="s">
        <v>941</v>
      </c>
      <c r="D84" t="s">
        <v>942</v>
      </c>
    </row>
    <row r="85" spans="1:4">
      <c r="A85" s="1062">
        <v>84</v>
      </c>
      <c r="B85" t="s">
        <v>943</v>
      </c>
      <c r="C85" t="s">
        <v>943</v>
      </c>
      <c r="D85" t="s">
        <v>944</v>
      </c>
    </row>
    <row r="86" spans="1:4">
      <c r="A86" s="1062">
        <v>85</v>
      </c>
      <c r="B86" t="s">
        <v>945</v>
      </c>
      <c r="C86" t="s">
        <v>945</v>
      </c>
      <c r="D86" t="s">
        <v>946</v>
      </c>
    </row>
    <row r="87" spans="1:4">
      <c r="A87" s="1062">
        <v>86</v>
      </c>
      <c r="B87" t="s">
        <v>945</v>
      </c>
      <c r="C87" t="s">
        <v>947</v>
      </c>
      <c r="D87" t="s">
        <v>948</v>
      </c>
    </row>
    <row r="88" spans="1:4">
      <c r="A88" s="1062">
        <v>87</v>
      </c>
      <c r="B88" t="s">
        <v>945</v>
      </c>
      <c r="C88" t="s">
        <v>949</v>
      </c>
      <c r="D88" t="s">
        <v>950</v>
      </c>
    </row>
    <row r="89" spans="1:4">
      <c r="A89" s="1062">
        <v>88</v>
      </c>
      <c r="B89" t="s">
        <v>945</v>
      </c>
      <c r="C89" t="s">
        <v>951</v>
      </c>
      <c r="D89" t="s">
        <v>952</v>
      </c>
    </row>
    <row r="90" spans="1:4">
      <c r="A90" s="1062">
        <v>89</v>
      </c>
      <c r="B90" t="s">
        <v>945</v>
      </c>
      <c r="C90" t="s">
        <v>953</v>
      </c>
      <c r="D90" t="s">
        <v>954</v>
      </c>
    </row>
    <row r="91" spans="1:4">
      <c r="A91" s="1062">
        <v>90</v>
      </c>
      <c r="B91" t="s">
        <v>945</v>
      </c>
      <c r="C91" t="s">
        <v>955</v>
      </c>
      <c r="D91" t="s">
        <v>956</v>
      </c>
    </row>
    <row r="92" spans="1:4">
      <c r="A92" s="1062">
        <v>91</v>
      </c>
      <c r="B92" t="s">
        <v>945</v>
      </c>
      <c r="C92" t="s">
        <v>957</v>
      </c>
      <c r="D92" t="s">
        <v>958</v>
      </c>
    </row>
    <row r="93" spans="1:4">
      <c r="A93" s="1062">
        <v>92</v>
      </c>
      <c r="B93" t="s">
        <v>945</v>
      </c>
      <c r="C93" t="s">
        <v>959</v>
      </c>
      <c r="D93" t="s">
        <v>960</v>
      </c>
    </row>
    <row r="94" spans="1:4">
      <c r="A94" s="1062">
        <v>93</v>
      </c>
      <c r="B94" t="s">
        <v>961</v>
      </c>
      <c r="C94" t="s">
        <v>961</v>
      </c>
      <c r="D94" t="s">
        <v>962</v>
      </c>
    </row>
    <row r="95" spans="1:4">
      <c r="A95" s="1062">
        <v>94</v>
      </c>
      <c r="B95" t="s">
        <v>963</v>
      </c>
      <c r="C95" t="s">
        <v>965</v>
      </c>
      <c r="D95" t="s">
        <v>966</v>
      </c>
    </row>
    <row r="96" spans="1:4">
      <c r="A96" s="1062">
        <v>95</v>
      </c>
      <c r="B96" t="s">
        <v>963</v>
      </c>
      <c r="C96" t="s">
        <v>963</v>
      </c>
      <c r="D96" t="s">
        <v>964</v>
      </c>
    </row>
    <row r="97" spans="1:4">
      <c r="A97" s="1062">
        <v>96</v>
      </c>
      <c r="B97" t="s">
        <v>963</v>
      </c>
      <c r="C97" t="s">
        <v>967</v>
      </c>
      <c r="D97" t="s">
        <v>968</v>
      </c>
    </row>
    <row r="98" spans="1:4">
      <c r="A98" s="1062">
        <v>97</v>
      </c>
      <c r="B98" t="s">
        <v>963</v>
      </c>
      <c r="C98" t="s">
        <v>969</v>
      </c>
      <c r="D98" t="s">
        <v>970</v>
      </c>
    </row>
    <row r="99" spans="1:4">
      <c r="A99" s="1062">
        <v>98</v>
      </c>
      <c r="B99" t="s">
        <v>971</v>
      </c>
      <c r="C99" t="s">
        <v>973</v>
      </c>
      <c r="D99" t="s">
        <v>974</v>
      </c>
    </row>
    <row r="100" spans="1:4">
      <c r="A100" s="1062">
        <v>99</v>
      </c>
      <c r="B100" t="s">
        <v>971</v>
      </c>
      <c r="C100" t="s">
        <v>975</v>
      </c>
      <c r="D100" t="s">
        <v>976</v>
      </c>
    </row>
    <row r="101" spans="1:4">
      <c r="A101" s="1062">
        <v>100</v>
      </c>
      <c r="B101" t="s">
        <v>971</v>
      </c>
      <c r="C101" t="s">
        <v>977</v>
      </c>
      <c r="D101" t="s">
        <v>978</v>
      </c>
    </row>
    <row r="102" spans="1:4">
      <c r="A102" s="1062">
        <v>101</v>
      </c>
      <c r="B102" t="s">
        <v>971</v>
      </c>
      <c r="C102" t="s">
        <v>979</v>
      </c>
      <c r="D102" t="s">
        <v>980</v>
      </c>
    </row>
    <row r="103" spans="1:4">
      <c r="A103" s="1062">
        <v>102</v>
      </c>
      <c r="B103" t="s">
        <v>971</v>
      </c>
      <c r="C103" t="s">
        <v>971</v>
      </c>
      <c r="D103" t="s">
        <v>972</v>
      </c>
    </row>
    <row r="104" spans="1:4">
      <c r="A104" s="1062">
        <v>103</v>
      </c>
      <c r="B104" t="s">
        <v>971</v>
      </c>
      <c r="C104" t="s">
        <v>981</v>
      </c>
      <c r="D104" t="s">
        <v>982</v>
      </c>
    </row>
    <row r="105" spans="1:4">
      <c r="A105" s="1062">
        <v>104</v>
      </c>
      <c r="B105" t="s">
        <v>971</v>
      </c>
      <c r="C105" t="s">
        <v>983</v>
      </c>
      <c r="D105" t="s">
        <v>984</v>
      </c>
    </row>
    <row r="106" spans="1:4">
      <c r="A106" s="1062">
        <v>105</v>
      </c>
      <c r="B106" t="s">
        <v>971</v>
      </c>
      <c r="C106" t="s">
        <v>985</v>
      </c>
      <c r="D106" t="s">
        <v>986</v>
      </c>
    </row>
    <row r="107" spans="1:4">
      <c r="A107" s="1062">
        <v>106</v>
      </c>
      <c r="B107" t="s">
        <v>971</v>
      </c>
      <c r="C107" t="s">
        <v>987</v>
      </c>
      <c r="D107" t="s">
        <v>988</v>
      </c>
    </row>
    <row r="108" spans="1:4">
      <c r="A108" s="1062">
        <v>107</v>
      </c>
      <c r="B108" t="s">
        <v>971</v>
      </c>
      <c r="C108" t="s">
        <v>989</v>
      </c>
      <c r="D108" t="s">
        <v>990</v>
      </c>
    </row>
    <row r="109" spans="1:4">
      <c r="A109" s="1062">
        <v>108</v>
      </c>
      <c r="B109" t="s">
        <v>971</v>
      </c>
      <c r="C109" t="s">
        <v>991</v>
      </c>
      <c r="D109" t="s">
        <v>992</v>
      </c>
    </row>
    <row r="110" spans="1:4">
      <c r="A110" s="1062">
        <v>109</v>
      </c>
      <c r="B110" t="s">
        <v>971</v>
      </c>
      <c r="C110" t="s">
        <v>993</v>
      </c>
      <c r="D110" t="s">
        <v>994</v>
      </c>
    </row>
    <row r="111" spans="1:4">
      <c r="A111" s="1062">
        <v>110</v>
      </c>
      <c r="B111" t="s">
        <v>971</v>
      </c>
      <c r="C111" t="s">
        <v>995</v>
      </c>
      <c r="D111" t="s">
        <v>996</v>
      </c>
    </row>
    <row r="112" spans="1:4">
      <c r="A112" s="1062">
        <v>111</v>
      </c>
      <c r="B112" t="s">
        <v>997</v>
      </c>
      <c r="C112" t="s">
        <v>999</v>
      </c>
      <c r="D112" t="s">
        <v>1000</v>
      </c>
    </row>
    <row r="113" spans="1:4">
      <c r="A113" s="1062">
        <v>112</v>
      </c>
      <c r="B113" t="s">
        <v>997</v>
      </c>
      <c r="C113" t="s">
        <v>1001</v>
      </c>
      <c r="D113" t="s">
        <v>1002</v>
      </c>
    </row>
    <row r="114" spans="1:4">
      <c r="A114" s="1062">
        <v>113</v>
      </c>
      <c r="B114" t="s">
        <v>997</v>
      </c>
      <c r="C114" t="s">
        <v>1003</v>
      </c>
      <c r="D114" t="s">
        <v>1004</v>
      </c>
    </row>
    <row r="115" spans="1:4">
      <c r="A115" s="1062">
        <v>114</v>
      </c>
      <c r="B115" t="s">
        <v>997</v>
      </c>
      <c r="C115" t="s">
        <v>1005</v>
      </c>
      <c r="D115" t="s">
        <v>1006</v>
      </c>
    </row>
    <row r="116" spans="1:4">
      <c r="A116" s="1062">
        <v>115</v>
      </c>
      <c r="B116" t="s">
        <v>997</v>
      </c>
      <c r="C116" t="s">
        <v>1007</v>
      </c>
      <c r="D116" t="s">
        <v>1008</v>
      </c>
    </row>
    <row r="117" spans="1:4">
      <c r="A117" s="1062">
        <v>116</v>
      </c>
      <c r="B117" t="s">
        <v>997</v>
      </c>
      <c r="C117" t="s">
        <v>997</v>
      </c>
      <c r="D117" t="s">
        <v>998</v>
      </c>
    </row>
    <row r="118" spans="1:4">
      <c r="A118" s="1062">
        <v>117</v>
      </c>
      <c r="B118" t="s">
        <v>997</v>
      </c>
      <c r="C118" t="s">
        <v>1009</v>
      </c>
      <c r="D118" t="s">
        <v>1010</v>
      </c>
    </row>
    <row r="119" spans="1:4">
      <c r="A119" s="1062">
        <v>118</v>
      </c>
      <c r="B119" t="s">
        <v>997</v>
      </c>
      <c r="C119" t="s">
        <v>1011</v>
      </c>
      <c r="D119" t="s">
        <v>1012</v>
      </c>
    </row>
    <row r="120" spans="1:4">
      <c r="A120" s="1062">
        <v>119</v>
      </c>
      <c r="B120" t="s">
        <v>997</v>
      </c>
      <c r="C120" t="s">
        <v>1013</v>
      </c>
      <c r="D120" t="s">
        <v>1014</v>
      </c>
    </row>
    <row r="121" spans="1:4">
      <c r="A121" s="1062">
        <v>120</v>
      </c>
      <c r="B121" t="s">
        <v>997</v>
      </c>
      <c r="C121" t="s">
        <v>1015</v>
      </c>
      <c r="D121" t="s">
        <v>1016</v>
      </c>
    </row>
    <row r="122" spans="1:4">
      <c r="A122" s="1062">
        <v>121</v>
      </c>
      <c r="B122" t="s">
        <v>997</v>
      </c>
      <c r="C122" t="s">
        <v>1017</v>
      </c>
      <c r="D122" t="s">
        <v>1018</v>
      </c>
    </row>
    <row r="123" spans="1:4">
      <c r="A123" s="1062">
        <v>122</v>
      </c>
      <c r="B123" t="s">
        <v>997</v>
      </c>
      <c r="C123" t="s">
        <v>1019</v>
      </c>
      <c r="D123" t="s">
        <v>1020</v>
      </c>
    </row>
    <row r="124" spans="1:4">
      <c r="A124" s="1062">
        <v>123</v>
      </c>
      <c r="B124" t="s">
        <v>1021</v>
      </c>
      <c r="C124" t="s">
        <v>1023</v>
      </c>
      <c r="D124" t="s">
        <v>1024</v>
      </c>
    </row>
    <row r="125" spans="1:4">
      <c r="A125" s="1062">
        <v>124</v>
      </c>
      <c r="B125" t="s">
        <v>1021</v>
      </c>
      <c r="C125" t="s">
        <v>1025</v>
      </c>
      <c r="D125" t="s">
        <v>1026</v>
      </c>
    </row>
    <row r="126" spans="1:4">
      <c r="A126" s="1062">
        <v>125</v>
      </c>
      <c r="B126" t="s">
        <v>1021</v>
      </c>
      <c r="C126" t="s">
        <v>1027</v>
      </c>
      <c r="D126" t="s">
        <v>1028</v>
      </c>
    </row>
    <row r="127" spans="1:4">
      <c r="A127" s="1062">
        <v>126</v>
      </c>
      <c r="B127" t="s">
        <v>1021</v>
      </c>
      <c r="C127" t="s">
        <v>1029</v>
      </c>
      <c r="D127" t="s">
        <v>1030</v>
      </c>
    </row>
    <row r="128" spans="1:4">
      <c r="A128" s="1062">
        <v>127</v>
      </c>
      <c r="B128" t="s">
        <v>1021</v>
      </c>
      <c r="C128" t="s">
        <v>1031</v>
      </c>
      <c r="D128" t="s">
        <v>1032</v>
      </c>
    </row>
    <row r="129" spans="1:4">
      <c r="A129" s="1062">
        <v>128</v>
      </c>
      <c r="B129" t="s">
        <v>1021</v>
      </c>
      <c r="C129" t="s">
        <v>1033</v>
      </c>
      <c r="D129" t="s">
        <v>1034</v>
      </c>
    </row>
    <row r="130" spans="1:4">
      <c r="A130" s="1062">
        <v>129</v>
      </c>
      <c r="B130" t="s">
        <v>1021</v>
      </c>
      <c r="C130" t="s">
        <v>1021</v>
      </c>
      <c r="D130" t="s">
        <v>1022</v>
      </c>
    </row>
    <row r="131" spans="1:4">
      <c r="A131" s="1062">
        <v>130</v>
      </c>
      <c r="B131" t="s">
        <v>1021</v>
      </c>
      <c r="C131" t="s">
        <v>1035</v>
      </c>
      <c r="D131" t="s">
        <v>1036</v>
      </c>
    </row>
    <row r="132" spans="1:4">
      <c r="A132" s="1062">
        <v>131</v>
      </c>
      <c r="B132" t="s">
        <v>1021</v>
      </c>
      <c r="C132" t="s">
        <v>1037</v>
      </c>
      <c r="D132" t="s">
        <v>1038</v>
      </c>
    </row>
    <row r="133" spans="1:4">
      <c r="A133" s="1062">
        <v>132</v>
      </c>
      <c r="B133" t="s">
        <v>1021</v>
      </c>
      <c r="C133" t="s">
        <v>1039</v>
      </c>
      <c r="D133" t="s">
        <v>1040</v>
      </c>
    </row>
    <row r="134" spans="1:4">
      <c r="A134" s="1062">
        <v>133</v>
      </c>
      <c r="B134" t="s">
        <v>1021</v>
      </c>
      <c r="C134" t="s">
        <v>1041</v>
      </c>
      <c r="D134" t="s">
        <v>1042</v>
      </c>
    </row>
    <row r="135" spans="1:4">
      <c r="A135" s="1062">
        <v>134</v>
      </c>
      <c r="B135" t="s">
        <v>1021</v>
      </c>
      <c r="C135" t="s">
        <v>1043</v>
      </c>
      <c r="D135" t="s">
        <v>1044</v>
      </c>
    </row>
    <row r="136" spans="1:4">
      <c r="A136" s="1062">
        <v>135</v>
      </c>
      <c r="B136" t="s">
        <v>1045</v>
      </c>
      <c r="C136" t="s">
        <v>1047</v>
      </c>
      <c r="D136" t="s">
        <v>1048</v>
      </c>
    </row>
    <row r="137" spans="1:4">
      <c r="A137" s="1062">
        <v>136</v>
      </c>
      <c r="B137" t="s">
        <v>1045</v>
      </c>
      <c r="C137" t="s">
        <v>1049</v>
      </c>
      <c r="D137" t="s">
        <v>1050</v>
      </c>
    </row>
    <row r="138" spans="1:4">
      <c r="A138" s="1062">
        <v>137</v>
      </c>
      <c r="B138" t="s">
        <v>1045</v>
      </c>
      <c r="C138" t="s">
        <v>1051</v>
      </c>
      <c r="D138" t="s">
        <v>1052</v>
      </c>
    </row>
    <row r="139" spans="1:4">
      <c r="A139" s="1062">
        <v>138</v>
      </c>
      <c r="B139" t="s">
        <v>1045</v>
      </c>
      <c r="C139" t="s">
        <v>1053</v>
      </c>
      <c r="D139" t="s">
        <v>1054</v>
      </c>
    </row>
    <row r="140" spans="1:4">
      <c r="A140" s="1062">
        <v>139</v>
      </c>
      <c r="B140" t="s">
        <v>1045</v>
      </c>
      <c r="C140" t="s">
        <v>1045</v>
      </c>
      <c r="D140" t="s">
        <v>1046</v>
      </c>
    </row>
    <row r="141" spans="1:4">
      <c r="A141" s="1062">
        <v>140</v>
      </c>
      <c r="B141" t="s">
        <v>1045</v>
      </c>
      <c r="C141" t="s">
        <v>1055</v>
      </c>
      <c r="D141" t="s">
        <v>1056</v>
      </c>
    </row>
    <row r="142" spans="1:4">
      <c r="A142" s="1062">
        <v>141</v>
      </c>
      <c r="B142" t="s">
        <v>1045</v>
      </c>
      <c r="C142" t="s">
        <v>1057</v>
      </c>
      <c r="D142" t="s">
        <v>1058</v>
      </c>
    </row>
    <row r="143" spans="1:4">
      <c r="A143" s="1062">
        <v>142</v>
      </c>
      <c r="B143" t="s">
        <v>1045</v>
      </c>
      <c r="C143" t="s">
        <v>1059</v>
      </c>
      <c r="D143" t="s">
        <v>1060</v>
      </c>
    </row>
    <row r="144" spans="1:4">
      <c r="A144" s="1062">
        <v>143</v>
      </c>
      <c r="B144" t="s">
        <v>1045</v>
      </c>
      <c r="C144" t="s">
        <v>1061</v>
      </c>
      <c r="D144" t="s">
        <v>1062</v>
      </c>
    </row>
    <row r="145" spans="1:4">
      <c r="A145" s="1062">
        <v>144</v>
      </c>
      <c r="B145" t="s">
        <v>1045</v>
      </c>
      <c r="C145" t="s">
        <v>1063</v>
      </c>
      <c r="D145" t="s">
        <v>1064</v>
      </c>
    </row>
    <row r="146" spans="1:4">
      <c r="A146" s="1062">
        <v>145</v>
      </c>
      <c r="B146" t="s">
        <v>1065</v>
      </c>
      <c r="C146" t="s">
        <v>1067</v>
      </c>
      <c r="D146" t="s">
        <v>1068</v>
      </c>
    </row>
    <row r="147" spans="1:4">
      <c r="A147" s="1062">
        <v>146</v>
      </c>
      <c r="B147" t="s">
        <v>1065</v>
      </c>
      <c r="C147" t="s">
        <v>1069</v>
      </c>
      <c r="D147" t="s">
        <v>1070</v>
      </c>
    </row>
    <row r="148" spans="1:4">
      <c r="A148" s="1062">
        <v>147</v>
      </c>
      <c r="B148" t="s">
        <v>1065</v>
      </c>
      <c r="C148" t="s">
        <v>1071</v>
      </c>
      <c r="D148" t="s">
        <v>1072</v>
      </c>
    </row>
    <row r="149" spans="1:4">
      <c r="A149" s="1062">
        <v>148</v>
      </c>
      <c r="B149" t="s">
        <v>1065</v>
      </c>
      <c r="C149" t="s">
        <v>1073</v>
      </c>
      <c r="D149" t="s">
        <v>1074</v>
      </c>
    </row>
    <row r="150" spans="1:4">
      <c r="A150" s="1062">
        <v>149</v>
      </c>
      <c r="B150" t="s">
        <v>1065</v>
      </c>
      <c r="C150" t="s">
        <v>1075</v>
      </c>
      <c r="D150" t="s">
        <v>1076</v>
      </c>
    </row>
    <row r="151" spans="1:4">
      <c r="A151" s="1062">
        <v>150</v>
      </c>
      <c r="B151" t="s">
        <v>1065</v>
      </c>
      <c r="C151" t="s">
        <v>1077</v>
      </c>
      <c r="D151" t="s">
        <v>1078</v>
      </c>
    </row>
    <row r="152" spans="1:4">
      <c r="A152" s="1062">
        <v>151</v>
      </c>
      <c r="B152" t="s">
        <v>1065</v>
      </c>
      <c r="C152" t="s">
        <v>1065</v>
      </c>
      <c r="D152" t="s">
        <v>1066</v>
      </c>
    </row>
    <row r="153" spans="1:4">
      <c r="A153" s="1062">
        <v>152</v>
      </c>
      <c r="B153" t="s">
        <v>1065</v>
      </c>
      <c r="C153" t="s">
        <v>1079</v>
      </c>
      <c r="D153" t="s">
        <v>1080</v>
      </c>
    </row>
    <row r="154" spans="1:4">
      <c r="A154" s="1062">
        <v>153</v>
      </c>
      <c r="B154" t="s">
        <v>1065</v>
      </c>
      <c r="C154" t="s">
        <v>1081</v>
      </c>
      <c r="D154" t="s">
        <v>1082</v>
      </c>
    </row>
    <row r="155" spans="1:4">
      <c r="A155" s="1062">
        <v>154</v>
      </c>
      <c r="B155" t="s">
        <v>1065</v>
      </c>
      <c r="C155" t="s">
        <v>1083</v>
      </c>
      <c r="D155" t="s">
        <v>1084</v>
      </c>
    </row>
    <row r="156" spans="1:4">
      <c r="A156" s="1062">
        <v>155</v>
      </c>
      <c r="B156" t="s">
        <v>1065</v>
      </c>
      <c r="C156" t="s">
        <v>1085</v>
      </c>
      <c r="D156" t="s">
        <v>1086</v>
      </c>
    </row>
    <row r="157" spans="1:4">
      <c r="A157" s="1062">
        <v>156</v>
      </c>
      <c r="B157" t="s">
        <v>1065</v>
      </c>
      <c r="C157" t="s">
        <v>1087</v>
      </c>
      <c r="D157" t="s">
        <v>1088</v>
      </c>
    </row>
    <row r="158" spans="1:4">
      <c r="A158" s="1062">
        <v>157</v>
      </c>
      <c r="B158" t="s">
        <v>1065</v>
      </c>
      <c r="C158" t="s">
        <v>1089</v>
      </c>
      <c r="D158" t="s">
        <v>1090</v>
      </c>
    </row>
    <row r="159" spans="1:4">
      <c r="A159" s="1062">
        <v>158</v>
      </c>
      <c r="B159" t="s">
        <v>1065</v>
      </c>
      <c r="C159" t="s">
        <v>1091</v>
      </c>
      <c r="D159" t="s">
        <v>1092</v>
      </c>
    </row>
    <row r="160" spans="1:4">
      <c r="A160" s="1062">
        <v>159</v>
      </c>
      <c r="B160" t="s">
        <v>1065</v>
      </c>
      <c r="C160" t="s">
        <v>1093</v>
      </c>
      <c r="D160" t="s">
        <v>1094</v>
      </c>
    </row>
    <row r="161" spans="1:4">
      <c r="A161" s="1062">
        <v>160</v>
      </c>
      <c r="B161" t="s">
        <v>1095</v>
      </c>
      <c r="C161" t="s">
        <v>1097</v>
      </c>
      <c r="D161" t="s">
        <v>1098</v>
      </c>
    </row>
    <row r="162" spans="1:4">
      <c r="A162" s="1062">
        <v>161</v>
      </c>
      <c r="B162" t="s">
        <v>1095</v>
      </c>
      <c r="C162" t="s">
        <v>1095</v>
      </c>
      <c r="D162" t="s">
        <v>1096</v>
      </c>
    </row>
    <row r="163" spans="1:4">
      <c r="A163" s="1062">
        <v>162</v>
      </c>
      <c r="B163" t="s">
        <v>1095</v>
      </c>
      <c r="C163" t="s">
        <v>1099</v>
      </c>
      <c r="D163" t="s">
        <v>1100</v>
      </c>
    </row>
    <row r="164" spans="1:4">
      <c r="A164" s="1062">
        <v>163</v>
      </c>
      <c r="B164" t="s">
        <v>1095</v>
      </c>
      <c r="C164" t="s">
        <v>1101</v>
      </c>
      <c r="D164" t="s">
        <v>1102</v>
      </c>
    </row>
    <row r="165" spans="1:4">
      <c r="A165" s="1062">
        <v>164</v>
      </c>
      <c r="B165" t="s">
        <v>1103</v>
      </c>
      <c r="C165" t="s">
        <v>1105</v>
      </c>
      <c r="D165" t="s">
        <v>1106</v>
      </c>
    </row>
    <row r="166" spans="1:4">
      <c r="A166" s="1062">
        <v>165</v>
      </c>
      <c r="B166" t="s">
        <v>1103</v>
      </c>
      <c r="C166" t="s">
        <v>1107</v>
      </c>
      <c r="D166" t="s">
        <v>1108</v>
      </c>
    </row>
    <row r="167" spans="1:4">
      <c r="A167" s="1062">
        <v>166</v>
      </c>
      <c r="B167" t="s">
        <v>1103</v>
      </c>
      <c r="C167" t="s">
        <v>1109</v>
      </c>
      <c r="D167" t="s">
        <v>1110</v>
      </c>
    </row>
    <row r="168" spans="1:4">
      <c r="A168" s="1062">
        <v>167</v>
      </c>
      <c r="B168" t="s">
        <v>1103</v>
      </c>
      <c r="C168" t="s">
        <v>1111</v>
      </c>
      <c r="D168" t="s">
        <v>1112</v>
      </c>
    </row>
    <row r="169" spans="1:4">
      <c r="A169" s="1062">
        <v>168</v>
      </c>
      <c r="B169" t="s">
        <v>1103</v>
      </c>
      <c r="C169" t="s">
        <v>1113</v>
      </c>
      <c r="D169" t="s">
        <v>1114</v>
      </c>
    </row>
    <row r="170" spans="1:4">
      <c r="A170" s="1062">
        <v>169</v>
      </c>
      <c r="B170" t="s">
        <v>1103</v>
      </c>
      <c r="C170" t="s">
        <v>1115</v>
      </c>
      <c r="D170" t="s">
        <v>1116</v>
      </c>
    </row>
    <row r="171" spans="1:4">
      <c r="A171" s="1062">
        <v>170</v>
      </c>
      <c r="B171" t="s">
        <v>1103</v>
      </c>
      <c r="C171" t="s">
        <v>1117</v>
      </c>
      <c r="D171" t="s">
        <v>1118</v>
      </c>
    </row>
    <row r="172" spans="1:4">
      <c r="A172" s="1062">
        <v>171</v>
      </c>
      <c r="B172" t="s">
        <v>1103</v>
      </c>
      <c r="C172" t="s">
        <v>1103</v>
      </c>
      <c r="D172" t="s">
        <v>1104</v>
      </c>
    </row>
    <row r="173" spans="1:4">
      <c r="A173" s="1062">
        <v>172</v>
      </c>
      <c r="B173" t="s">
        <v>1103</v>
      </c>
      <c r="C173" t="s">
        <v>1119</v>
      </c>
      <c r="D173" t="s">
        <v>1120</v>
      </c>
    </row>
    <row r="174" spans="1:4">
      <c r="A174" s="1062">
        <v>173</v>
      </c>
      <c r="B174" t="s">
        <v>1103</v>
      </c>
      <c r="C174" t="s">
        <v>1121</v>
      </c>
      <c r="D174" t="s">
        <v>1122</v>
      </c>
    </row>
    <row r="175" spans="1:4">
      <c r="A175" s="1062">
        <v>174</v>
      </c>
      <c r="B175" t="s">
        <v>1103</v>
      </c>
      <c r="C175" t="s">
        <v>1123</v>
      </c>
      <c r="D175" t="s">
        <v>1124</v>
      </c>
    </row>
    <row r="176" spans="1:4">
      <c r="A176" s="1062">
        <v>175</v>
      </c>
      <c r="B176" t="s">
        <v>1103</v>
      </c>
      <c r="C176" t="s">
        <v>1125</v>
      </c>
      <c r="D176" t="s">
        <v>1126</v>
      </c>
    </row>
    <row r="177" spans="1:4">
      <c r="A177" s="1062">
        <v>176</v>
      </c>
      <c r="B177" t="s">
        <v>1103</v>
      </c>
      <c r="C177" t="s">
        <v>1127</v>
      </c>
      <c r="D177" t="s">
        <v>1128</v>
      </c>
    </row>
    <row r="178" spans="1:4">
      <c r="A178" s="1062">
        <v>177</v>
      </c>
      <c r="B178" t="s">
        <v>1103</v>
      </c>
      <c r="C178" t="s">
        <v>1129</v>
      </c>
      <c r="D178" t="s">
        <v>1130</v>
      </c>
    </row>
    <row r="179" spans="1:4">
      <c r="A179" s="1062">
        <v>178</v>
      </c>
      <c r="B179" t="s">
        <v>1103</v>
      </c>
      <c r="C179" t="s">
        <v>1131</v>
      </c>
      <c r="D179" t="s">
        <v>1132</v>
      </c>
    </row>
    <row r="180" spans="1:4">
      <c r="A180" s="1062">
        <v>179</v>
      </c>
      <c r="B180" t="s">
        <v>1103</v>
      </c>
      <c r="C180" t="s">
        <v>1133</v>
      </c>
      <c r="D180" t="s">
        <v>1134</v>
      </c>
    </row>
    <row r="181" spans="1:4">
      <c r="A181" s="1062">
        <v>180</v>
      </c>
      <c r="B181" t="s">
        <v>1135</v>
      </c>
      <c r="C181" t="s">
        <v>1137</v>
      </c>
      <c r="D181" t="s">
        <v>1138</v>
      </c>
    </row>
    <row r="182" spans="1:4">
      <c r="A182" s="1062">
        <v>181</v>
      </c>
      <c r="B182" t="s">
        <v>1135</v>
      </c>
      <c r="C182" t="s">
        <v>1139</v>
      </c>
      <c r="D182" t="s">
        <v>1140</v>
      </c>
    </row>
    <row r="183" spans="1:4">
      <c r="A183" s="1062">
        <v>182</v>
      </c>
      <c r="B183" t="s">
        <v>1135</v>
      </c>
      <c r="C183" t="s">
        <v>1135</v>
      </c>
      <c r="D183" t="s">
        <v>1136</v>
      </c>
    </row>
    <row r="184" spans="1:4">
      <c r="A184" s="1062">
        <v>183</v>
      </c>
      <c r="B184" t="s">
        <v>1135</v>
      </c>
      <c r="C184" t="s">
        <v>1141</v>
      </c>
      <c r="D184" t="s">
        <v>1142</v>
      </c>
    </row>
    <row r="185" spans="1:4">
      <c r="A185" s="1062">
        <v>184</v>
      </c>
      <c r="B185" t="s">
        <v>1135</v>
      </c>
      <c r="C185" t="s">
        <v>1143</v>
      </c>
      <c r="D185" t="s">
        <v>1144</v>
      </c>
    </row>
    <row r="186" spans="1:4">
      <c r="A186" s="1062">
        <v>185</v>
      </c>
      <c r="B186" t="s">
        <v>1135</v>
      </c>
      <c r="C186" t="s">
        <v>1145</v>
      </c>
      <c r="D186" t="s">
        <v>1146</v>
      </c>
    </row>
    <row r="187" spans="1:4">
      <c r="A187" s="1062">
        <v>186</v>
      </c>
      <c r="B187" t="s">
        <v>1135</v>
      </c>
      <c r="C187" t="s">
        <v>1147</v>
      </c>
      <c r="D187" t="s">
        <v>1148</v>
      </c>
    </row>
    <row r="188" spans="1:4">
      <c r="A188" s="1062">
        <v>187</v>
      </c>
      <c r="B188" t="s">
        <v>1135</v>
      </c>
      <c r="C188" t="s">
        <v>1149</v>
      </c>
      <c r="D188" t="s">
        <v>1150</v>
      </c>
    </row>
    <row r="189" spans="1:4">
      <c r="A189" s="1062">
        <v>188</v>
      </c>
      <c r="B189" t="s">
        <v>1135</v>
      </c>
      <c r="C189" t="s">
        <v>1151</v>
      </c>
      <c r="D189" t="s">
        <v>1152</v>
      </c>
    </row>
    <row r="190" spans="1:4">
      <c r="A190" s="1062">
        <v>189</v>
      </c>
      <c r="B190" t="s">
        <v>1135</v>
      </c>
      <c r="C190" t="s">
        <v>1153</v>
      </c>
      <c r="D190" t="s">
        <v>1154</v>
      </c>
    </row>
    <row r="191" spans="1:4">
      <c r="A191" s="1062">
        <v>190</v>
      </c>
      <c r="B191" t="s">
        <v>1155</v>
      </c>
      <c r="C191" t="s">
        <v>1157</v>
      </c>
      <c r="D191" t="s">
        <v>1158</v>
      </c>
    </row>
    <row r="192" spans="1:4">
      <c r="A192" s="1062">
        <v>191</v>
      </c>
      <c r="B192" t="s">
        <v>1155</v>
      </c>
      <c r="C192" t="s">
        <v>1159</v>
      </c>
      <c r="D192" t="s">
        <v>1160</v>
      </c>
    </row>
    <row r="193" spans="1:4">
      <c r="A193" s="1062">
        <v>192</v>
      </c>
      <c r="B193" t="s">
        <v>1155</v>
      </c>
      <c r="C193" t="s">
        <v>1155</v>
      </c>
      <c r="D193" t="s">
        <v>1156</v>
      </c>
    </row>
    <row r="194" spans="1:4">
      <c r="A194" s="1062">
        <v>193</v>
      </c>
      <c r="B194" t="s">
        <v>1155</v>
      </c>
      <c r="C194" t="s">
        <v>1161</v>
      </c>
      <c r="D194" t="s">
        <v>1162</v>
      </c>
    </row>
    <row r="195" spans="1:4">
      <c r="A195" s="1062">
        <v>194</v>
      </c>
      <c r="B195" t="s">
        <v>1155</v>
      </c>
      <c r="C195" t="s">
        <v>907</v>
      </c>
      <c r="D195" t="s">
        <v>1163</v>
      </c>
    </row>
    <row r="196" spans="1:4">
      <c r="A196" s="1062">
        <v>195</v>
      </c>
      <c r="B196" t="s">
        <v>1155</v>
      </c>
      <c r="C196" t="s">
        <v>1164</v>
      </c>
      <c r="D196" t="s">
        <v>1165</v>
      </c>
    </row>
    <row r="197" spans="1:4">
      <c r="A197" s="1062">
        <v>196</v>
      </c>
      <c r="B197" t="s">
        <v>1166</v>
      </c>
      <c r="C197" t="s">
        <v>1168</v>
      </c>
      <c r="D197" t="s">
        <v>1169</v>
      </c>
    </row>
    <row r="198" spans="1:4">
      <c r="A198" s="1062">
        <v>197</v>
      </c>
      <c r="B198" t="s">
        <v>1166</v>
      </c>
      <c r="C198" t="s">
        <v>1170</v>
      </c>
      <c r="D198" t="s">
        <v>1171</v>
      </c>
    </row>
    <row r="199" spans="1:4">
      <c r="A199" s="1062">
        <v>198</v>
      </c>
      <c r="B199" t="s">
        <v>1166</v>
      </c>
      <c r="C199" t="s">
        <v>1172</v>
      </c>
      <c r="D199" t="s">
        <v>1173</v>
      </c>
    </row>
    <row r="200" spans="1:4">
      <c r="A200" s="1062">
        <v>199</v>
      </c>
      <c r="B200" t="s">
        <v>1166</v>
      </c>
      <c r="C200" t="s">
        <v>1174</v>
      </c>
      <c r="D200" t="s">
        <v>1175</v>
      </c>
    </row>
    <row r="201" spans="1:4">
      <c r="A201" s="1062">
        <v>200</v>
      </c>
      <c r="B201" t="s">
        <v>1166</v>
      </c>
      <c r="C201" t="s">
        <v>1166</v>
      </c>
      <c r="D201" t="s">
        <v>1167</v>
      </c>
    </row>
    <row r="202" spans="1:4">
      <c r="A202" s="1062">
        <v>201</v>
      </c>
      <c r="B202" t="s">
        <v>1166</v>
      </c>
      <c r="C202" t="s">
        <v>1176</v>
      </c>
      <c r="D202" t="s">
        <v>1177</v>
      </c>
    </row>
    <row r="203" spans="1:4">
      <c r="A203" s="1062">
        <v>202</v>
      </c>
      <c r="B203" t="s">
        <v>1166</v>
      </c>
      <c r="C203" t="s">
        <v>1178</v>
      </c>
      <c r="D203" t="s">
        <v>1179</v>
      </c>
    </row>
    <row r="204" spans="1:4">
      <c r="A204" s="1062">
        <v>203</v>
      </c>
      <c r="B204" t="s">
        <v>1166</v>
      </c>
      <c r="C204" t="s">
        <v>1180</v>
      </c>
      <c r="D204" t="s">
        <v>1181</v>
      </c>
    </row>
    <row r="205" spans="1:4">
      <c r="A205" s="1062">
        <v>204</v>
      </c>
      <c r="B205" t="s">
        <v>1166</v>
      </c>
      <c r="C205" t="s">
        <v>1182</v>
      </c>
      <c r="D205" t="s">
        <v>1183</v>
      </c>
    </row>
    <row r="206" spans="1:4">
      <c r="A206" s="1062">
        <v>205</v>
      </c>
      <c r="B206" t="s">
        <v>1166</v>
      </c>
      <c r="C206" t="s">
        <v>1184</v>
      </c>
      <c r="D206" t="s">
        <v>1185</v>
      </c>
    </row>
    <row r="207" spans="1:4">
      <c r="A207" s="1062">
        <v>206</v>
      </c>
      <c r="B207" t="s">
        <v>1166</v>
      </c>
      <c r="C207" t="s">
        <v>1186</v>
      </c>
      <c r="D207" t="s">
        <v>1187</v>
      </c>
    </row>
    <row r="208" spans="1:4">
      <c r="A208" s="1062">
        <v>207</v>
      </c>
      <c r="B208" t="s">
        <v>1188</v>
      </c>
      <c r="C208" t="s">
        <v>1190</v>
      </c>
      <c r="D208" t="s">
        <v>1191</v>
      </c>
    </row>
    <row r="209" spans="1:4">
      <c r="A209" s="1062">
        <v>208</v>
      </c>
      <c r="B209" t="s">
        <v>1188</v>
      </c>
      <c r="C209" t="s">
        <v>1192</v>
      </c>
      <c r="D209" t="s">
        <v>1193</v>
      </c>
    </row>
    <row r="210" spans="1:4">
      <c r="A210" s="1062">
        <v>209</v>
      </c>
      <c r="B210" t="s">
        <v>1188</v>
      </c>
      <c r="C210" t="s">
        <v>1194</v>
      </c>
      <c r="D210" t="s">
        <v>1195</v>
      </c>
    </row>
    <row r="211" spans="1:4">
      <c r="A211" s="1062">
        <v>210</v>
      </c>
      <c r="B211" t="s">
        <v>1188</v>
      </c>
      <c r="C211" t="s">
        <v>1188</v>
      </c>
      <c r="D211" t="s">
        <v>1189</v>
      </c>
    </row>
    <row r="212" spans="1:4">
      <c r="A212" s="1062">
        <v>211</v>
      </c>
      <c r="B212" t="s">
        <v>1188</v>
      </c>
      <c r="C212" t="s">
        <v>1196</v>
      </c>
      <c r="D212" t="s">
        <v>1197</v>
      </c>
    </row>
    <row r="213" spans="1:4">
      <c r="A213" s="1062">
        <v>212</v>
      </c>
      <c r="B213" t="s">
        <v>1188</v>
      </c>
      <c r="C213" t="s">
        <v>1198</v>
      </c>
      <c r="D213" t="s">
        <v>1199</v>
      </c>
    </row>
    <row r="214" spans="1:4">
      <c r="A214" s="1062">
        <v>213</v>
      </c>
      <c r="B214" t="s">
        <v>1200</v>
      </c>
      <c r="C214" t="s">
        <v>1202</v>
      </c>
      <c r="D214" t="s">
        <v>1203</v>
      </c>
    </row>
    <row r="215" spans="1:4">
      <c r="A215" s="1062">
        <v>214</v>
      </c>
      <c r="B215" t="s">
        <v>1200</v>
      </c>
      <c r="C215" t="s">
        <v>1204</v>
      </c>
      <c r="D215" t="s">
        <v>1205</v>
      </c>
    </row>
    <row r="216" spans="1:4">
      <c r="A216" s="1062">
        <v>215</v>
      </c>
      <c r="B216" t="s">
        <v>1200</v>
      </c>
      <c r="C216" t="s">
        <v>1206</v>
      </c>
      <c r="D216" t="s">
        <v>1207</v>
      </c>
    </row>
    <row r="217" spans="1:4">
      <c r="A217" s="1062">
        <v>216</v>
      </c>
      <c r="B217" t="s">
        <v>1200</v>
      </c>
      <c r="C217" t="s">
        <v>1208</v>
      </c>
      <c r="D217" t="s">
        <v>1209</v>
      </c>
    </row>
    <row r="218" spans="1:4">
      <c r="A218" s="1062">
        <v>217</v>
      </c>
      <c r="B218" t="s">
        <v>1200</v>
      </c>
      <c r="C218" t="s">
        <v>1210</v>
      </c>
      <c r="D218" t="s">
        <v>1211</v>
      </c>
    </row>
    <row r="219" spans="1:4">
      <c r="A219" s="1062">
        <v>218</v>
      </c>
      <c r="B219" t="s">
        <v>1200</v>
      </c>
      <c r="C219" t="s">
        <v>1212</v>
      </c>
      <c r="D219" t="s">
        <v>1213</v>
      </c>
    </row>
    <row r="220" spans="1:4">
      <c r="A220" s="1062">
        <v>219</v>
      </c>
      <c r="B220" t="s">
        <v>1200</v>
      </c>
      <c r="C220" t="s">
        <v>1214</v>
      </c>
      <c r="D220" t="s">
        <v>1215</v>
      </c>
    </row>
    <row r="221" spans="1:4">
      <c r="A221" s="1062">
        <v>220</v>
      </c>
      <c r="B221" t="s">
        <v>1200</v>
      </c>
      <c r="C221" t="s">
        <v>1216</v>
      </c>
      <c r="D221" t="s">
        <v>1217</v>
      </c>
    </row>
    <row r="222" spans="1:4">
      <c r="A222" s="1062">
        <v>221</v>
      </c>
      <c r="B222" t="s">
        <v>1200</v>
      </c>
      <c r="C222" t="s">
        <v>1200</v>
      </c>
      <c r="D222" t="s">
        <v>1201</v>
      </c>
    </row>
    <row r="223" spans="1:4">
      <c r="A223" s="1062">
        <v>222</v>
      </c>
      <c r="B223" t="s">
        <v>1200</v>
      </c>
      <c r="C223" t="s">
        <v>1218</v>
      </c>
      <c r="D223" t="s">
        <v>1219</v>
      </c>
    </row>
    <row r="224" spans="1:4">
      <c r="A224" s="1062">
        <v>223</v>
      </c>
      <c r="B224" t="s">
        <v>1200</v>
      </c>
      <c r="C224" t="s">
        <v>1220</v>
      </c>
      <c r="D224" t="s">
        <v>1221</v>
      </c>
    </row>
    <row r="225" spans="1:4">
      <c r="A225" s="1062">
        <v>224</v>
      </c>
      <c r="B225" t="s">
        <v>1200</v>
      </c>
      <c r="C225" t="s">
        <v>1222</v>
      </c>
      <c r="D225" t="s">
        <v>1223</v>
      </c>
    </row>
    <row r="226" spans="1:4">
      <c r="A226" s="1062">
        <v>225</v>
      </c>
      <c r="B226" t="s">
        <v>1200</v>
      </c>
      <c r="C226" t="s">
        <v>1224</v>
      </c>
      <c r="D226" t="s">
        <v>1225</v>
      </c>
    </row>
    <row r="227" spans="1:4">
      <c r="A227" s="1062">
        <v>226</v>
      </c>
      <c r="B227" t="s">
        <v>1200</v>
      </c>
      <c r="C227" t="s">
        <v>1226</v>
      </c>
      <c r="D227" t="s">
        <v>1227</v>
      </c>
    </row>
    <row r="228" spans="1:4">
      <c r="A228" s="1062">
        <v>227</v>
      </c>
      <c r="B228" t="s">
        <v>1228</v>
      </c>
      <c r="C228" t="s">
        <v>1230</v>
      </c>
      <c r="D228" t="s">
        <v>1231</v>
      </c>
    </row>
    <row r="229" spans="1:4">
      <c r="A229" s="1062">
        <v>228</v>
      </c>
      <c r="B229" t="s">
        <v>1228</v>
      </c>
      <c r="C229" t="s">
        <v>1232</v>
      </c>
      <c r="D229" t="s">
        <v>1233</v>
      </c>
    </row>
    <row r="230" spans="1:4">
      <c r="A230" s="1062">
        <v>229</v>
      </c>
      <c r="B230" t="s">
        <v>1228</v>
      </c>
      <c r="C230" t="s">
        <v>1234</v>
      </c>
      <c r="D230" t="s">
        <v>1235</v>
      </c>
    </row>
    <row r="231" spans="1:4">
      <c r="A231" s="1062">
        <v>230</v>
      </c>
      <c r="B231" t="s">
        <v>1228</v>
      </c>
      <c r="C231" t="s">
        <v>1236</v>
      </c>
      <c r="D231" t="s">
        <v>1237</v>
      </c>
    </row>
    <row r="232" spans="1:4">
      <c r="A232" s="1062">
        <v>231</v>
      </c>
      <c r="B232" t="s">
        <v>1228</v>
      </c>
      <c r="C232" t="s">
        <v>1228</v>
      </c>
      <c r="D232" t="s">
        <v>1229</v>
      </c>
    </row>
    <row r="233" spans="1:4">
      <c r="A233" s="1062">
        <v>232</v>
      </c>
      <c r="B233" t="s">
        <v>1228</v>
      </c>
      <c r="C233" t="s">
        <v>1238</v>
      </c>
      <c r="D233" t="s">
        <v>1239</v>
      </c>
    </row>
    <row r="234" spans="1:4">
      <c r="A234" s="1062">
        <v>233</v>
      </c>
      <c r="B234" t="s">
        <v>1240</v>
      </c>
      <c r="C234" t="s">
        <v>1240</v>
      </c>
      <c r="D234" t="s">
        <v>1241</v>
      </c>
    </row>
    <row r="235" spans="1:4">
      <c r="A235" s="1062">
        <v>234</v>
      </c>
      <c r="B235" t="s">
        <v>1242</v>
      </c>
      <c r="C235" t="s">
        <v>1244</v>
      </c>
      <c r="D235" t="s">
        <v>1245</v>
      </c>
    </row>
    <row r="236" spans="1:4">
      <c r="A236" s="1062">
        <v>235</v>
      </c>
      <c r="B236" t="s">
        <v>1242</v>
      </c>
      <c r="C236" t="s">
        <v>1246</v>
      </c>
      <c r="D236" t="s">
        <v>1247</v>
      </c>
    </row>
    <row r="237" spans="1:4">
      <c r="A237" s="1062">
        <v>236</v>
      </c>
      <c r="B237" t="s">
        <v>1242</v>
      </c>
      <c r="C237" t="s">
        <v>1248</v>
      </c>
      <c r="D237" t="s">
        <v>1249</v>
      </c>
    </row>
    <row r="238" spans="1:4">
      <c r="A238" s="1062">
        <v>237</v>
      </c>
      <c r="B238" t="s">
        <v>1242</v>
      </c>
      <c r="C238" t="s">
        <v>1250</v>
      </c>
      <c r="D238" t="s">
        <v>1251</v>
      </c>
    </row>
    <row r="239" spans="1:4">
      <c r="A239" s="1062">
        <v>238</v>
      </c>
      <c r="B239" t="s">
        <v>1242</v>
      </c>
      <c r="C239" t="s">
        <v>1252</v>
      </c>
      <c r="D239" t="s">
        <v>1253</v>
      </c>
    </row>
    <row r="240" spans="1:4">
      <c r="A240" s="1062">
        <v>239</v>
      </c>
      <c r="B240" t="s">
        <v>1242</v>
      </c>
      <c r="C240" t="s">
        <v>1254</v>
      </c>
      <c r="D240" t="s">
        <v>1255</v>
      </c>
    </row>
    <row r="241" spans="1:4">
      <c r="A241" s="1062">
        <v>240</v>
      </c>
      <c r="B241" t="s">
        <v>1242</v>
      </c>
      <c r="C241" t="s">
        <v>1256</v>
      </c>
      <c r="D241" t="s">
        <v>1257</v>
      </c>
    </row>
    <row r="242" spans="1:4">
      <c r="A242" s="1062">
        <v>241</v>
      </c>
      <c r="B242" t="s">
        <v>1242</v>
      </c>
      <c r="C242" t="s">
        <v>1242</v>
      </c>
      <c r="D242" t="s">
        <v>1243</v>
      </c>
    </row>
    <row r="243" spans="1:4">
      <c r="A243" s="1062">
        <v>242</v>
      </c>
      <c r="B243" t="s">
        <v>1258</v>
      </c>
      <c r="C243" t="s">
        <v>1260</v>
      </c>
      <c r="D243" t="s">
        <v>1261</v>
      </c>
    </row>
    <row r="244" spans="1:4">
      <c r="A244" s="1062">
        <v>243</v>
      </c>
      <c r="B244" t="s">
        <v>1258</v>
      </c>
      <c r="C244" t="s">
        <v>1262</v>
      </c>
      <c r="D244" t="s">
        <v>1263</v>
      </c>
    </row>
    <row r="245" spans="1:4">
      <c r="A245" s="1062">
        <v>244</v>
      </c>
      <c r="B245" t="s">
        <v>1258</v>
      </c>
      <c r="C245" t="s">
        <v>1264</v>
      </c>
      <c r="D245" t="s">
        <v>1265</v>
      </c>
    </row>
    <row r="246" spans="1:4">
      <c r="A246" s="1062">
        <v>245</v>
      </c>
      <c r="B246" t="s">
        <v>1258</v>
      </c>
      <c r="C246" t="s">
        <v>1266</v>
      </c>
      <c r="D246" t="s">
        <v>1267</v>
      </c>
    </row>
    <row r="247" spans="1:4">
      <c r="A247" s="1062">
        <v>246</v>
      </c>
      <c r="B247" t="s">
        <v>1258</v>
      </c>
      <c r="C247" t="s">
        <v>1268</v>
      </c>
      <c r="D247" t="s">
        <v>1269</v>
      </c>
    </row>
    <row r="248" spans="1:4">
      <c r="A248" s="1062">
        <v>247</v>
      </c>
      <c r="B248" t="s">
        <v>1258</v>
      </c>
      <c r="C248" t="s">
        <v>1270</v>
      </c>
      <c r="D248" t="s">
        <v>1271</v>
      </c>
    </row>
    <row r="249" spans="1:4">
      <c r="A249" s="1062">
        <v>248</v>
      </c>
      <c r="B249" t="s">
        <v>1258</v>
      </c>
      <c r="C249" t="s">
        <v>1272</v>
      </c>
      <c r="D249" t="s">
        <v>1273</v>
      </c>
    </row>
    <row r="250" spans="1:4">
      <c r="A250" s="1062">
        <v>249</v>
      </c>
      <c r="B250" t="s">
        <v>1258</v>
      </c>
      <c r="C250" t="s">
        <v>1274</v>
      </c>
      <c r="D250" t="s">
        <v>1275</v>
      </c>
    </row>
    <row r="251" spans="1:4">
      <c r="A251" s="1062">
        <v>250</v>
      </c>
      <c r="B251" t="s">
        <v>1258</v>
      </c>
      <c r="C251" t="s">
        <v>1276</v>
      </c>
      <c r="D251" t="s">
        <v>1277</v>
      </c>
    </row>
    <row r="252" spans="1:4">
      <c r="A252" s="1062">
        <v>251</v>
      </c>
      <c r="B252" t="s">
        <v>1258</v>
      </c>
      <c r="C252" t="s">
        <v>1278</v>
      </c>
      <c r="D252" t="s">
        <v>1279</v>
      </c>
    </row>
    <row r="253" spans="1:4">
      <c r="A253" s="1062">
        <v>252</v>
      </c>
      <c r="B253" t="s">
        <v>1258</v>
      </c>
      <c r="C253" t="s">
        <v>1280</v>
      </c>
      <c r="D253" t="s">
        <v>1281</v>
      </c>
    </row>
    <row r="254" spans="1:4">
      <c r="A254" s="1062">
        <v>253</v>
      </c>
      <c r="B254" t="s">
        <v>1258</v>
      </c>
      <c r="C254" t="s">
        <v>1282</v>
      </c>
      <c r="D254" t="s">
        <v>1283</v>
      </c>
    </row>
    <row r="255" spans="1:4">
      <c r="A255" s="1062">
        <v>254</v>
      </c>
      <c r="B255" t="s">
        <v>1258</v>
      </c>
      <c r="C255" t="s">
        <v>1284</v>
      </c>
      <c r="D255" t="s">
        <v>1285</v>
      </c>
    </row>
    <row r="256" spans="1:4">
      <c r="A256" s="1062">
        <v>255</v>
      </c>
      <c r="B256" t="s">
        <v>1258</v>
      </c>
      <c r="C256" t="s">
        <v>1286</v>
      </c>
      <c r="D256" t="s">
        <v>1287</v>
      </c>
    </row>
    <row r="257" spans="1:4">
      <c r="A257" s="1062">
        <v>256</v>
      </c>
      <c r="B257" t="s">
        <v>1258</v>
      </c>
      <c r="C257" t="s">
        <v>1258</v>
      </c>
      <c r="D257" t="s">
        <v>1259</v>
      </c>
    </row>
    <row r="258" spans="1:4">
      <c r="A258" s="1062">
        <v>257</v>
      </c>
      <c r="B258" t="s">
        <v>1258</v>
      </c>
      <c r="C258" t="s">
        <v>1288</v>
      </c>
      <c r="D258" t="s">
        <v>1289</v>
      </c>
    </row>
    <row r="259" spans="1:4">
      <c r="A259" s="1062">
        <v>258</v>
      </c>
      <c r="B259" t="s">
        <v>1258</v>
      </c>
      <c r="C259" t="s">
        <v>1290</v>
      </c>
      <c r="D259" t="s">
        <v>1291</v>
      </c>
    </row>
    <row r="260" spans="1:4">
      <c r="A260" s="1062">
        <v>259</v>
      </c>
      <c r="B260" t="s">
        <v>1292</v>
      </c>
      <c r="C260" t="s">
        <v>1294</v>
      </c>
      <c r="D260" t="s">
        <v>1295</v>
      </c>
    </row>
    <row r="261" spans="1:4">
      <c r="A261" s="1062">
        <v>260</v>
      </c>
      <c r="B261" t="s">
        <v>1292</v>
      </c>
      <c r="C261" t="s">
        <v>1296</v>
      </c>
      <c r="D261" t="s">
        <v>1297</v>
      </c>
    </row>
    <row r="262" spans="1:4">
      <c r="A262" s="1062">
        <v>261</v>
      </c>
      <c r="B262" t="s">
        <v>1292</v>
      </c>
      <c r="C262" t="s">
        <v>1298</v>
      </c>
      <c r="D262" t="s">
        <v>1299</v>
      </c>
    </row>
    <row r="263" spans="1:4">
      <c r="A263" s="1062">
        <v>262</v>
      </c>
      <c r="B263" t="s">
        <v>1292</v>
      </c>
      <c r="C263" t="s">
        <v>1300</v>
      </c>
      <c r="D263" t="s">
        <v>1301</v>
      </c>
    </row>
    <row r="264" spans="1:4">
      <c r="A264" s="1062">
        <v>263</v>
      </c>
      <c r="B264" t="s">
        <v>1292</v>
      </c>
      <c r="C264" t="s">
        <v>1302</v>
      </c>
      <c r="D264" t="s">
        <v>1303</v>
      </c>
    </row>
    <row r="265" spans="1:4">
      <c r="A265" s="1062">
        <v>264</v>
      </c>
      <c r="B265" t="s">
        <v>1292</v>
      </c>
      <c r="C265" t="s">
        <v>1304</v>
      </c>
      <c r="D265" t="s">
        <v>1305</v>
      </c>
    </row>
    <row r="266" spans="1:4">
      <c r="A266" s="1062">
        <v>265</v>
      </c>
      <c r="B266" t="s">
        <v>1292</v>
      </c>
      <c r="C266" t="s">
        <v>1306</v>
      </c>
      <c r="D266" t="s">
        <v>1307</v>
      </c>
    </row>
    <row r="267" spans="1:4">
      <c r="A267" s="1062">
        <v>266</v>
      </c>
      <c r="B267" t="s">
        <v>1292</v>
      </c>
      <c r="C267" t="s">
        <v>1308</v>
      </c>
      <c r="D267" t="s">
        <v>1309</v>
      </c>
    </row>
    <row r="268" spans="1:4">
      <c r="A268" s="1062">
        <v>267</v>
      </c>
      <c r="B268" t="s">
        <v>1292</v>
      </c>
      <c r="C268" t="s">
        <v>1310</v>
      </c>
      <c r="D268" t="s">
        <v>1311</v>
      </c>
    </row>
    <row r="269" spans="1:4">
      <c r="A269" s="1062">
        <v>268</v>
      </c>
      <c r="B269" t="s">
        <v>1292</v>
      </c>
      <c r="C269" t="s">
        <v>1312</v>
      </c>
      <c r="D269" t="s">
        <v>1313</v>
      </c>
    </row>
    <row r="270" spans="1:4">
      <c r="A270" s="1062">
        <v>269</v>
      </c>
      <c r="B270" t="s">
        <v>1292</v>
      </c>
      <c r="C270" t="s">
        <v>1314</v>
      </c>
      <c r="D270" t="s">
        <v>1315</v>
      </c>
    </row>
    <row r="271" spans="1:4">
      <c r="A271" s="1062">
        <v>270</v>
      </c>
      <c r="B271" t="s">
        <v>1292</v>
      </c>
      <c r="C271" t="s">
        <v>1292</v>
      </c>
      <c r="D271" t="s">
        <v>1293</v>
      </c>
    </row>
    <row r="272" spans="1:4">
      <c r="A272" s="1062">
        <v>271</v>
      </c>
      <c r="B272" t="s">
        <v>1292</v>
      </c>
      <c r="C272" t="s">
        <v>1316</v>
      </c>
      <c r="D272" t="s">
        <v>1317</v>
      </c>
    </row>
    <row r="273" spans="1:4">
      <c r="A273" s="1062">
        <v>272</v>
      </c>
      <c r="B273" t="s">
        <v>1292</v>
      </c>
      <c r="C273" t="s">
        <v>1318</v>
      </c>
      <c r="D273" t="s">
        <v>1319</v>
      </c>
    </row>
    <row r="274" spans="1:4">
      <c r="A274" s="1062">
        <v>273</v>
      </c>
      <c r="B274" t="s">
        <v>1292</v>
      </c>
      <c r="C274" t="s">
        <v>1320</v>
      </c>
      <c r="D274" t="s">
        <v>1321</v>
      </c>
    </row>
    <row r="275" spans="1:4">
      <c r="A275" s="1062">
        <v>274</v>
      </c>
      <c r="B275" t="s">
        <v>1322</v>
      </c>
      <c r="C275" t="s">
        <v>1324</v>
      </c>
      <c r="D275" t="s">
        <v>1325</v>
      </c>
    </row>
    <row r="276" spans="1:4">
      <c r="A276" s="1062">
        <v>275</v>
      </c>
      <c r="B276" t="s">
        <v>1322</v>
      </c>
      <c r="C276" t="s">
        <v>1326</v>
      </c>
      <c r="D276" t="s">
        <v>1327</v>
      </c>
    </row>
    <row r="277" spans="1:4">
      <c r="A277" s="1062">
        <v>276</v>
      </c>
      <c r="B277" t="s">
        <v>1322</v>
      </c>
      <c r="C277" t="s">
        <v>1328</v>
      </c>
      <c r="D277" t="s">
        <v>1329</v>
      </c>
    </row>
    <row r="278" spans="1:4">
      <c r="A278" s="1062">
        <v>277</v>
      </c>
      <c r="B278" t="s">
        <v>1322</v>
      </c>
      <c r="C278" t="s">
        <v>1330</v>
      </c>
      <c r="D278" t="s">
        <v>1331</v>
      </c>
    </row>
    <row r="279" spans="1:4">
      <c r="A279" s="1062">
        <v>278</v>
      </c>
      <c r="B279" t="s">
        <v>1322</v>
      </c>
      <c r="C279" t="s">
        <v>1332</v>
      </c>
      <c r="D279" t="s">
        <v>1333</v>
      </c>
    </row>
    <row r="280" spans="1:4">
      <c r="A280" s="1062">
        <v>279</v>
      </c>
      <c r="B280" t="s">
        <v>1322</v>
      </c>
      <c r="C280" t="s">
        <v>1334</v>
      </c>
      <c r="D280" t="s">
        <v>1335</v>
      </c>
    </row>
    <row r="281" spans="1:4">
      <c r="A281" s="1062">
        <v>280</v>
      </c>
      <c r="B281" t="s">
        <v>1322</v>
      </c>
      <c r="C281" t="s">
        <v>1336</v>
      </c>
      <c r="D281" t="s">
        <v>1337</v>
      </c>
    </row>
    <row r="282" spans="1:4">
      <c r="A282" s="1062">
        <v>281</v>
      </c>
      <c r="B282" t="s">
        <v>1322</v>
      </c>
      <c r="C282" t="s">
        <v>1322</v>
      </c>
      <c r="D282" t="s">
        <v>1323</v>
      </c>
    </row>
    <row r="283" spans="1:4">
      <c r="A283" s="1062">
        <v>282</v>
      </c>
      <c r="B283" t="s">
        <v>1322</v>
      </c>
      <c r="C283" t="s">
        <v>1338</v>
      </c>
      <c r="D283" t="s">
        <v>1339</v>
      </c>
    </row>
    <row r="284" spans="1:4">
      <c r="A284" s="1062">
        <v>283</v>
      </c>
      <c r="B284" t="s">
        <v>1322</v>
      </c>
      <c r="C284" t="s">
        <v>1340</v>
      </c>
      <c r="D284" t="s">
        <v>1341</v>
      </c>
    </row>
    <row r="285" spans="1:4">
      <c r="A285" s="1062">
        <v>284</v>
      </c>
      <c r="B285" t="s">
        <v>1322</v>
      </c>
      <c r="C285" t="s">
        <v>1342</v>
      </c>
      <c r="D285" t="s">
        <v>1343</v>
      </c>
    </row>
    <row r="286" spans="1:4">
      <c r="A286" s="1062">
        <v>285</v>
      </c>
      <c r="B286" t="s">
        <v>1344</v>
      </c>
      <c r="C286" t="s">
        <v>1346</v>
      </c>
      <c r="D286" t="s">
        <v>1347</v>
      </c>
    </row>
    <row r="287" spans="1:4">
      <c r="A287" s="1062">
        <v>286</v>
      </c>
      <c r="B287" t="s">
        <v>1344</v>
      </c>
      <c r="C287" t="s">
        <v>1348</v>
      </c>
      <c r="D287" t="s">
        <v>1349</v>
      </c>
    </row>
    <row r="288" spans="1:4">
      <c r="A288" s="1062">
        <v>287</v>
      </c>
      <c r="B288" t="s">
        <v>1344</v>
      </c>
      <c r="C288" t="s">
        <v>1350</v>
      </c>
      <c r="D288" t="s">
        <v>1351</v>
      </c>
    </row>
    <row r="289" spans="1:4">
      <c r="A289" s="1062">
        <v>288</v>
      </c>
      <c r="B289" t="s">
        <v>1344</v>
      </c>
      <c r="C289" t="s">
        <v>1352</v>
      </c>
      <c r="D289" t="s">
        <v>1353</v>
      </c>
    </row>
    <row r="290" spans="1:4">
      <c r="A290" s="1062">
        <v>289</v>
      </c>
      <c r="B290" t="s">
        <v>1344</v>
      </c>
      <c r="C290" t="s">
        <v>1354</v>
      </c>
      <c r="D290" t="s">
        <v>1355</v>
      </c>
    </row>
    <row r="291" spans="1:4">
      <c r="A291" s="1062">
        <v>290</v>
      </c>
      <c r="B291" t="s">
        <v>1344</v>
      </c>
      <c r="C291" t="s">
        <v>1356</v>
      </c>
      <c r="D291" t="s">
        <v>1357</v>
      </c>
    </row>
    <row r="292" spans="1:4">
      <c r="A292" s="1062">
        <v>291</v>
      </c>
      <c r="B292" t="s">
        <v>1344</v>
      </c>
      <c r="C292" t="s">
        <v>1358</v>
      </c>
      <c r="D292" t="s">
        <v>1359</v>
      </c>
    </row>
    <row r="293" spans="1:4">
      <c r="A293" s="1062">
        <v>292</v>
      </c>
      <c r="B293" t="s">
        <v>1344</v>
      </c>
      <c r="C293" t="s">
        <v>1360</v>
      </c>
      <c r="D293" t="s">
        <v>1361</v>
      </c>
    </row>
    <row r="294" spans="1:4">
      <c r="A294" s="1062">
        <v>293</v>
      </c>
      <c r="B294" t="s">
        <v>1344</v>
      </c>
      <c r="C294" t="s">
        <v>907</v>
      </c>
      <c r="D294" t="s">
        <v>1362</v>
      </c>
    </row>
    <row r="295" spans="1:4">
      <c r="A295" s="1062">
        <v>294</v>
      </c>
      <c r="B295" t="s">
        <v>1344</v>
      </c>
      <c r="C295" t="s">
        <v>1363</v>
      </c>
      <c r="D295" t="s">
        <v>1364</v>
      </c>
    </row>
    <row r="296" spans="1:4">
      <c r="A296" s="1062">
        <v>295</v>
      </c>
      <c r="B296" t="s">
        <v>1344</v>
      </c>
      <c r="C296" t="s">
        <v>1344</v>
      </c>
      <c r="D296" t="s">
        <v>1345</v>
      </c>
    </row>
    <row r="297" spans="1:4">
      <c r="A297" s="1062">
        <v>296</v>
      </c>
      <c r="B297" t="s">
        <v>1344</v>
      </c>
      <c r="C297" t="s">
        <v>1365</v>
      </c>
      <c r="D297" t="s">
        <v>1366</v>
      </c>
    </row>
    <row r="298" spans="1:4">
      <c r="A298" s="1062">
        <v>297</v>
      </c>
      <c r="B298" t="s">
        <v>1367</v>
      </c>
      <c r="C298" t="s">
        <v>1369</v>
      </c>
      <c r="D298" t="s">
        <v>1370</v>
      </c>
    </row>
    <row r="299" spans="1:4">
      <c r="A299" s="1062">
        <v>298</v>
      </c>
      <c r="B299" t="s">
        <v>1367</v>
      </c>
      <c r="C299" t="s">
        <v>1371</v>
      </c>
      <c r="D299" t="s">
        <v>1372</v>
      </c>
    </row>
    <row r="300" spans="1:4">
      <c r="A300" s="1062">
        <v>299</v>
      </c>
      <c r="B300" t="s">
        <v>1367</v>
      </c>
      <c r="C300" t="s">
        <v>1373</v>
      </c>
      <c r="D300" t="s">
        <v>1374</v>
      </c>
    </row>
    <row r="301" spans="1:4">
      <c r="A301" s="1062">
        <v>300</v>
      </c>
      <c r="B301" t="s">
        <v>1367</v>
      </c>
      <c r="C301" t="s">
        <v>1375</v>
      </c>
      <c r="D301" t="s">
        <v>1376</v>
      </c>
    </row>
    <row r="302" spans="1:4">
      <c r="A302" s="1062">
        <v>301</v>
      </c>
      <c r="B302" t="s">
        <v>1367</v>
      </c>
      <c r="C302" t="s">
        <v>1377</v>
      </c>
      <c r="D302" t="s">
        <v>1378</v>
      </c>
    </row>
    <row r="303" spans="1:4">
      <c r="A303" s="1062">
        <v>302</v>
      </c>
      <c r="B303" t="s">
        <v>1367</v>
      </c>
      <c r="C303" t="s">
        <v>1379</v>
      </c>
      <c r="D303" t="s">
        <v>1380</v>
      </c>
    </row>
    <row r="304" spans="1:4">
      <c r="A304" s="1062">
        <v>303</v>
      </c>
      <c r="B304" t="s">
        <v>1367</v>
      </c>
      <c r="C304" t="s">
        <v>1381</v>
      </c>
      <c r="D304" t="s">
        <v>1382</v>
      </c>
    </row>
    <row r="305" spans="1:4">
      <c r="A305" s="1062">
        <v>304</v>
      </c>
      <c r="B305" t="s">
        <v>1367</v>
      </c>
      <c r="C305" t="s">
        <v>1383</v>
      </c>
      <c r="D305" t="s">
        <v>1384</v>
      </c>
    </row>
    <row r="306" spans="1:4">
      <c r="A306" s="1062">
        <v>305</v>
      </c>
      <c r="B306" t="s">
        <v>1367</v>
      </c>
      <c r="C306" t="s">
        <v>1367</v>
      </c>
      <c r="D306" t="s">
        <v>1368</v>
      </c>
    </row>
    <row r="307" spans="1:4">
      <c r="A307" s="1062">
        <v>306</v>
      </c>
      <c r="B307" t="s">
        <v>1367</v>
      </c>
      <c r="C307" t="s">
        <v>1385</v>
      </c>
      <c r="D307" t="s">
        <v>1386</v>
      </c>
    </row>
    <row r="308" spans="1:4">
      <c r="A308" s="1062">
        <v>307</v>
      </c>
      <c r="B308" t="s">
        <v>1387</v>
      </c>
      <c r="C308" t="s">
        <v>1389</v>
      </c>
      <c r="D308" t="s">
        <v>1390</v>
      </c>
    </row>
    <row r="309" spans="1:4">
      <c r="A309" s="1062">
        <v>308</v>
      </c>
      <c r="B309" t="s">
        <v>1387</v>
      </c>
      <c r="C309" t="s">
        <v>1391</v>
      </c>
      <c r="D309" t="s">
        <v>1392</v>
      </c>
    </row>
    <row r="310" spans="1:4">
      <c r="A310" s="1062">
        <v>309</v>
      </c>
      <c r="B310" t="s">
        <v>1387</v>
      </c>
      <c r="C310" t="s">
        <v>1310</v>
      </c>
      <c r="D310" t="s">
        <v>1393</v>
      </c>
    </row>
    <row r="311" spans="1:4">
      <c r="A311" s="1062">
        <v>310</v>
      </c>
      <c r="B311" t="s">
        <v>1387</v>
      </c>
      <c r="C311" t="s">
        <v>1394</v>
      </c>
      <c r="D311" t="s">
        <v>1395</v>
      </c>
    </row>
    <row r="312" spans="1:4">
      <c r="A312" s="1062">
        <v>311</v>
      </c>
      <c r="B312" t="s">
        <v>1387</v>
      </c>
      <c r="C312" t="s">
        <v>1396</v>
      </c>
      <c r="D312" t="s">
        <v>1397</v>
      </c>
    </row>
    <row r="313" spans="1:4">
      <c r="A313" s="1062">
        <v>312</v>
      </c>
      <c r="B313" t="s">
        <v>1387</v>
      </c>
      <c r="C313" t="s">
        <v>1398</v>
      </c>
      <c r="D313" t="s">
        <v>1399</v>
      </c>
    </row>
    <row r="314" spans="1:4">
      <c r="A314" s="1062">
        <v>313</v>
      </c>
      <c r="B314" t="s">
        <v>1387</v>
      </c>
      <c r="C314" t="s">
        <v>1400</v>
      </c>
      <c r="D314" t="s">
        <v>1401</v>
      </c>
    </row>
    <row r="315" spans="1:4">
      <c r="A315" s="1062">
        <v>314</v>
      </c>
      <c r="B315" t="s">
        <v>1387</v>
      </c>
      <c r="C315" t="s">
        <v>1402</v>
      </c>
      <c r="D315" t="s">
        <v>1403</v>
      </c>
    </row>
    <row r="316" spans="1:4">
      <c r="A316" s="1062">
        <v>315</v>
      </c>
      <c r="B316" t="s">
        <v>1387</v>
      </c>
      <c r="C316" t="s">
        <v>1404</v>
      </c>
      <c r="D316" t="s">
        <v>1405</v>
      </c>
    </row>
    <row r="317" spans="1:4">
      <c r="A317" s="1062">
        <v>316</v>
      </c>
      <c r="B317" t="s">
        <v>1387</v>
      </c>
      <c r="C317" t="s">
        <v>1406</v>
      </c>
      <c r="D317" t="s">
        <v>1407</v>
      </c>
    </row>
    <row r="318" spans="1:4">
      <c r="A318" s="1062">
        <v>317</v>
      </c>
      <c r="B318" t="s">
        <v>1387</v>
      </c>
      <c r="C318" t="s">
        <v>1408</v>
      </c>
      <c r="D318" t="s">
        <v>1409</v>
      </c>
    </row>
    <row r="319" spans="1:4">
      <c r="A319" s="1062">
        <v>318</v>
      </c>
      <c r="B319" t="s">
        <v>1387</v>
      </c>
      <c r="C319" t="s">
        <v>1387</v>
      </c>
      <c r="D319" t="s">
        <v>1388</v>
      </c>
    </row>
    <row r="320" spans="1:4">
      <c r="A320" s="1062">
        <v>319</v>
      </c>
      <c r="B320" t="s">
        <v>1387</v>
      </c>
      <c r="C320" t="s">
        <v>1410</v>
      </c>
      <c r="D320" t="s">
        <v>1411</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504</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505</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477</v>
      </c>
    </row>
    <row r="28" spans="1:2" ht="56.25">
      <c r="B28" s="223" t="s">
        <v>476</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8" t="s">
        <v>492</v>
      </c>
      <c r="G2" s="1209"/>
      <c r="H2" s="1210"/>
      <c r="I2" s="642"/>
    </row>
    <row r="3" spans="1:14" ht="3" customHeight="1"/>
    <row r="4" spans="1:14" s="572" customFormat="1" ht="11.25">
      <c r="A4" s="592"/>
      <c r="B4" s="592"/>
      <c r="C4" s="592"/>
      <c r="D4" s="592"/>
      <c r="F4" s="1160" t="s">
        <v>454</v>
      </c>
      <c r="G4" s="1160"/>
      <c r="H4" s="1160"/>
      <c r="I4" s="1211" t="s">
        <v>455</v>
      </c>
      <c r="J4" s="592"/>
      <c r="K4" s="592"/>
      <c r="L4" s="592"/>
      <c r="M4" s="592"/>
      <c r="N4" s="592"/>
    </row>
    <row r="5" spans="1:14" s="572" customFormat="1" ht="11.25" customHeight="1">
      <c r="A5" s="592"/>
      <c r="B5" s="592"/>
      <c r="C5" s="592"/>
      <c r="D5" s="592"/>
      <c r="F5" s="608" t="s">
        <v>92</v>
      </c>
      <c r="G5" s="620" t="s">
        <v>457</v>
      </c>
      <c r="H5" s="607" t="s">
        <v>442</v>
      </c>
      <c r="I5" s="1211"/>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20.12.2018</v>
      </c>
      <c r="I7" s="583" t="s">
        <v>494</v>
      </c>
      <c r="J7" s="617"/>
      <c r="K7" s="592"/>
      <c r="L7" s="592"/>
      <c r="M7" s="592"/>
      <c r="N7" s="592"/>
    </row>
    <row r="8" spans="1:14" s="572" customFormat="1" ht="45">
      <c r="A8" s="1212">
        <v>1</v>
      </c>
      <c r="B8" s="592"/>
      <c r="C8" s="592"/>
      <c r="D8" s="592"/>
      <c r="F8" s="618" t="str">
        <f>"2." &amp;mergeValue(A8)</f>
        <v>2.1</v>
      </c>
      <c r="G8" s="634" t="s">
        <v>495</v>
      </c>
      <c r="H8" s="606"/>
      <c r="I8" s="583" t="s">
        <v>591</v>
      </c>
      <c r="J8" s="617"/>
      <c r="K8" s="592"/>
      <c r="L8" s="592"/>
      <c r="M8" s="592"/>
      <c r="N8" s="592"/>
    </row>
    <row r="9" spans="1:14" s="572" customFormat="1" ht="22.5">
      <c r="A9" s="1212"/>
      <c r="B9" s="592"/>
      <c r="C9" s="592"/>
      <c r="D9" s="592"/>
      <c r="F9" s="618" t="str">
        <f>"3." &amp;mergeValue(A9)</f>
        <v>3.1</v>
      </c>
      <c r="G9" s="634" t="s">
        <v>496</v>
      </c>
      <c r="H9" s="606"/>
      <c r="I9" s="583" t="s">
        <v>589</v>
      </c>
      <c r="J9" s="617"/>
      <c r="K9" s="592"/>
      <c r="L9" s="592"/>
      <c r="M9" s="592"/>
      <c r="N9" s="592"/>
    </row>
    <row r="10" spans="1:14" s="572" customFormat="1" ht="22.5">
      <c r="A10" s="1212"/>
      <c r="B10" s="592"/>
      <c r="C10" s="592"/>
      <c r="D10" s="592"/>
      <c r="F10" s="618" t="str">
        <f>"4."&amp;mergeValue(A10)</f>
        <v>4.1</v>
      </c>
      <c r="G10" s="634" t="s">
        <v>497</v>
      </c>
      <c r="H10" s="607" t="s">
        <v>458</v>
      </c>
      <c r="I10" s="583"/>
      <c r="J10" s="617"/>
      <c r="K10" s="592"/>
      <c r="L10" s="592"/>
      <c r="M10" s="592"/>
      <c r="N10" s="592"/>
    </row>
    <row r="11" spans="1:14" s="572" customFormat="1" ht="18.75">
      <c r="A11" s="1212"/>
      <c r="B11" s="1212">
        <v>1</v>
      </c>
      <c r="C11" s="625"/>
      <c r="D11" s="625"/>
      <c r="F11" s="618" t="str">
        <f>"4."&amp;mergeValue(A11) &amp;"."&amp;mergeValue(B11)</f>
        <v>4.1.1</v>
      </c>
      <c r="G11" s="613" t="s">
        <v>593</v>
      </c>
      <c r="H11" s="606" t="str">
        <f>IF(region_name="","",region_name)</f>
        <v>Челябинская область</v>
      </c>
      <c r="I11" s="583" t="s">
        <v>500</v>
      </c>
      <c r="J11" s="617"/>
      <c r="K11" s="592"/>
      <c r="L11" s="592"/>
      <c r="M11" s="592"/>
      <c r="N11" s="592"/>
    </row>
    <row r="12" spans="1:14" s="572" customFormat="1" ht="22.5">
      <c r="A12" s="1212"/>
      <c r="B12" s="1212"/>
      <c r="C12" s="1212">
        <v>1</v>
      </c>
      <c r="D12" s="625"/>
      <c r="F12" s="618" t="str">
        <f>"4."&amp;mergeValue(A12) &amp;"."&amp;mergeValue(B12)&amp;"."&amp;mergeValue(C12)</f>
        <v>4.1.1.1</v>
      </c>
      <c r="G12" s="624" t="s">
        <v>498</v>
      </c>
      <c r="H12" s="606"/>
      <c r="I12" s="583" t="s">
        <v>501</v>
      </c>
      <c r="J12" s="617"/>
      <c r="K12" s="592"/>
      <c r="L12" s="592"/>
      <c r="M12" s="592"/>
      <c r="N12" s="592"/>
    </row>
    <row r="13" spans="1:14" s="572" customFormat="1" ht="39" customHeight="1">
      <c r="A13" s="1212"/>
      <c r="B13" s="1212"/>
      <c r="C13" s="1212"/>
      <c r="D13" s="625">
        <v>1</v>
      </c>
      <c r="F13" s="618" t="str">
        <f>"4."&amp;mergeValue(A13) &amp;"."&amp;mergeValue(B13)&amp;"."&amp;mergeValue(C13)&amp;"."&amp;mergeValue(D13)</f>
        <v>4.1.1.1.1</v>
      </c>
      <c r="G13" s="635" t="s">
        <v>499</v>
      </c>
      <c r="H13" s="606"/>
      <c r="I13" s="1213" t="s">
        <v>592</v>
      </c>
      <c r="J13" s="617"/>
      <c r="K13" s="592"/>
      <c r="L13" s="592"/>
      <c r="M13" s="592"/>
      <c r="N13" s="592"/>
    </row>
    <row r="14" spans="1:14" s="572" customFormat="1" ht="18.75">
      <c r="A14" s="1212"/>
      <c r="B14" s="1212"/>
      <c r="C14" s="1212"/>
      <c r="D14" s="625"/>
      <c r="F14" s="621"/>
      <c r="G14" s="552" t="s">
        <v>4</v>
      </c>
      <c r="H14" s="626"/>
      <c r="I14" s="1213"/>
      <c r="J14" s="617"/>
      <c r="K14" s="592"/>
      <c r="L14" s="592"/>
      <c r="M14" s="592"/>
      <c r="N14" s="592"/>
    </row>
    <row r="15" spans="1:14" s="572" customFormat="1" ht="18.75">
      <c r="A15" s="1212"/>
      <c r="B15" s="1212"/>
      <c r="C15" s="625"/>
      <c r="D15" s="625"/>
      <c r="F15" s="636"/>
      <c r="G15" s="579" t="s">
        <v>403</v>
      </c>
      <c r="H15" s="637"/>
      <c r="I15" s="638"/>
      <c r="J15" s="617"/>
      <c r="K15" s="592"/>
      <c r="L15" s="592"/>
      <c r="M15" s="592"/>
      <c r="N15" s="592"/>
    </row>
    <row r="16" spans="1:14" s="572" customFormat="1" ht="18.75">
      <c r="A16" s="1212"/>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7" t="s">
        <v>594</v>
      </c>
      <c r="H19" s="1207"/>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40" t="s">
        <v>632</v>
      </c>
      <c r="M5" s="1240"/>
      <c r="N5" s="1240"/>
      <c r="O5" s="1240"/>
      <c r="P5" s="1240"/>
      <c r="Q5" s="1240"/>
      <c r="R5" s="1240"/>
      <c r="S5" s="1240"/>
      <c r="T5" s="1240"/>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217" t="str">
        <f>IF(NameOrPr_ch="",IF(NameOrPr="","",NameOrPr),NameOrPr_ch)</f>
        <v>Министерство тарифного регулирования и энергетики Челябинской области</v>
      </c>
      <c r="P7" s="1217"/>
      <c r="Q7" s="1217"/>
      <c r="R7" s="1217"/>
      <c r="S7" s="1217"/>
      <c r="T7" s="1217"/>
      <c r="U7" s="584"/>
      <c r="V7" s="584"/>
      <c r="W7" s="521"/>
      <c r="X7" s="592"/>
      <c r="Y7" s="592"/>
      <c r="Z7" s="592"/>
      <c r="AA7" s="592"/>
      <c r="AB7" s="592"/>
    </row>
    <row r="8" spans="1:28" s="572" customFormat="1" ht="18.75">
      <c r="A8" s="592"/>
      <c r="B8" s="592"/>
      <c r="C8" s="592"/>
      <c r="D8" s="592"/>
      <c r="E8" s="592"/>
      <c r="F8" s="592"/>
      <c r="G8" s="592"/>
      <c r="H8" s="592"/>
      <c r="L8" s="501"/>
      <c r="M8" s="619" t="s">
        <v>597</v>
      </c>
      <c r="N8" s="668"/>
      <c r="O8" s="1217" t="str">
        <f>IF(datePr_ch="",IF(datePr="","",datePr),datePr_ch)</f>
        <v>13.12.2018</v>
      </c>
      <c r="P8" s="1217"/>
      <c r="Q8" s="1217"/>
      <c r="R8" s="1217"/>
      <c r="S8" s="1217"/>
      <c r="T8" s="1217"/>
      <c r="U8" s="584"/>
      <c r="V8" s="584"/>
      <c r="W8" s="521"/>
      <c r="X8" s="592"/>
      <c r="Y8" s="592"/>
      <c r="Z8" s="592"/>
      <c r="AA8" s="592"/>
      <c r="AB8" s="592"/>
    </row>
    <row r="9" spans="1:28" s="572" customFormat="1" ht="18.75">
      <c r="A9" s="592"/>
      <c r="B9" s="592"/>
      <c r="C9" s="592"/>
      <c r="D9" s="592"/>
      <c r="E9" s="592"/>
      <c r="F9" s="592"/>
      <c r="G9" s="592"/>
      <c r="H9" s="592"/>
      <c r="L9" s="554"/>
      <c r="M9" s="619" t="s">
        <v>596</v>
      </c>
      <c r="N9" s="668"/>
      <c r="O9" s="1217" t="str">
        <f>IF(numberPr_ch="",IF(numberPr="","",numberPr),numberPr_ch)</f>
        <v>83/7</v>
      </c>
      <c r="P9" s="1217"/>
      <c r="Q9" s="1217"/>
      <c r="R9" s="1217"/>
      <c r="S9" s="1217"/>
      <c r="T9" s="1217"/>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217" t="str">
        <f>IF(IstPub_ch="",IF(IstPub="","",IstPub),IstPub_ch)</f>
        <v>Сайт Министерства тарифного регулирования и энергетики Челябинской области, tarif74.ru</v>
      </c>
      <c r="P10" s="1217"/>
      <c r="Q10" s="1217"/>
      <c r="R10" s="1217"/>
      <c r="S10" s="1217"/>
      <c r="T10" s="1217"/>
      <c r="U10" s="584"/>
      <c r="V10" s="584"/>
      <c r="W10" s="521"/>
      <c r="X10" s="592"/>
      <c r="Y10" s="592"/>
      <c r="Z10" s="592"/>
      <c r="AA10" s="592"/>
      <c r="AB10" s="592"/>
    </row>
    <row r="11" spans="1:28" s="572" customFormat="1" ht="11.25" hidden="1">
      <c r="A11" s="592"/>
      <c r="B11" s="592"/>
      <c r="C11" s="592"/>
      <c r="D11" s="592"/>
      <c r="E11" s="592"/>
      <c r="F11" s="592"/>
      <c r="G11" s="592"/>
      <c r="H11" s="592"/>
      <c r="L11" s="1241"/>
      <c r="M11" s="1241"/>
      <c r="N11" s="568"/>
      <c r="O11" s="584"/>
      <c r="P11" s="584"/>
      <c r="Q11" s="584"/>
      <c r="R11" s="584"/>
      <c r="S11" s="584"/>
      <c r="T11" s="584"/>
      <c r="U11" s="590" t="s">
        <v>373</v>
      </c>
      <c r="X11" s="592"/>
      <c r="Y11" s="592"/>
      <c r="Z11" s="592"/>
      <c r="AA11" s="592"/>
      <c r="AB11" s="592"/>
    </row>
    <row r="12" spans="1:28">
      <c r="J12" s="531"/>
      <c r="K12" s="531"/>
      <c r="L12" s="526"/>
      <c r="M12" s="526"/>
      <c r="N12" s="504"/>
      <c r="O12" s="1218"/>
      <c r="P12" s="1218"/>
      <c r="Q12" s="1218"/>
      <c r="R12" s="1218"/>
      <c r="S12" s="1218"/>
      <c r="T12" s="1218"/>
      <c r="U12" s="1218"/>
    </row>
    <row r="13" spans="1:28">
      <c r="J13" s="531"/>
      <c r="K13" s="531"/>
      <c r="L13" s="1160" t="s">
        <v>454</v>
      </c>
      <c r="M13" s="1160"/>
      <c r="N13" s="1160"/>
      <c r="O13" s="1160"/>
      <c r="P13" s="1160"/>
      <c r="Q13" s="1160"/>
      <c r="R13" s="1160"/>
      <c r="S13" s="1160"/>
      <c r="T13" s="1160"/>
      <c r="U13" s="1160"/>
      <c r="V13" s="1160"/>
      <c r="W13" s="1160" t="s">
        <v>455</v>
      </c>
    </row>
    <row r="14" spans="1:28" ht="14.25" customHeight="1">
      <c r="J14" s="531"/>
      <c r="K14" s="531"/>
      <c r="L14" s="1224" t="s">
        <v>92</v>
      </c>
      <c r="M14" s="1224" t="s">
        <v>640</v>
      </c>
      <c r="N14" s="663"/>
      <c r="O14" s="1225" t="s">
        <v>642</v>
      </c>
      <c r="P14" s="1226"/>
      <c r="Q14" s="1226"/>
      <c r="R14" s="1226"/>
      <c r="S14" s="1226"/>
      <c r="T14" s="1227"/>
      <c r="U14" s="1235" t="s">
        <v>341</v>
      </c>
      <c r="V14" s="1221" t="s">
        <v>275</v>
      </c>
      <c r="W14" s="1160"/>
    </row>
    <row r="15" spans="1:28" ht="14.25" customHeight="1">
      <c r="J15" s="531"/>
      <c r="K15" s="531"/>
      <c r="L15" s="1224"/>
      <c r="M15" s="1224"/>
      <c r="N15" s="664"/>
      <c r="O15" s="1230" t="s">
        <v>606</v>
      </c>
      <c r="P15" s="1228" t="s">
        <v>271</v>
      </c>
      <c r="Q15" s="1229"/>
      <c r="R15" s="1232" t="s">
        <v>655</v>
      </c>
      <c r="S15" s="1233"/>
      <c r="T15" s="1234"/>
      <c r="U15" s="1236"/>
      <c r="V15" s="1222"/>
      <c r="W15" s="1160"/>
    </row>
    <row r="16" spans="1:28" ht="33.75" customHeight="1">
      <c r="J16" s="531"/>
      <c r="K16" s="531"/>
      <c r="L16" s="1224"/>
      <c r="M16" s="1224"/>
      <c r="N16" s="665"/>
      <c r="O16" s="1231"/>
      <c r="P16" s="537" t="s">
        <v>607</v>
      </c>
      <c r="Q16" s="537" t="s">
        <v>6</v>
      </c>
      <c r="R16" s="538" t="s">
        <v>274</v>
      </c>
      <c r="S16" s="1219" t="s">
        <v>273</v>
      </c>
      <c r="T16" s="1220"/>
      <c r="U16" s="1237"/>
      <c r="V16" s="1223"/>
      <c r="W16" s="116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42">
        <f ca="1">OFFSET(S17,0,-1)+1</f>
        <v>7</v>
      </c>
      <c r="T17" s="1242"/>
      <c r="U17" s="650">
        <f ca="1">OFFSET(U17,0,-2)+1</f>
        <v>8</v>
      </c>
      <c r="V17" s="651">
        <f ca="1">OFFSET(V17,0,-1)</f>
        <v>8</v>
      </c>
      <c r="W17" s="650">
        <f ca="1">OFFSET(W17,0,-1)+1</f>
        <v>9</v>
      </c>
    </row>
    <row r="18" spans="1:28" ht="22.5">
      <c r="A18" s="1243">
        <v>1</v>
      </c>
      <c r="B18" s="849"/>
      <c r="C18" s="849"/>
      <c r="D18" s="849"/>
      <c r="E18" s="850"/>
      <c r="F18" s="851"/>
      <c r="G18" s="851"/>
      <c r="H18" s="851"/>
      <c r="I18" s="852"/>
      <c r="J18" s="847"/>
      <c r="K18" s="854"/>
      <c r="L18" s="595">
        <f>mergeValue(A18)</f>
        <v>1</v>
      </c>
      <c r="M18" s="643" t="s">
        <v>20</v>
      </c>
      <c r="N18" s="648"/>
      <c r="O18" s="1244"/>
      <c r="P18" s="1244"/>
      <c r="Q18" s="1244"/>
      <c r="R18" s="1244"/>
      <c r="S18" s="1244"/>
      <c r="T18" s="1244"/>
      <c r="U18" s="1244"/>
      <c r="V18" s="1244"/>
      <c r="W18" s="632" t="s">
        <v>477</v>
      </c>
      <c r="Y18" s="591"/>
      <c r="Z18" s="591" t="str">
        <f t="shared" ref="Z18:Z31" si="0">IF(M18="","",M18 )</f>
        <v>Наименование тарифа</v>
      </c>
      <c r="AA18" s="591"/>
      <c r="AB18" s="591"/>
    </row>
    <row r="19" spans="1:28" ht="22.5">
      <c r="A19" s="1243"/>
      <c r="B19" s="1243">
        <v>1</v>
      </c>
      <c r="C19" s="849"/>
      <c r="D19" s="849"/>
      <c r="E19" s="851"/>
      <c r="F19" s="851"/>
      <c r="G19" s="851"/>
      <c r="H19" s="851"/>
      <c r="I19" s="846"/>
      <c r="J19" s="845"/>
      <c r="K19" s="848"/>
      <c r="L19" s="595" t="str">
        <f>mergeValue(A19) &amp;"."&amp; mergeValue(B19)</f>
        <v>1.1</v>
      </c>
      <c r="M19" s="548" t="s">
        <v>16</v>
      </c>
      <c r="N19" s="648"/>
      <c r="O19" s="1244"/>
      <c r="P19" s="1244"/>
      <c r="Q19" s="1244"/>
      <c r="R19" s="1244"/>
      <c r="S19" s="1244"/>
      <c r="T19" s="1244"/>
      <c r="U19" s="1244"/>
      <c r="V19" s="1244"/>
      <c r="W19" s="632" t="s">
        <v>478</v>
      </c>
      <c r="Y19" s="591"/>
      <c r="Z19" s="591" t="str">
        <f t="shared" si="0"/>
        <v>Территория действия тарифа</v>
      </c>
      <c r="AA19" s="591"/>
      <c r="AB19" s="591"/>
    </row>
    <row r="20" spans="1:28" ht="22.5">
      <c r="A20" s="1243"/>
      <c r="B20" s="1243"/>
      <c r="C20" s="1243">
        <v>1</v>
      </c>
      <c r="D20" s="849"/>
      <c r="E20" s="851"/>
      <c r="F20" s="851"/>
      <c r="G20" s="851"/>
      <c r="H20" s="851"/>
      <c r="I20" s="853"/>
      <c r="J20" s="845"/>
      <c r="K20" s="848"/>
      <c r="L20" s="595" t="str">
        <f>mergeValue(A20) &amp;"."&amp; mergeValue(B20)&amp;"."&amp; mergeValue(C20)</f>
        <v>1.1.1</v>
      </c>
      <c r="M20" s="549" t="s">
        <v>7</v>
      </c>
      <c r="N20" s="648"/>
      <c r="O20" s="1244"/>
      <c r="P20" s="1244"/>
      <c r="Q20" s="1244"/>
      <c r="R20" s="1244"/>
      <c r="S20" s="1244"/>
      <c r="T20" s="1244"/>
      <c r="U20" s="1244"/>
      <c r="V20" s="1244"/>
      <c r="W20" s="632" t="s">
        <v>634</v>
      </c>
      <c r="Y20" s="591"/>
      <c r="Z20" s="591" t="str">
        <f t="shared" si="0"/>
        <v xml:space="preserve">Наименование системы теплоснабжения </v>
      </c>
      <c r="AA20" s="591"/>
      <c r="AB20" s="591"/>
    </row>
    <row r="21" spans="1:28" ht="22.5">
      <c r="A21" s="1243"/>
      <c r="B21" s="1243"/>
      <c r="C21" s="1243"/>
      <c r="D21" s="1243">
        <v>1</v>
      </c>
      <c r="E21" s="851"/>
      <c r="F21" s="851"/>
      <c r="G21" s="851"/>
      <c r="H21" s="851"/>
      <c r="I21" s="853"/>
      <c r="J21" s="845"/>
      <c r="K21" s="848"/>
      <c r="L21" s="595" t="str">
        <f>mergeValue(A21) &amp;"."&amp; mergeValue(B21)&amp;"."&amp; mergeValue(C21)&amp;"."&amp; mergeValue(D21)</f>
        <v>1.1.1.1</v>
      </c>
      <c r="M21" s="550" t="s">
        <v>22</v>
      </c>
      <c r="N21" s="648"/>
      <c r="O21" s="1244"/>
      <c r="P21" s="1244"/>
      <c r="Q21" s="1244"/>
      <c r="R21" s="1244"/>
      <c r="S21" s="1244"/>
      <c r="T21" s="1244"/>
      <c r="U21" s="1244"/>
      <c r="V21" s="1244"/>
      <c r="W21" s="632" t="s">
        <v>635</v>
      </c>
      <c r="Y21" s="591"/>
      <c r="Z21" s="591" t="str">
        <f t="shared" si="0"/>
        <v xml:space="preserve">Источник тепловой энергии  </v>
      </c>
      <c r="AA21" s="591"/>
      <c r="AB21" s="591"/>
    </row>
    <row r="22" spans="1:28" ht="101.25">
      <c r="A22" s="1243"/>
      <c r="B22" s="1243"/>
      <c r="C22" s="1243"/>
      <c r="D22" s="1243"/>
      <c r="E22" s="1243">
        <v>1</v>
      </c>
      <c r="F22" s="851"/>
      <c r="G22" s="851"/>
      <c r="H22" s="849">
        <v>1</v>
      </c>
      <c r="I22" s="1243">
        <v>1</v>
      </c>
      <c r="J22" s="851"/>
      <c r="K22" s="856"/>
      <c r="L22" s="595" t="str">
        <f>mergeValue(A22) &amp;"."&amp; mergeValue(B22)&amp;"."&amp; mergeValue(C22)&amp;"."&amp; mergeValue(D22)&amp;"."&amp; mergeValue(E22)</f>
        <v>1.1.1.1.1</v>
      </c>
      <c r="M22" s="556" t="s">
        <v>9</v>
      </c>
      <c r="N22" s="648"/>
      <c r="O22" s="1245"/>
      <c r="P22" s="1245"/>
      <c r="Q22" s="1245"/>
      <c r="R22" s="1245"/>
      <c r="S22" s="1245"/>
      <c r="T22" s="1245"/>
      <c r="U22" s="1245"/>
      <c r="V22" s="1245"/>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43"/>
      <c r="B23" s="1243"/>
      <c r="C23" s="1243"/>
      <c r="D23" s="1243"/>
      <c r="E23" s="1243"/>
      <c r="F23" s="1243">
        <v>1</v>
      </c>
      <c r="G23" s="849"/>
      <c r="H23" s="849"/>
      <c r="I23" s="1243"/>
      <c r="J23" s="1243">
        <v>1</v>
      </c>
      <c r="K23" s="857"/>
      <c r="L23" s="595" t="str">
        <f>mergeValue(A23) &amp;"."&amp; mergeValue(B23)&amp;"."&amp; mergeValue(C23)&amp;"."&amp; mergeValue(D23)&amp;"."&amp; mergeValue(E23)&amp;"."&amp; mergeValue(F23)</f>
        <v>1.1.1.1.1.1</v>
      </c>
      <c r="M23" s="557" t="s">
        <v>10</v>
      </c>
      <c r="N23" s="648"/>
      <c r="O23" s="1246"/>
      <c r="P23" s="1247"/>
      <c r="Q23" s="1247"/>
      <c r="R23" s="1247"/>
      <c r="S23" s="1247"/>
      <c r="T23" s="1247"/>
      <c r="U23" s="1247"/>
      <c r="V23" s="1248"/>
      <c r="W23" s="632" t="s">
        <v>637</v>
      </c>
      <c r="Y23" s="591"/>
      <c r="Z23" s="591" t="str">
        <f t="shared" si="0"/>
        <v>Группа потребителей</v>
      </c>
      <c r="AA23" s="591"/>
      <c r="AB23" s="591"/>
    </row>
    <row r="24" spans="1:28" ht="189" customHeight="1">
      <c r="A24" s="1243"/>
      <c r="B24" s="1243"/>
      <c r="C24" s="1243"/>
      <c r="D24" s="1243"/>
      <c r="E24" s="1243"/>
      <c r="F24" s="1243"/>
      <c r="G24" s="849">
        <v>1</v>
      </c>
      <c r="H24" s="849"/>
      <c r="I24" s="1243"/>
      <c r="J24" s="1243"/>
      <c r="K24" s="857">
        <v>1</v>
      </c>
      <c r="L24" s="595" t="str">
        <f>mergeValue(A24) &amp;"."&amp; mergeValue(B24)&amp;"."&amp; mergeValue(C24)&amp;"."&amp; mergeValue(D24)&amp;"."&amp; mergeValue(E24)&amp;"."&amp; mergeValue(F24)&amp;"."&amp; mergeValue(G24)</f>
        <v>1.1.1.1.1.1.1</v>
      </c>
      <c r="M24" s="1071"/>
      <c r="N24" s="648"/>
      <c r="O24" s="564"/>
      <c r="P24" s="564"/>
      <c r="Q24" s="1096"/>
      <c r="R24" s="1238"/>
      <c r="S24" s="1239" t="s">
        <v>84</v>
      </c>
      <c r="T24" s="1238"/>
      <c r="U24" s="1239" t="s">
        <v>85</v>
      </c>
      <c r="V24" s="564"/>
      <c r="W24" s="1214" t="s">
        <v>656</v>
      </c>
      <c r="X24" s="587" t="str">
        <f>strCheckDate(O25:V25)</f>
        <v/>
      </c>
      <c r="Y24" s="591"/>
      <c r="Z24" s="591" t="str">
        <f t="shared" si="0"/>
        <v/>
      </c>
      <c r="AA24" s="591"/>
      <c r="AB24" s="591"/>
    </row>
    <row r="25" spans="1:28" ht="11.25" hidden="1" customHeight="1">
      <c r="A25" s="1243"/>
      <c r="B25" s="1243"/>
      <c r="C25" s="1243"/>
      <c r="D25" s="1243"/>
      <c r="E25" s="1243"/>
      <c r="F25" s="1243"/>
      <c r="G25" s="849"/>
      <c r="H25" s="849"/>
      <c r="I25" s="1243"/>
      <c r="J25" s="1243"/>
      <c r="K25" s="857"/>
      <c r="L25" s="602"/>
      <c r="M25" s="648"/>
      <c r="N25" s="648"/>
      <c r="O25" s="564"/>
      <c r="P25" s="564"/>
      <c r="Q25" s="586" t="str">
        <f>R24 &amp; "-" &amp; T24</f>
        <v>-</v>
      </c>
      <c r="R25" s="1238"/>
      <c r="S25" s="1239"/>
      <c r="T25" s="1238"/>
      <c r="U25" s="1239"/>
      <c r="V25" s="564"/>
      <c r="W25" s="1215"/>
      <c r="Y25" s="591"/>
      <c r="Z25" s="591" t="str">
        <f t="shared" si="0"/>
        <v/>
      </c>
      <c r="AA25" s="591"/>
      <c r="AB25" s="591"/>
    </row>
    <row r="26" spans="1:28" ht="15" customHeight="1">
      <c r="A26" s="1243"/>
      <c r="B26" s="1243"/>
      <c r="C26" s="1243"/>
      <c r="D26" s="1243"/>
      <c r="E26" s="1243"/>
      <c r="F26" s="1243"/>
      <c r="G26" s="851"/>
      <c r="H26" s="849"/>
      <c r="I26" s="1243"/>
      <c r="J26" s="1243"/>
      <c r="K26" s="856"/>
      <c r="L26" s="540"/>
      <c r="M26" s="559" t="s">
        <v>25</v>
      </c>
      <c r="N26" s="566"/>
      <c r="O26" s="566"/>
      <c r="P26" s="566"/>
      <c r="Q26" s="566"/>
      <c r="R26" s="566"/>
      <c r="S26" s="566"/>
      <c r="T26" s="566"/>
      <c r="U26" s="566"/>
      <c r="V26" s="562"/>
      <c r="W26" s="1216"/>
      <c r="Y26" s="591"/>
      <c r="Z26" s="591" t="str">
        <f t="shared" si="0"/>
        <v>Добавить вид теплоносителя (параметры теплоносителя)</v>
      </c>
      <c r="AA26" s="591"/>
      <c r="AB26" s="591"/>
    </row>
    <row r="27" spans="1:28" ht="15" customHeight="1">
      <c r="A27" s="1243"/>
      <c r="B27" s="1243"/>
      <c r="C27" s="1243"/>
      <c r="D27" s="1243"/>
      <c r="E27" s="1243"/>
      <c r="F27" s="851"/>
      <c r="G27" s="851"/>
      <c r="H27" s="849"/>
      <c r="I27" s="124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43"/>
      <c r="B28" s="1243"/>
      <c r="C28" s="1243"/>
      <c r="D28" s="124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43"/>
      <c r="B29" s="1243"/>
      <c r="C29" s="124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43"/>
      <c r="B30" s="124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4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7" t="s">
        <v>633</v>
      </c>
      <c r="N34" s="1207"/>
      <c r="O34" s="1207"/>
      <c r="P34" s="1207"/>
      <c r="Q34" s="1207"/>
      <c r="R34" s="1207"/>
      <c r="S34" s="1207"/>
      <c r="T34" s="1207"/>
      <c r="U34" s="1207"/>
      <c r="V34" s="1207"/>
      <c r="W34" s="1207"/>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8" t="s">
        <v>492</v>
      </c>
      <c r="G2" s="1209"/>
      <c r="H2" s="1210"/>
      <c r="I2" s="436"/>
    </row>
    <row r="3" spans="1:20" ht="3" customHeight="1"/>
    <row r="4" spans="1:20" s="190" customFormat="1" ht="11.25">
      <c r="A4" s="214"/>
      <c r="B4" s="214"/>
      <c r="C4" s="214"/>
      <c r="D4" s="214"/>
      <c r="F4" s="1160" t="s">
        <v>454</v>
      </c>
      <c r="G4" s="1160"/>
      <c r="H4" s="1160"/>
      <c r="I4" s="121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1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20.12.2018</v>
      </c>
      <c r="I7" s="196" t="s">
        <v>494</v>
      </c>
      <c r="J7" s="334"/>
      <c r="K7" s="214"/>
      <c r="L7" s="214"/>
      <c r="M7" s="214"/>
      <c r="N7" s="214"/>
      <c r="O7" s="214"/>
      <c r="P7" s="214"/>
      <c r="Q7" s="214"/>
      <c r="R7" s="214"/>
      <c r="S7" s="214"/>
      <c r="T7" s="214"/>
    </row>
    <row r="8" spans="1:20" s="190" customFormat="1" ht="45">
      <c r="A8" s="1212">
        <v>1</v>
      </c>
      <c r="B8" s="214"/>
      <c r="C8" s="214"/>
      <c r="D8" s="214"/>
      <c r="F8" s="335" t="str">
        <f>"2." &amp;mergeValue(A8)</f>
        <v>2.1</v>
      </c>
      <c r="G8" s="417" t="s">
        <v>495</v>
      </c>
      <c r="H8" s="317"/>
      <c r="I8" s="196" t="s">
        <v>591</v>
      </c>
      <c r="J8" s="334"/>
      <c r="K8" s="214"/>
      <c r="L8" s="214"/>
      <c r="M8" s="214"/>
      <c r="N8" s="214"/>
      <c r="O8" s="214"/>
      <c r="P8" s="214"/>
      <c r="Q8" s="214"/>
      <c r="R8" s="214"/>
      <c r="S8" s="214"/>
      <c r="T8" s="214"/>
    </row>
    <row r="9" spans="1:20" s="190" customFormat="1" ht="22.5">
      <c r="A9" s="1212"/>
      <c r="B9" s="214"/>
      <c r="C9" s="214"/>
      <c r="D9" s="214"/>
      <c r="F9" s="335" t="str">
        <f>"3." &amp;mergeValue(A9)</f>
        <v>3.1</v>
      </c>
      <c r="G9" s="417" t="s">
        <v>496</v>
      </c>
      <c r="H9" s="317"/>
      <c r="I9" s="196" t="s">
        <v>589</v>
      </c>
      <c r="J9" s="334"/>
      <c r="K9" s="214"/>
      <c r="L9" s="214"/>
      <c r="M9" s="214"/>
      <c r="N9" s="214"/>
      <c r="O9" s="214"/>
      <c r="P9" s="214"/>
      <c r="Q9" s="214"/>
      <c r="R9" s="214"/>
      <c r="S9" s="214"/>
      <c r="T9" s="214"/>
    </row>
    <row r="10" spans="1:20" s="190" customFormat="1" ht="22.5">
      <c r="A10" s="1212"/>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212"/>
      <c r="B11" s="1212">
        <v>1</v>
      </c>
      <c r="C11" s="344"/>
      <c r="D11" s="344"/>
      <c r="F11" s="335" t="str">
        <f>"4."&amp;mergeValue(A11) &amp;"."&amp;mergeValue(B11)</f>
        <v>4.1.1</v>
      </c>
      <c r="G11" s="324" t="s">
        <v>593</v>
      </c>
      <c r="H11" s="317" t="str">
        <f>IF(region_name="","",region_name)</f>
        <v>Челябинская область</v>
      </c>
      <c r="I11" s="196" t="s">
        <v>500</v>
      </c>
      <c r="J11" s="334"/>
      <c r="K11" s="214"/>
      <c r="L11" s="214"/>
      <c r="M11" s="214"/>
      <c r="N11" s="214"/>
      <c r="O11" s="214"/>
      <c r="P11" s="214"/>
      <c r="Q11" s="214"/>
      <c r="R11" s="214"/>
      <c r="S11" s="214"/>
      <c r="T11" s="214"/>
    </row>
    <row r="12" spans="1:20" s="190" customFormat="1" ht="22.5">
      <c r="A12" s="1212"/>
      <c r="B12" s="1212"/>
      <c r="C12" s="1212">
        <v>1</v>
      </c>
      <c r="D12" s="344"/>
      <c r="F12" s="335" t="str">
        <f>"4."&amp;mergeValue(A12) &amp;"."&amp;mergeValue(B12)&amp;"."&amp;mergeValue(C12)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212"/>
      <c r="B13" s="1212"/>
      <c r="C13" s="1212"/>
      <c r="D13" s="344">
        <v>1</v>
      </c>
      <c r="F13" s="335" t="str">
        <f>"4."&amp;mergeValue(A13) &amp;"."&amp;mergeValue(B13)&amp;"."&amp;mergeValue(C13)&amp;"."&amp;mergeValue(D13)</f>
        <v>4.1.1.1.1</v>
      </c>
      <c r="G13" s="420" t="s">
        <v>499</v>
      </c>
      <c r="H13" s="317"/>
      <c r="I13" s="1213" t="s">
        <v>592</v>
      </c>
      <c r="J13" s="334"/>
      <c r="K13" s="214"/>
      <c r="L13" s="214"/>
      <c r="M13" s="214"/>
      <c r="N13" s="214"/>
      <c r="O13" s="214"/>
      <c r="P13" s="214"/>
      <c r="Q13" s="214"/>
      <c r="R13" s="214"/>
      <c r="S13" s="214"/>
      <c r="T13" s="214"/>
    </row>
    <row r="14" spans="1:20" s="190" customFormat="1" ht="18.75">
      <c r="A14" s="1212"/>
      <c r="B14" s="1212"/>
      <c r="C14" s="1212"/>
      <c r="D14" s="344"/>
      <c r="F14" s="338"/>
      <c r="G14" s="150" t="s">
        <v>4</v>
      </c>
      <c r="H14" s="343"/>
      <c r="I14" s="1213"/>
      <c r="J14" s="334"/>
      <c r="K14" s="214"/>
      <c r="L14" s="214"/>
      <c r="M14" s="214"/>
      <c r="N14" s="214"/>
      <c r="O14" s="214"/>
      <c r="P14" s="214"/>
      <c r="Q14" s="214"/>
      <c r="R14" s="214"/>
      <c r="S14" s="214"/>
      <c r="T14" s="214"/>
    </row>
    <row r="15" spans="1:20" s="190" customFormat="1" ht="18.75">
      <c r="A15" s="1212"/>
      <c r="B15" s="1212"/>
      <c r="C15" s="344"/>
      <c r="D15" s="344"/>
      <c r="F15" s="421"/>
      <c r="G15" s="195" t="s">
        <v>403</v>
      </c>
      <c r="H15" s="422"/>
      <c r="I15" s="423"/>
      <c r="J15" s="334"/>
      <c r="K15" s="214"/>
      <c r="L15" s="214"/>
      <c r="M15" s="214"/>
      <c r="N15" s="214"/>
      <c r="O15" s="214"/>
      <c r="P15" s="214"/>
      <c r="Q15" s="214"/>
      <c r="R15" s="214"/>
      <c r="S15" s="214"/>
      <c r="T15" s="214"/>
    </row>
    <row r="16" spans="1:20" s="190" customFormat="1" ht="18.75">
      <c r="A16" s="1212"/>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7" t="s">
        <v>594</v>
      </c>
      <c r="H19" s="120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Т-передача ТН</vt:lpstr>
      <vt:lpstr>Форма 4.2.2 | Т-передача ТН</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add_CS_List05_8</vt:lpstr>
      <vt:lpstr>add_CS_List05_9</vt:lpstr>
      <vt:lpstr>add_CT_1</vt:lpstr>
      <vt:lpstr>add_CT_10</vt:lpstr>
      <vt:lpstr>add_CT_13</vt:lpstr>
      <vt:lpstr>add_CT_2</vt:lpstr>
      <vt:lpstr>add_CT_3</vt:lpstr>
      <vt:lpstr>add_CT_3_i</vt:lpstr>
      <vt:lpstr>add_CT_4</vt:lpstr>
      <vt:lpstr>add_CT_5</vt:lpstr>
      <vt:lpstr>add_CT_6</vt:lpstr>
      <vt:lpstr>add_CT_8</vt:lpstr>
      <vt:lpstr>add_CT_9</vt:lpstr>
      <vt:lpstr>add_MO_1</vt:lpstr>
      <vt:lpstr>add_MO_10</vt:lpstr>
      <vt:lpstr>add_MO_13</vt:lpstr>
      <vt:lpstr>add_MO_2</vt:lpstr>
      <vt:lpstr>add_MO_3</vt:lpstr>
      <vt:lpstr>add_MO_3_i</vt:lpstr>
      <vt:lpstr>add_MO_4</vt:lpstr>
      <vt:lpstr>add_MO_5</vt:lpstr>
      <vt:lpstr>add_MO_6</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add_Rate_6</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add_Warm_6</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Е С. Украинец</cp:lastModifiedBy>
  <cp:lastPrinted>2013-08-29T08:11:20Z</cp:lastPrinted>
  <dcterms:created xsi:type="dcterms:W3CDTF">2004-05-21T07:18:45Z</dcterms:created>
  <dcterms:modified xsi:type="dcterms:W3CDTF">2019-01-04T04:39:53Z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