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D:\Документы со старого ПК\Мои документы D\сайт\ЕИАС\тепло\"/>
    </mc:Choice>
  </mc:AlternateContent>
  <bookViews>
    <workbookView xWindow="930" yWindow="360" windowWidth="13665" windowHeight="7890" tabRatio="903" firstSheet="3" activeTab="3"/>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state="veryHidden"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потр'!$M$18:$BM$28</definedName>
    <definedName name="checkCell_List06_13_double_date">'Форма 4.10.2 | Т-ТЭ | потр'!$BN$18:$BN$28</definedName>
    <definedName name="checkCell_List06_13_unique_t">'Форма 4.10.2 | Т-ТЭ | потр'!$M$18:$M$28</definedName>
    <definedName name="checkCell_List06_13_unique_t1">'Форма 4.10.2 | Т-ТЭ | потр'!$BO$18:$BO$28</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4.10.1'!$D$14:$L$52</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et_union_hor!$O$238:$BL$243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et_union_hor!$BL$238:$BL$251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REESTR_MO!$A$2:$D$320</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потр'!$O$18:$O$28</definedName>
    <definedName name="List06_13_MC2">'Форма 4.10.2 | Т-ТЭ | потр'!$BL$18:$BL$28</definedName>
    <definedName name="List06_13_note">'Форма 4.10.2 | Т-ТЭ | потр'!$BM$18:$BM$28</definedName>
    <definedName name="List06_13_Period">'Форма 4.10.2 | Т-ТЭ | потр'!$O$18:$U$28</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4.10.1'!$H$17:$I$22</definedName>
    <definedName name="List14_1_Date_1">'Форма 4.10.1'!$H$26:$I$52</definedName>
    <definedName name="List14_1_DPR">'Форма 4.10.1'!$K$24</definedName>
    <definedName name="List14_1_flagIPR">'Форма 4.10.1'!$J$15</definedName>
    <definedName name="List14_1_GroundMaterials_1">'Форма 4.10.1'!$K$15:$K$52</definedName>
    <definedName name="List14_1_hypIPR">'Форма 4.10.1'!$K$15</definedName>
    <definedName name="List14_1_method">'Форма 4.10.1'!$J$17:$J$22</definedName>
    <definedName name="List14_1_note">'Форма 4.10.1'!$L$14:$L$52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потр'!$K$18:$K$28</definedName>
    <definedName name="pDel_List06_13_2">'Форма 4.10.2 | Т-ТЭ | потр'!$J$18:$J$28</definedName>
    <definedName name="pDel_List06_13_3">'Форма 4.10.2 | Т-ТЭ | потр'!$I$18:$I$28</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4.10.1'!$C$17:$C$22</definedName>
    <definedName name="pDel_List14_1_1_2">'Форма 4.10.1'!$G$17:$G$22</definedName>
    <definedName name="pDel_List14_1_2">'Форма 4.10.1'!$C$26:$C$31</definedName>
    <definedName name="pDel_List14_1_2_2">'Форма 4.10.1'!$G$26:$G$31</definedName>
    <definedName name="pDel_List14_1_3">'Форма 4.10.1'!$C$33:$C$38</definedName>
    <definedName name="pDel_List14_1_3_2">'Форма 4.10.1'!$G$33:$G$38</definedName>
    <definedName name="pDel_List14_1_4">'Форма 4.10.1'!$C$40:$C$45</definedName>
    <definedName name="pDel_List14_1_4_2">'Форма 4.10.1'!$G$40:$G$45</definedName>
    <definedName name="pDel_List14_1_5">'Форма 4.10.1'!$C$47:$C$52</definedName>
    <definedName name="pDel_List14_1_5_2">'Форма 4.10.1'!$G$47:$G$52</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потр'!$BL$13:$BL$28</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REESTR_ORG!$A$2:$J$359</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52511"/>
</workbook>
</file>

<file path=xl/calcChain.xml><?xml version="1.0" encoding="utf-8"?>
<calcChain xmlns="http://schemas.openxmlformats.org/spreadsheetml/2006/main">
  <c r="A214" i="612" l="1"/>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6"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8"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A196" i="612"/>
  <c r="A197" i="612"/>
  <c r="A198" i="612"/>
  <c r="A199" i="612"/>
  <c r="A200" i="612"/>
  <c r="A201" i="612"/>
  <c r="A202" i="612"/>
  <c r="A203" i="612"/>
  <c r="A204" i="612"/>
  <c r="A205" i="612"/>
  <c r="A206" i="612"/>
  <c r="A207" i="612"/>
  <c r="A208" i="612"/>
  <c r="A209" i="612"/>
  <c r="A210" i="612"/>
  <c r="A211" i="612"/>
  <c r="A212" i="612"/>
  <c r="A213" i="612"/>
  <c r="M8" i="642" l="1"/>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BG17" i="642" s="1"/>
  <c r="BH17" i="642" s="1"/>
  <c r="BI17" i="642" s="1"/>
  <c r="BK17" i="642" s="1"/>
  <c r="BL17" i="642" s="1"/>
  <c r="BM17" i="642" s="1"/>
  <c r="BP18" i="642"/>
  <c r="BP19" i="642"/>
  <c r="BP20" i="642"/>
  <c r="BP21" i="642"/>
  <c r="BP22" i="642"/>
  <c r="BP23" i="642"/>
  <c r="Q25" i="642"/>
  <c r="X25" i="642"/>
  <c r="AE25" i="642"/>
  <c r="AL25" i="642"/>
  <c r="AS25" i="642"/>
  <c r="AZ25" i="642"/>
  <c r="BG25" i="642"/>
  <c r="BP24" i="642"/>
  <c r="BP25" i="642"/>
  <c r="BP26" i="642"/>
  <c r="BP27" i="642"/>
  <c r="BP28" i="642"/>
  <c r="BG245" i="471"/>
  <c r="AZ245" i="471"/>
  <c r="AS245" i="471"/>
  <c r="L18" i="642"/>
  <c r="L19" i="642"/>
  <c r="L21" i="642"/>
  <c r="L23" i="642"/>
  <c r="L20" i="642"/>
  <c r="L22" i="642"/>
  <c r="L24" i="642"/>
  <c r="BN24" i="642"/>
  <c r="AL245" i="471" l="1"/>
  <c r="AE245" i="471"/>
  <c r="X245" i="471"/>
  <c r="H12" i="649" l="1"/>
  <c r="H11" i="649"/>
  <c r="H9" i="649"/>
  <c r="H8" i="649"/>
  <c r="H7" i="649"/>
  <c r="H12" i="645"/>
  <c r="H9" i="645"/>
  <c r="H8" i="645"/>
  <c r="F47" i="647"/>
  <c r="E47" i="647"/>
  <c r="F40" i="647"/>
  <c r="E40" i="647"/>
  <c r="F33" i="647"/>
  <c r="E33" i="647"/>
  <c r="F26" i="647"/>
  <c r="E26" i="647"/>
  <c r="F17" i="647"/>
  <c r="E17" i="647"/>
  <c r="H12" i="643"/>
  <c r="H9" i="643"/>
  <c r="H8" i="643"/>
  <c r="R14" i="601"/>
  <c r="H13" i="643" s="1"/>
  <c r="R13" i="601"/>
  <c r="R12" i="601"/>
  <c r="P12" i="601"/>
  <c r="F13" i="649"/>
  <c r="F12" i="649"/>
  <c r="M14" i="601"/>
  <c r="F10" i="649"/>
  <c r="M13" i="601"/>
  <c r="M12" i="601"/>
  <c r="F11" i="649"/>
  <c r="F8" i="649"/>
  <c r="F9" i="649"/>
  <c r="H13" i="645" l="1"/>
  <c r="H13" i="649"/>
  <c r="M8" i="624"/>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L22" i="624"/>
  <c r="L19" i="624"/>
  <c r="B3" i="525"/>
  <c r="L23" i="624"/>
  <c r="X24" i="624"/>
  <c r="L20" i="624"/>
  <c r="L21" i="624"/>
  <c r="L24" i="624"/>
  <c r="L18" i="624"/>
  <c r="F8" i="647" l="1"/>
  <c r="E8" i="647"/>
  <c r="F7" i="647"/>
  <c r="E7" i="647"/>
  <c r="H11" i="645"/>
  <c r="H7" i="645"/>
  <c r="F10" i="645"/>
  <c r="F12" i="645"/>
  <c r="F11" i="645"/>
  <c r="F8" i="645"/>
  <c r="F9" i="645"/>
  <c r="F13"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B2" i="525"/>
  <c r="E2" i="437"/>
  <c r="O17" i="627" l="1"/>
  <c r="P17" i="627" s="1"/>
  <c r="Q17" i="627" s="1"/>
  <c r="R17" i="627" s="1"/>
  <c r="S17" i="627" s="1"/>
  <c r="U17" i="627" s="1"/>
  <c r="V17" i="627" s="1"/>
  <c r="W17" i="627" s="1"/>
  <c r="Z24" i="627"/>
  <c r="Q25" i="627"/>
  <c r="L23" i="627"/>
  <c r="L24" i="627"/>
  <c r="Y23" i="627"/>
  <c r="L21" i="627"/>
  <c r="X24" i="627"/>
  <c r="L18" i="627"/>
  <c r="L19" i="627"/>
  <c r="L20" i="627"/>
  <c r="O18" i="632" l="1"/>
  <c r="P18" i="632" s="1"/>
  <c r="Q18" i="632" s="1"/>
  <c r="R18" i="632" s="1"/>
  <c r="S18" i="632" s="1"/>
  <c r="T18" i="632" s="1"/>
  <c r="V18" i="632" s="1"/>
  <c r="R24" i="632"/>
  <c r="L22" i="632"/>
  <c r="L19" i="632"/>
  <c r="Y23" i="632"/>
  <c r="L21" i="632"/>
  <c r="L20" i="632"/>
  <c r="L23" i="632"/>
  <c r="X18" i="632" l="1"/>
  <c r="M12" i="550"/>
  <c r="BP251" i="471" l="1"/>
  <c r="BP250" i="471"/>
  <c r="BP249" i="471"/>
  <c r="BP248" i="471"/>
  <c r="BP247" i="471"/>
  <c r="BP246" i="471"/>
  <c r="BP245" i="471"/>
  <c r="Q245" i="471"/>
  <c r="BP244" i="471"/>
  <c r="BP243" i="471"/>
  <c r="BP242" i="471"/>
  <c r="BP241" i="471"/>
  <c r="BP240" i="471"/>
  <c r="BP239" i="471"/>
  <c r="BP238" i="471"/>
  <c r="H11" i="643"/>
  <c r="H7" i="643"/>
  <c r="F8" i="643"/>
  <c r="BN244" i="471"/>
  <c r="L243" i="471"/>
  <c r="F9" i="643"/>
  <c r="F10" i="643"/>
  <c r="L239" i="471"/>
  <c r="L244" i="471"/>
  <c r="F12" i="643"/>
  <c r="F13" i="643"/>
  <c r="L241" i="471"/>
  <c r="L238" i="471"/>
  <c r="F11" i="643"/>
  <c r="L240" i="471"/>
  <c r="L242"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F11" i="641"/>
  <c r="L226" i="471"/>
  <c r="L21" i="640"/>
  <c r="L22" i="640"/>
  <c r="L25" i="640"/>
  <c r="L26" i="640"/>
  <c r="L223" i="471"/>
  <c r="L225" i="471"/>
  <c r="X226" i="471"/>
  <c r="F13" i="641"/>
  <c r="F9" i="641"/>
  <c r="X26" i="640"/>
  <c r="F12" i="641"/>
  <c r="L222" i="471"/>
  <c r="L221" i="471"/>
  <c r="L23" i="640"/>
  <c r="F10" i="641"/>
  <c r="L24" i="640"/>
  <c r="F8" i="641"/>
  <c r="L220" i="471"/>
  <c r="L224" i="471"/>
  <c r="L20" i="640"/>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F10" i="638"/>
  <c r="F12" i="639"/>
  <c r="F8" i="635"/>
  <c r="F11" i="635"/>
  <c r="F13" i="639"/>
  <c r="F8" i="639"/>
  <c r="F13" i="637"/>
  <c r="F11" i="636"/>
  <c r="F8" i="634"/>
  <c r="X73" i="471"/>
  <c r="AC110" i="471"/>
  <c r="L163" i="471"/>
  <c r="L148" i="471"/>
  <c r="Y130" i="471"/>
  <c r="AC109" i="471"/>
  <c r="L90" i="471"/>
  <c r="L193" i="471"/>
  <c r="L51" i="471"/>
  <c r="L50" i="471"/>
  <c r="L161" i="471"/>
  <c r="Y166" i="471"/>
  <c r="L145" i="471"/>
  <c r="L88" i="471"/>
  <c r="L179" i="471"/>
  <c r="L143" i="471"/>
  <c r="L55" i="471"/>
  <c r="L194" i="471"/>
  <c r="L85" i="471"/>
  <c r="L110" i="471"/>
  <c r="F11" i="637"/>
  <c r="F13" i="635"/>
  <c r="L104" i="471"/>
  <c r="L91" i="471"/>
  <c r="L33" i="471"/>
  <c r="L32" i="471"/>
  <c r="L87" i="471"/>
  <c r="F12" i="634"/>
  <c r="F9" i="636"/>
  <c r="F11" i="639"/>
  <c r="L37" i="471"/>
  <c r="L53" i="471"/>
  <c r="L52" i="471"/>
  <c r="L165" i="471"/>
  <c r="F10" i="639"/>
  <c r="F9" i="634"/>
  <c r="F9" i="637"/>
  <c r="F9" i="639"/>
  <c r="F12" i="636"/>
  <c r="F10" i="635"/>
  <c r="F10" i="636"/>
  <c r="F12" i="638"/>
  <c r="F10" i="637"/>
  <c r="L105" i="471"/>
  <c r="X55" i="471"/>
  <c r="L70" i="471"/>
  <c r="L109" i="471"/>
  <c r="L130" i="471"/>
  <c r="L149" i="471"/>
  <c r="L71" i="471"/>
  <c r="L162" i="471"/>
  <c r="L36" i="471"/>
  <c r="X37" i="471"/>
  <c r="L73" i="471"/>
  <c r="L125" i="471"/>
  <c r="L183" i="471"/>
  <c r="L31" i="471"/>
  <c r="L196" i="471"/>
  <c r="L167" i="471"/>
  <c r="X149" i="471"/>
  <c r="L128" i="471"/>
  <c r="L35" i="471"/>
  <c r="L68" i="471"/>
  <c r="F11" i="638"/>
  <c r="F13" i="636"/>
  <c r="L180" i="471"/>
  <c r="Y183" i="471"/>
  <c r="AH197" i="471"/>
  <c r="L164" i="471"/>
  <c r="L108" i="471"/>
  <c r="F9" i="635"/>
  <c r="F12" i="635"/>
  <c r="F13" i="638"/>
  <c r="F8" i="638"/>
  <c r="F8" i="636"/>
  <c r="F12" i="637"/>
  <c r="F10" i="634"/>
  <c r="F9" i="638"/>
  <c r="F8" i="637"/>
  <c r="L195" i="471"/>
  <c r="L106" i="471"/>
  <c r="L166" i="471"/>
  <c r="L127" i="471"/>
  <c r="L49" i="471"/>
  <c r="X167" i="471"/>
  <c r="AD108" i="471"/>
  <c r="L144" i="471"/>
  <c r="L197" i="471"/>
  <c r="L131" i="471"/>
  <c r="L86" i="471"/>
  <c r="L72" i="471"/>
  <c r="Y90" i="471"/>
  <c r="L103" i="471"/>
  <c r="AC120" i="471"/>
  <c r="X91" i="471"/>
  <c r="L34" i="471"/>
  <c r="L67" i="471"/>
  <c r="L54" i="471"/>
  <c r="L126" i="471"/>
  <c r="L120" i="471"/>
  <c r="F13" i="634"/>
  <c r="F11" i="634"/>
  <c r="L69" i="471"/>
  <c r="L181" i="471"/>
  <c r="Y148" i="471"/>
  <c r="L182" i="471"/>
  <c r="X131" i="471"/>
  <c r="L146"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9" i="625"/>
  <c r="L24" i="625"/>
  <c r="L23" i="625"/>
  <c r="L22" i="625"/>
  <c r="L25" i="626"/>
  <c r="L20" i="626"/>
  <c r="L21" i="625"/>
  <c r="X24" i="625"/>
  <c r="L18" i="625"/>
  <c r="L22" i="626"/>
  <c r="X26" i="626"/>
  <c r="L21" i="626"/>
  <c r="L20" i="625"/>
  <c r="L24" i="626"/>
  <c r="L23" i="626"/>
  <c r="L26" i="626"/>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3" i="631"/>
  <c r="L19" i="633"/>
  <c r="L23" i="630"/>
  <c r="L20" i="630"/>
  <c r="X24" i="631"/>
  <c r="L21" i="631"/>
  <c r="L23" i="633"/>
  <c r="AH23" i="633"/>
  <c r="L21" i="630"/>
  <c r="Y23" i="631"/>
  <c r="L19" i="630"/>
  <c r="L20" i="633"/>
  <c r="L24" i="631"/>
  <c r="L18" i="631"/>
  <c r="L22" i="631"/>
  <c r="L19" i="631"/>
  <c r="X24" i="630"/>
  <c r="L24" i="630"/>
  <c r="L21" i="633"/>
  <c r="Y23" i="630"/>
  <c r="L22" i="633"/>
  <c r="L20" i="631"/>
  <c r="L18" i="630"/>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8"/>
  <c r="L24" i="629"/>
  <c r="L20" i="628"/>
  <c r="L19" i="628"/>
  <c r="AC24" i="628"/>
  <c r="L23" i="628"/>
  <c r="L21" i="629"/>
  <c r="L20" i="629"/>
  <c r="L25" i="628"/>
  <c r="L18" i="629"/>
  <c r="Y23" i="629"/>
  <c r="AC25" i="628"/>
  <c r="L23" i="629"/>
  <c r="L24" i="628"/>
  <c r="L19" i="629"/>
  <c r="X24" i="629"/>
  <c r="AD23" i="628"/>
  <c r="L18"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12" i="617"/>
  <c r="F10" i="614"/>
  <c r="F10" i="616"/>
  <c r="F11" i="618"/>
  <c r="F9" i="616"/>
  <c r="F13" i="614"/>
  <c r="F342" i="471"/>
  <c r="F337" i="471"/>
  <c r="F11" i="617"/>
  <c r="F13" i="618"/>
  <c r="F9" i="617"/>
  <c r="M307" i="471"/>
  <c r="F339" i="471"/>
  <c r="F9" i="618"/>
  <c r="F11" i="614"/>
  <c r="F8" i="614"/>
  <c r="F338" i="471"/>
  <c r="F8" i="616"/>
  <c r="F8" i="617"/>
  <c r="F10" i="618"/>
  <c r="F9" i="614"/>
  <c r="F12" i="616"/>
  <c r="F10" i="617"/>
  <c r="M297" i="471"/>
  <c r="F340" i="471"/>
  <c r="F8" i="618"/>
  <c r="F13" i="617"/>
  <c r="F11" i="616"/>
  <c r="F12" i="618"/>
  <c r="F12" i="614"/>
  <c r="F13" i="616"/>
  <c r="M302" i="471"/>
  <c r="F341" i="471"/>
</calcChain>
</file>

<file path=xl/sharedStrings.xml><?xml version="1.0" encoding="utf-8"?>
<sst xmlns="http://schemas.openxmlformats.org/spreadsheetml/2006/main" count="6122" uniqueCount="2822">
  <si>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</si>
  <si>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</si>
  <si>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</si>
  <si>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</si>
  <si>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</si>
  <si>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</si>
  <si>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</si>
  <si>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</si>
  <si>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</si>
  <si>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</si>
  <si>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</si>
  <si>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</si>
  <si>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</si>
  <si>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</si>
  <si>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</si>
  <si>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</si>
  <si>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</si>
  <si>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</si>
  <si>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</si>
  <si>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</si>
  <si>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</si>
  <si>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</si>
  <si>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</si>
  <si>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</si>
  <si>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</si>
  <si>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</si>
  <si>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</si>
  <si>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</si>
  <si>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</si>
  <si>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</si>
  <si>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</si>
  <si>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</si>
  <si>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</si>
  <si>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</si>
  <si>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</si>
  <si>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</si>
  <si>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</si>
  <si>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</si>
  <si>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</si>
  <si>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</si>
  <si>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</si>
  <si>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</si>
  <si>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</si>
  <si>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</si>
  <si>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</si>
  <si>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</si>
  <si>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</si>
  <si>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</si>
  <si>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</si>
  <si>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</si>
  <si>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</si>
  <si>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</si>
  <si>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</si>
  <si>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</si>
  <si>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</si>
  <si>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</si>
  <si>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</si>
  <si>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</si>
  <si>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</si>
  <si>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</si>
  <si>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</si>
  <si>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</si>
  <si>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</si>
  <si>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</si>
  <si>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</si>
  <si>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</si>
  <si>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</si>
  <si>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</si>
  <si>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</si>
  <si>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</si>
  <si>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</si>
  <si>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</si>
  <si>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</si>
  <si>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</si>
  <si>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</si>
  <si>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</si>
  <si>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</si>
  <si>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</si>
  <si>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</si>
  <si>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</si>
  <si>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</si>
  <si>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</si>
  <si>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</si>
  <si>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</si>
  <si>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</si>
  <si>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</si>
  <si>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</si>
  <si>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</si>
  <si>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</si>
  <si>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</si>
  <si>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</si>
  <si>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</si>
  <si>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</si>
  <si>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</si>
  <si>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</si>
  <si>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</si>
  <si>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</si>
  <si>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</si>
  <si>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</si>
  <si>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</si>
  <si>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</si>
  <si>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</si>
  <si>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</si>
  <si>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</si>
  <si>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</si>
  <si>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</si>
  <si>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</si>
  <si>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</si>
  <si>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</si>
  <si>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</si>
  <si>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</si>
  <si>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</si>
  <si>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</si>
  <si>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</si>
  <si>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</si>
  <si>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</si>
  <si>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</si>
  <si>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</si>
  <si>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</si>
  <si>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</si>
  <si>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</si>
  <si>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</si>
  <si>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</si>
  <si>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</si>
  <si>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</si>
  <si>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</si>
  <si>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</si>
  <si>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</si>
  <si>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</si>
  <si>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</si>
  <si>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</si>
  <si>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</si>
  <si>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</si>
  <si>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</si>
  <si>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</si>
  <si>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</si>
  <si>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</si>
  <si>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</si>
  <si>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</si>
  <si>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</si>
  <si>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</si>
  <si>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</si>
  <si>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</si>
  <si>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</si>
  <si>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</si>
  <si>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</si>
  <si>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</si>
  <si>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</si>
  <si>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</si>
  <si>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</si>
  <si>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</si>
  <si>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</si>
  <si>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</si>
  <si>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</si>
  <si>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</si>
  <si>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</si>
  <si>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</si>
  <si>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</si>
  <si>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</si>
  <si>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</si>
  <si>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</si>
  <si>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</si>
  <si>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</si>
  <si>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</si>
  <si>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</si>
  <si>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</si>
  <si>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</si>
  <si>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</si>
  <si>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</si>
  <si>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</si>
  <si>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</si>
  <si>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</si>
  <si>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</si>
  <si>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</si>
  <si>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</si>
  <si>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</si>
  <si>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</si>
  <si>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</si>
  <si>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</si>
  <si>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</si>
  <si>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</si>
  <si>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</si>
  <si>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</si>
  <si>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</si>
  <si>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</si>
  <si>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</si>
  <si>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</si>
  <si>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</si>
  <si>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</si>
  <si>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</si>
  <si>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</si>
  <si>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</si>
  <si>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</si>
  <si>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</si>
  <si>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</si>
  <si>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</si>
  <si>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</si>
  <si>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</si>
  <si>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</si>
  <si>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</si>
  <si>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</si>
  <si>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</si>
  <si>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</si>
  <si>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</si>
  <si>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</si>
  <si>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</si>
  <si>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</si>
  <si>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</si>
  <si>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</si>
  <si>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</si>
  <si>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</si>
  <si>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</si>
  <si>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</si>
  <si>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</si>
  <si>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</si>
  <si>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</si>
  <si>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</si>
  <si>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</si>
  <si>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</si>
  <si>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</si>
  <si>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</si>
  <si>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</si>
  <si>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</si>
  <si>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</si>
  <si>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</si>
  <si>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</si>
  <si>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</si>
  <si>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</si>
  <si>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</si>
  <si>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</si>
  <si>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</si>
  <si>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</si>
  <si>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</si>
  <si>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</si>
  <si>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</si>
  <si>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</si>
  <si>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</si>
  <si>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</si>
  <si>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</si>
  <si>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</si>
  <si>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</si>
  <si>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</si>
  <si>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</si>
  <si>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</si>
  <si>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</si>
  <si>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</si>
  <si>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</si>
  <si>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</si>
  <si>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</si>
  <si>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</si>
  <si>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</si>
  <si>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</si>
  <si>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</si>
  <si>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</si>
  <si>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</si>
  <si>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</si>
  <si>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</si>
  <si>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</si>
  <si>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</si>
  <si>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</si>
  <si>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</si>
  <si>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</si>
  <si>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</si>
  <si>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</si>
  <si>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</si>
  <si>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</si>
  <si>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</si>
  <si>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</si>
  <si>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</si>
  <si>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</si>
  <si>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</si>
  <si>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</si>
  <si>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</si>
  <si>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</si>
  <si>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</si>
  <si>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</si>
  <si>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</si>
  <si>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</si>
  <si>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</si>
  <si>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</si>
  <si>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</si>
  <si>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</si>
  <si>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</si>
  <si>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</si>
  <si>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</si>
  <si>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</si>
  <si>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</si>
  <si>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</si>
  <si>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</si>
  <si>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</si>
  <si>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</si>
  <si>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</si>
  <si>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</si>
  <si>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</si>
  <si>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</si>
  <si>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</si>
  <si>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</si>
  <si>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</si>
  <si>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</si>
  <si>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</si>
  <si>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</si>
  <si>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</si>
  <si>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</si>
  <si>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</si>
  <si>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</si>
  <si>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</si>
  <si>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</si>
  <si>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</si>
  <si>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</si>
  <si>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</si>
  <si>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</si>
  <si>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</si>
  <si>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</si>
  <si>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</si>
  <si>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</si>
  <si>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</si>
  <si>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</si>
  <si>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</si>
  <si>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</si>
  <si>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</si>
  <si>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</si>
  <si>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</si>
  <si>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</si>
  <si>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</si>
  <si>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</si>
  <si>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</si>
  <si>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</si>
  <si>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</si>
  <si>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</si>
  <si>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</si>
  <si>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</si>
  <si>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</si>
  <si>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</si>
  <si>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</si>
  <si>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</si>
  <si>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</si>
  <si>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</si>
  <si>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</si>
  <si>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</si>
  <si>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</si>
  <si>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</si>
  <si>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</si>
  <si>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</si>
  <si>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</si>
  <si>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</si>
  <si>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</si>
  <si>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</si>
  <si>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</si>
  <si>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</si>
  <si>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</si>
  <si>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</si>
  <si>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</si>
  <si>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</si>
  <si>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</si>
  <si>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</si>
  <si>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</si>
  <si>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</si>
  <si>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</si>
  <si>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</si>
  <si>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</si>
  <si>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</si>
  <si>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</si>
  <si>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</si>
  <si>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</si>
  <si>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</si>
  <si>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</si>
  <si>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</si>
  <si>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</si>
  <si>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</si>
  <si>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</si>
  <si>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</si>
  <si>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</si>
  <si>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</si>
  <si>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</si>
  <si>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</si>
  <si>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</si>
  <si>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</si>
  <si>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</si>
  <si>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</si>
  <si>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</si>
  <si>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</si>
  <si>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</si>
  <si>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</si>
  <si>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</si>
  <si>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</si>
  <si>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</si>
  <si>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</si>
  <si>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</si>
  <si>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</si>
  <si>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</si>
  <si>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</si>
  <si>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</si>
  <si>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</si>
  <si>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</si>
  <si>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</si>
  <si>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</si>
  <si>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</si>
  <si>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</si>
  <si>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</si>
  <si>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</si>
  <si>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</si>
  <si>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</si>
  <si>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</si>
  <si>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</si>
  <si>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</si>
  <si>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</si>
  <si>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</si>
  <si>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</si>
  <si>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</si>
  <si>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</si>
  <si>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</si>
  <si>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</si>
  <si>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</si>
  <si>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</si>
  <si>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</si>
  <si>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</si>
  <si>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</si>
  <si>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</si>
  <si>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</si>
  <si>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</si>
  <si>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</si>
  <si>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</si>
  <si>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</si>
  <si>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</si>
  <si>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</si>
  <si>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</si>
  <si>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</si>
  <si>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</si>
  <si>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</si>
  <si>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</si>
  <si>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</si>
  <si>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</si>
  <si>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</si>
  <si>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</si>
  <si>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</si>
  <si>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</si>
  <si>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</si>
  <si>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</si>
  <si>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</si>
  <si>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</si>
  <si>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</si>
  <si>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</si>
  <si>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</si>
  <si>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</si>
  <si>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</si>
  <si>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</si>
  <si>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</si>
  <si>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</si>
  <si>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</si>
  <si>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</si>
  <si>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</si>
  <si>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</si>
  <si>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</si>
  <si>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</si>
  <si>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население</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</si>
  <si>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</si>
  <si>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</si>
  <si>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</si>
  <si>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</si>
  <si>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</si>
  <si>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</si>
  <si>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</si>
  <si>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</si>
  <si>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</si>
  <si>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</si>
  <si>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</si>
  <si>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</si>
  <si>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</si>
  <si>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</si>
  <si>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</si>
  <si>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</si>
  <si>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</si>
  <si>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</si>
  <si>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</si>
  <si>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</si>
  <si>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</si>
  <si>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</si>
  <si>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</si>
  <si>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</si>
  <si>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</si>
  <si>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</si>
  <si>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</si>
  <si>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</si>
  <si>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</si>
  <si>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</si>
  <si>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</si>
  <si>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</si>
  <si>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</si>
  <si>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</si>
  <si>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</si>
  <si>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</si>
  <si>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</si>
  <si>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</si>
  <si>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</si>
  <si>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</si>
  <si>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</si>
  <si>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</si>
  <si>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</si>
  <si>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</si>
  <si>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</si>
  <si>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</si>
  <si>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</si>
  <si>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</si>
  <si>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</si>
  <si>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</si>
  <si>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</si>
  <si>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</si>
  <si>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</si>
  <si>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</si>
  <si>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</si>
  <si>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</si>
  <si>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</si>
  <si>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</si>
  <si>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</si>
  <si>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</si>
  <si>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</si>
  <si>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</si>
  <si>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</si>
  <si>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</si>
  <si>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</si>
  <si>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</si>
  <si>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</si>
  <si>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</si>
  <si>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</si>
  <si>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</si>
  <si>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</si>
  <si>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</si>
  <si>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</si>
  <si>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</si>
  <si>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</si>
  <si>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</si>
  <si>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</si>
  <si>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</si>
  <si>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</si>
  <si>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</si>
  <si>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</si>
  <si>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</si>
  <si>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</si>
  <si>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</si>
  <si>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</si>
  <si>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</si>
  <si>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</si>
  <si>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</si>
  <si>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</si>
  <si>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</si>
  <si>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</si>
  <si>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</si>
  <si>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</si>
  <si>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</si>
  <si>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</si>
  <si>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</si>
  <si>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</si>
  <si>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</si>
  <si>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</si>
  <si>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</si>
  <si>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</si>
  <si>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</si>
  <si>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</si>
  <si>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</si>
  <si>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</si>
  <si>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</si>
  <si>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</si>
  <si>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</si>
  <si>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</si>
  <si>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</si>
  <si>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</si>
  <si>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</si>
  <si>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</si>
  <si>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</si>
  <si>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</si>
  <si>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</si>
  <si>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</si>
  <si>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</si>
  <si>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</si>
  <si>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</si>
  <si>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</si>
  <si>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</si>
  <si>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</si>
  <si>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</si>
  <si>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</si>
  <si>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</si>
  <si>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</si>
  <si>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</si>
  <si>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</si>
  <si>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</si>
  <si>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</si>
  <si>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</si>
  <si>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</si>
  <si>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</si>
  <si>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</si>
  <si>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</si>
  <si>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</si>
  <si>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</si>
  <si>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</si>
  <si>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</si>
  <si>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</si>
  <si>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</si>
  <si>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</si>
  <si>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</si>
  <si>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</si>
  <si>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</si>
  <si>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</si>
  <si>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</si>
  <si>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</si>
  <si>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</si>
  <si>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</si>
  <si>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</si>
  <si>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</si>
  <si>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</si>
  <si>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</si>
  <si>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</si>
  <si>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</si>
  <si>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</si>
  <si>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</si>
  <si>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</si>
  <si>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</si>
  <si>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</si>
  <si>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</si>
  <si>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</si>
  <si>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</si>
  <si>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</si>
  <si>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</si>
  <si>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</si>
  <si>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</si>
  <si>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</si>
  <si>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</si>
  <si>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</si>
  <si>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</si>
  <si>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</si>
  <si>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</si>
  <si>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</si>
  <si>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</si>
  <si>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</si>
  <si>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</si>
  <si>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</si>
  <si>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</si>
  <si>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</si>
  <si>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</si>
  <si>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</si>
  <si>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</si>
  <si>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</si>
  <si>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</si>
  <si>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</si>
  <si>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</si>
  <si>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</si>
  <si>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</si>
  <si>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</si>
  <si>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</si>
  <si>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</si>
  <si>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</si>
  <si>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</si>
  <si>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</si>
  <si>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</si>
  <si>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</si>
  <si>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</si>
  <si>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</si>
  <si>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</si>
  <si>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</si>
  <si>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</si>
  <si>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</si>
  <si>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</si>
  <si>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</si>
  <si>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</si>
  <si>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</si>
  <si>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</si>
  <si>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</si>
  <si>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</si>
  <si>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</si>
  <si>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</si>
  <si>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</si>
  <si>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</si>
  <si>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</si>
  <si>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</si>
  <si>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</si>
  <si>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</si>
  <si>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</si>
  <si>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</si>
  <si>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</si>
  <si>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</si>
  <si>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</si>
  <si>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</si>
  <si>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</si>
  <si>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</si>
  <si>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</si>
  <si>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</si>
  <si>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</si>
  <si>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</si>
  <si>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</si>
  <si>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</si>
  <si>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</si>
  <si>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</si>
  <si>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</si>
  <si>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</si>
  <si>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</si>
  <si>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</si>
  <si>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Годовой объем отпущенной в сеть воды</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</si>
  <si>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</si>
  <si>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</si>
  <si>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</si>
  <si>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</si>
  <si>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</si>
  <si>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</si>
  <si>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</si>
  <si>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</si>
  <si>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</si>
  <si>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</si>
  <si>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</si>
  <si>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</si>
  <si>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</si>
  <si>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</si>
  <si>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</si>
  <si>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</si>
  <si>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</si>
  <si>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</si>
  <si>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</si>
  <si>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годового объема отпущенной в сеть воды указывается в колонке «Информация» в тыс. куб. м.
В случае дифференциации объема отпущенной в сеть воды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</si>
  <si>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</si>
  <si>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</si>
  <si>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</si>
  <si>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</si>
  <si>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</si>
  <si>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</si>
  <si>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</si>
  <si>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</si>
  <si>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</si>
  <si>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</si>
  <si>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</si>
  <si>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</si>
  <si>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</si>
  <si>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</si>
  <si>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</si>
  <si>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</si>
  <si>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</si>
  <si>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</si>
  <si>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</si>
  <si>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</si>
  <si>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</si>
  <si>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</si>
  <si>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</si>
  <si>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</si>
  <si>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</si>
  <si>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</si>
  <si>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</si>
  <si>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</si>
  <si>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</si>
  <si>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</si>
  <si>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</si>
  <si>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</si>
  <si>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</si>
  <si>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</si>
  <si>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</si>
  <si>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</si>
  <si>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</si>
  <si>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</si>
  <si>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</si>
  <si>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</si>
  <si>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</si>
  <si>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</si>
  <si>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</si>
  <si>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</si>
  <si>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Проверка доступных обновлений...</t>
  </si>
  <si>
    <t>Нет доступных обновлений для отчёта с кодом FAS.JKH.OPEN.INFO.REQUEST.WARM!</t>
  </si>
  <si>
    <t>25.12.2018</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</si>
  <si>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</si>
  <si>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</si>
  <si>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</si>
  <si>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</si>
  <si>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</si>
  <si>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</si>
  <si>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</si>
  <si>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</si>
  <si>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</si>
  <si>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</si>
  <si>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</si>
  <si>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</si>
  <si>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</si>
  <si>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</si>
  <si>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</si>
  <si>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</si>
  <si>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</si>
  <si>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</si>
  <si>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</si>
  <si>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</si>
  <si>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</si>
  <si>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</si>
  <si>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</si>
  <si>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</si>
  <si>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</si>
  <si>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</si>
  <si>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</si>
  <si>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</si>
  <si>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</si>
  <si>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</si>
  <si>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</si>
  <si>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</si>
  <si>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</si>
  <si>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</si>
  <si>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</si>
  <si>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</si>
  <si>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</si>
  <si>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</si>
  <si>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</si>
  <si>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</si>
  <si>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</si>
  <si>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</si>
  <si>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</si>
  <si>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</si>
  <si>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</si>
  <si>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</si>
  <si>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</si>
  <si>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</si>
  <si>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</si>
  <si>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</si>
  <si>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</si>
  <si>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</si>
  <si>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</si>
  <si>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</si>
  <si>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</si>
  <si>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</si>
  <si>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</si>
  <si>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</si>
  <si>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</si>
  <si>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</si>
  <si>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</si>
  <si>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</si>
  <si>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</si>
  <si>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</si>
  <si>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</si>
  <si>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</si>
  <si>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</si>
  <si>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</si>
  <si>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</si>
  <si>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</si>
  <si>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</si>
  <si>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</si>
  <si>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</si>
  <si>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</si>
  <si>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</si>
  <si>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</si>
  <si>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</si>
  <si>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</si>
  <si>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</si>
  <si>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</si>
  <si>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</si>
  <si>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</si>
  <si>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</si>
  <si>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</si>
  <si>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</si>
  <si>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</si>
  <si>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</si>
  <si>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</si>
  <si>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</si>
  <si>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</si>
  <si>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</si>
  <si>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</si>
  <si>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</si>
  <si>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</si>
  <si>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</si>
  <si>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</si>
  <si>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</si>
  <si>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</si>
  <si>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</si>
  <si>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</si>
  <si>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</si>
  <si>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</si>
  <si>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</si>
  <si>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</si>
  <si>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</si>
  <si>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</si>
  <si>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</si>
  <si>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</si>
  <si>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</si>
  <si>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</si>
  <si>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</si>
  <si>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</si>
  <si>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</si>
  <si>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</si>
  <si>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</si>
  <si>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</si>
  <si>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</si>
  <si>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</si>
  <si>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</si>
  <si>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</si>
  <si>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</si>
  <si>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</si>
  <si>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</si>
  <si>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</si>
  <si>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</si>
  <si>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</si>
  <si>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</si>
  <si>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</si>
  <si>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</si>
  <si>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</si>
  <si>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</si>
  <si>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</si>
  <si>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</si>
  <si>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</si>
  <si>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</si>
  <si>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</si>
  <si>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</si>
  <si>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</si>
  <si>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</si>
  <si>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</si>
  <si>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</si>
  <si>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</si>
  <si>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</si>
  <si>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</si>
  <si>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</si>
  <si>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</si>
  <si>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</si>
  <si>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</si>
  <si>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</si>
  <si>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</si>
  <si>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</si>
  <si>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</si>
  <si>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</si>
  <si>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</si>
  <si>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</si>
  <si>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</si>
  <si>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</si>
  <si>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</si>
  <si>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</si>
  <si>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</si>
  <si>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</si>
  <si>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</si>
  <si>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</si>
  <si>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</si>
  <si>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</si>
  <si>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</si>
  <si>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</si>
  <si>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</si>
  <si>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</si>
  <si>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</si>
  <si>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</si>
  <si>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</si>
  <si>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</si>
  <si>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</si>
  <si>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</si>
  <si>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</si>
  <si>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</si>
  <si>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</si>
  <si>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</si>
  <si>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</si>
  <si>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</si>
  <si>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</si>
  <si>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</si>
  <si>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</si>
  <si>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</si>
  <si>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</si>
  <si>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</si>
  <si>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</si>
  <si>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</si>
  <si>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</si>
  <si>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</si>
  <si>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</si>
  <si>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</si>
  <si>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</si>
  <si>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</si>
  <si>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</si>
  <si>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</si>
  <si>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</si>
  <si>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</si>
  <si>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</si>
  <si>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</si>
  <si>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</si>
  <si>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</si>
  <si>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</si>
  <si>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</si>
  <si>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</si>
  <si>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</si>
  <si>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</si>
  <si>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</si>
  <si>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</si>
  <si>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</si>
  <si>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</si>
  <si>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</si>
  <si>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</si>
  <si>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</si>
  <si>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</si>
  <si>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</si>
  <si>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</si>
  <si>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</si>
  <si>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</si>
  <si>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</si>
  <si>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</si>
  <si>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</si>
  <si>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</si>
  <si>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</si>
  <si>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</si>
  <si>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</si>
  <si>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</si>
  <si>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</si>
  <si>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</si>
  <si>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</si>
  <si>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</si>
  <si>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</si>
  <si>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</si>
  <si>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</si>
  <si>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</si>
  <si>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</si>
  <si>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</si>
  <si>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</si>
  <si>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</si>
  <si>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</si>
  <si>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</si>
  <si>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</si>
  <si>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</si>
  <si>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</si>
  <si>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</si>
  <si>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</si>
  <si>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</si>
  <si>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</si>
  <si>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</si>
  <si>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</si>
  <si>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</si>
  <si>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</si>
  <si>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</si>
  <si>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</si>
  <si>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</si>
  <si>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</si>
  <si>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</si>
  <si>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</si>
  <si>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</si>
  <si>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</si>
  <si>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</si>
  <si>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</si>
  <si>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</si>
  <si>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</si>
  <si>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</si>
  <si>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</si>
  <si>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</si>
  <si>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</si>
  <si>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</si>
  <si>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</si>
  <si>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</si>
  <si>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</si>
  <si>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</si>
  <si>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</si>
  <si>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</si>
  <si>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</si>
  <si>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</si>
  <si>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</si>
  <si>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</si>
  <si>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</si>
  <si>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</si>
  <si>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</si>
  <si>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</si>
  <si>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</si>
  <si>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</si>
  <si>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</si>
  <si>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</si>
  <si>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</si>
  <si>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</si>
  <si>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</si>
  <si>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</si>
  <si>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</si>
  <si>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</si>
  <si>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</si>
  <si>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</si>
  <si>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</si>
  <si>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</si>
  <si>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</si>
  <si>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</si>
  <si>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</si>
  <si>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</si>
  <si>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</si>
  <si>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</si>
  <si>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</si>
  <si>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</si>
  <si>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</si>
  <si>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</si>
  <si>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</si>
  <si>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</si>
  <si>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</si>
  <si>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</si>
  <si>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</si>
  <si>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</si>
  <si>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</si>
  <si>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</si>
  <si>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</si>
  <si>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</si>
  <si>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</si>
  <si>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</si>
  <si>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</si>
  <si>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</si>
  <si>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</si>
  <si>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</si>
  <si>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</si>
  <si>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</si>
  <si>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</si>
  <si>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</si>
  <si>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</si>
  <si>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</si>
  <si>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</si>
  <si>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</si>
  <si>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</si>
  <si>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</si>
  <si>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</si>
  <si>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</si>
  <si>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</si>
  <si>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</si>
  <si>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</si>
  <si>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</si>
  <si>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</si>
  <si>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</si>
  <si>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</si>
  <si>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</si>
  <si>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</si>
  <si>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</si>
  <si>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</si>
  <si>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</si>
  <si>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</si>
  <si>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</si>
  <si>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</si>
  <si>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</si>
  <si>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</si>
  <si>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</si>
  <si>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</si>
  <si>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</si>
  <si>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</si>
  <si>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</si>
  <si>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</si>
  <si>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</si>
  <si>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</si>
  <si>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</si>
  <si>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</si>
  <si>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</si>
  <si>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</si>
  <si>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</si>
  <si>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</si>
  <si>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</si>
  <si>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</si>
  <si>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</si>
  <si>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</si>
  <si>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</si>
  <si>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</si>
  <si>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</si>
  <si>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</si>
  <si>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</si>
  <si>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</si>
  <si>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</si>
  <si>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</si>
  <si>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</si>
  <si>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</si>
  <si>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</si>
  <si>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</si>
  <si>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</si>
  <si>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</si>
  <si>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</si>
  <si>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</si>
  <si>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</si>
  <si>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</si>
  <si>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</si>
  <si>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</si>
  <si>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</si>
  <si>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</si>
  <si>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</si>
  <si>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</si>
  <si>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</si>
  <si>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</si>
  <si>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</si>
  <si>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</si>
  <si>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</si>
  <si>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</si>
  <si>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</si>
  <si>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</si>
  <si>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</si>
  <si>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</si>
  <si>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</si>
  <si>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</si>
  <si>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</si>
  <si>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</si>
  <si>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</si>
  <si>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</si>
  <si>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</si>
  <si>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</si>
  <si>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</si>
  <si>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</si>
  <si>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</si>
  <si>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</si>
  <si>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</si>
  <si>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</si>
  <si>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</si>
  <si>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</si>
  <si>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</si>
  <si>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</si>
  <si>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</si>
  <si>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</si>
  <si>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</si>
  <si>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</si>
  <si>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</si>
  <si>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</si>
  <si>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</si>
  <si>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</si>
  <si>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</si>
  <si>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</si>
  <si>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</si>
  <si>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</si>
  <si>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</si>
  <si>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</si>
  <si>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</si>
  <si>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</si>
  <si>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</si>
  <si>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</si>
  <si>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</si>
  <si>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</si>
  <si>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</si>
  <si>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</si>
  <si>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</si>
  <si>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</si>
  <si>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</si>
  <si>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</si>
  <si>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</si>
  <si>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</si>
  <si>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</si>
  <si>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</si>
  <si>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</si>
  <si>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</si>
  <si>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</si>
  <si>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</si>
  <si>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</si>
  <si>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</si>
  <si>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</si>
  <si>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</si>
  <si>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</si>
  <si>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</si>
  <si>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Поселок Локомотивный (ЗАТО)</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</si>
  <si>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</si>
  <si>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</si>
  <si>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</si>
  <si>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</si>
  <si>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</si>
  <si>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</si>
  <si>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</si>
  <si>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</si>
  <si>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</si>
  <si>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</si>
  <si>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</si>
  <si>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</si>
  <si>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</si>
  <si>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</si>
  <si>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</si>
  <si>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</si>
  <si>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</si>
  <si>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</si>
  <si>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</si>
  <si>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</si>
  <si>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</si>
  <si>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</si>
  <si>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</si>
  <si>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</si>
  <si>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</si>
  <si>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</si>
  <si>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</si>
  <si>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</si>
  <si>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</si>
  <si>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</si>
  <si>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</si>
  <si>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</si>
  <si>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</si>
  <si>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</si>
  <si>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</si>
  <si>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</si>
  <si>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</si>
  <si>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</si>
  <si>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</si>
  <si>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</si>
  <si>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</si>
  <si>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</si>
  <si>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</si>
  <si>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</si>
  <si>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</si>
  <si>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</si>
  <si>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</si>
  <si>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</si>
  <si>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</si>
  <si>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</si>
  <si>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</si>
  <si>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</si>
  <si>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</si>
  <si>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</si>
  <si>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</si>
  <si>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</si>
  <si>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</si>
  <si>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</si>
  <si>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</si>
  <si>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</si>
  <si>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</si>
  <si>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</si>
  <si>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</si>
  <si>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</si>
  <si>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</si>
  <si>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</si>
  <si>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</si>
  <si>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</si>
  <si>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</si>
  <si>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</si>
  <si>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</si>
  <si>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</si>
  <si>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</si>
  <si>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</si>
  <si>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</si>
  <si>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</si>
  <si>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</si>
  <si>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</si>
  <si>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</si>
  <si>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</si>
  <si>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</si>
  <si>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</si>
  <si>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</si>
  <si>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</si>
  <si>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</si>
  <si>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</si>
  <si>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</si>
  <si>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</si>
  <si>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</si>
  <si>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</si>
  <si>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</si>
  <si>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</si>
  <si>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</si>
  <si>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</si>
  <si>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</si>
  <si>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</si>
  <si>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</si>
  <si>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</si>
  <si>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</si>
  <si>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</si>
  <si>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</si>
  <si>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</si>
  <si>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</si>
  <si>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</si>
  <si>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</si>
  <si>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</si>
  <si>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</si>
  <si>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</si>
  <si>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</si>
  <si>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</si>
  <si>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</si>
  <si>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</si>
  <si>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</si>
  <si>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</si>
  <si>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</si>
  <si>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</si>
  <si>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</si>
  <si>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</si>
  <si>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</si>
  <si>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</si>
  <si>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</si>
  <si>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</si>
  <si>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</si>
  <si>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</si>
  <si>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</si>
  <si>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</si>
  <si>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</si>
  <si>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</si>
  <si>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</si>
  <si>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</si>
  <si>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</si>
  <si>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</si>
  <si>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</si>
  <si>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</si>
  <si>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</si>
  <si>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</si>
  <si>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</si>
  <si>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</si>
  <si>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</si>
  <si>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</si>
  <si>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</si>
  <si>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</si>
  <si>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</si>
  <si>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</si>
  <si>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</si>
  <si>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</si>
  <si>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</si>
  <si>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</si>
  <si>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</si>
  <si>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</si>
  <si>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</si>
  <si>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</si>
  <si>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</si>
  <si>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</si>
  <si>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</si>
  <si>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</si>
  <si>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</si>
  <si>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</si>
  <si>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</si>
  <si>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</si>
  <si>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</si>
  <si>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</si>
  <si>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</si>
  <si>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</si>
  <si>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</si>
  <si>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</si>
  <si>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</si>
  <si>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</si>
  <si>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</si>
  <si>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</si>
  <si>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</si>
  <si>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</si>
  <si>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</si>
  <si>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</si>
  <si>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</si>
  <si>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</si>
  <si>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</si>
  <si>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</si>
  <si>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</si>
  <si>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</si>
  <si>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</si>
  <si>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</si>
  <si>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</si>
  <si>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</si>
  <si>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</si>
  <si>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</si>
  <si>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01.01.2019</t>
  </si>
  <si>
    <t>31.12.2023</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</si>
  <si>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</si>
  <si>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</si>
  <si>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</si>
  <si>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</si>
  <si>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</si>
  <si>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</si>
  <si>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</si>
  <si>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</si>
  <si>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</si>
  <si>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</si>
  <si>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</si>
  <si>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</si>
  <si>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</si>
  <si>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</si>
  <si>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</si>
  <si>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</si>
  <si>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</si>
  <si>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</si>
  <si>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</si>
  <si>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</si>
  <si>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</si>
  <si>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</si>
  <si>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</si>
  <si>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</si>
  <si>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</si>
  <si>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</si>
  <si>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</si>
  <si>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</si>
  <si>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</si>
  <si>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</si>
  <si>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</si>
  <si>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</si>
  <si>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</si>
  <si>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</si>
  <si>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</si>
  <si>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</si>
  <si>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</si>
  <si>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</si>
  <si>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</si>
  <si>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</si>
  <si>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</si>
  <si>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</si>
  <si>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</si>
  <si>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</si>
  <si>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</si>
  <si>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</si>
  <si>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</si>
  <si>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</si>
  <si>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</si>
  <si>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</si>
  <si>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</si>
  <si>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</si>
  <si>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</si>
  <si>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</si>
  <si>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</si>
  <si>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</si>
  <si>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</si>
  <si>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</si>
  <si>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</si>
  <si>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</si>
  <si>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</si>
  <si>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</si>
  <si>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</si>
  <si>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</si>
  <si>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</si>
  <si>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</si>
  <si>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</si>
  <si>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</si>
  <si>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</si>
  <si>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</si>
  <si>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</si>
  <si>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</si>
  <si>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</si>
  <si>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</si>
  <si>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</si>
  <si>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</si>
  <si>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</si>
  <si>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</si>
  <si>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</si>
  <si>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26800381</t>
  </si>
  <si>
    <t>АО "Уральская теплосетевая компания"</t>
  </si>
  <si>
    <t>7203203418</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</si>
  <si>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</si>
  <si>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</si>
  <si>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</si>
  <si>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</si>
  <si>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</si>
  <si>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</si>
  <si>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</si>
  <si>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</si>
  <si>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</si>
  <si>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</si>
  <si>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</si>
  <si>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</si>
  <si>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</si>
  <si>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</si>
  <si>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</si>
  <si>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</si>
  <si>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</si>
  <si>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</si>
  <si>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</si>
  <si>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</si>
  <si>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</si>
  <si>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</si>
  <si>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</si>
  <si>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</si>
  <si>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АО "ЭСК ЧТПЗ"</t>
  </si>
  <si>
    <t>7449045730</t>
  </si>
  <si>
    <t>04-04-2011 00:00:00</t>
  </si>
  <si>
    <t>26768533</t>
  </si>
  <si>
    <t>АО "ЭнСер"</t>
  </si>
  <si>
    <t>7415036215</t>
  </si>
  <si>
    <t>18-01-2011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</si>
  <si>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</si>
  <si>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</si>
  <si>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</si>
  <si>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</si>
  <si>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</si>
  <si>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</si>
  <si>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</si>
  <si>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</si>
  <si>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</si>
  <si>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</si>
  <si>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</si>
  <si>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</si>
  <si>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</si>
  <si>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</si>
  <si>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</si>
  <si>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</si>
  <si>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</si>
  <si>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</si>
  <si>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</si>
  <si>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</si>
  <si>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</si>
  <si>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</si>
  <si>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</si>
  <si>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</si>
  <si>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</si>
  <si>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</si>
  <si>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</si>
  <si>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</si>
  <si>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</si>
  <si>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</si>
  <si>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</si>
  <si>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</si>
  <si>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</si>
  <si>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</si>
  <si>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</si>
  <si>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</si>
  <si>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</si>
  <si>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</si>
  <si>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</si>
  <si>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</si>
  <si>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</si>
  <si>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</si>
  <si>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</si>
  <si>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</si>
  <si>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</si>
  <si>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</si>
  <si>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</si>
  <si>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</si>
  <si>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</si>
  <si>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</si>
  <si>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</si>
  <si>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</si>
  <si>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</si>
  <si>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</si>
  <si>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</si>
  <si>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</si>
  <si>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</si>
  <si>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26360654</t>
  </si>
  <si>
    <t>ГУП Санаторий "Сосновая горка"</t>
  </si>
  <si>
    <t>7420005163</t>
  </si>
  <si>
    <t>742001001</t>
  </si>
  <si>
    <t>29-04-2003 00:00:00</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</si>
  <si>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</si>
  <si>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</si>
  <si>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</si>
  <si>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</si>
  <si>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</si>
  <si>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</si>
  <si>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</si>
  <si>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</si>
  <si>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</si>
  <si>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</si>
  <si>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</si>
  <si>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</si>
  <si>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</si>
  <si>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</si>
  <si>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</si>
  <si>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</si>
  <si>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</si>
  <si>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</si>
  <si>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</si>
  <si>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</si>
  <si>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</si>
  <si>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</si>
  <si>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</si>
  <si>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</si>
  <si>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</si>
  <si>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</si>
  <si>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</si>
  <si>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</si>
  <si>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</si>
  <si>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</si>
  <si>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</si>
  <si>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</si>
  <si>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</si>
  <si>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</si>
  <si>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</si>
  <si>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</si>
  <si>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</si>
  <si>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</si>
  <si>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</si>
  <si>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</si>
  <si>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</si>
  <si>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</si>
  <si>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</si>
  <si>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</si>
  <si>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</si>
  <si>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</si>
  <si>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</si>
  <si>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</si>
  <si>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</si>
  <si>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</si>
  <si>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</si>
  <si>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</si>
  <si>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</si>
  <si>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</si>
  <si>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</si>
  <si>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</si>
  <si>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</si>
  <si>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</si>
  <si>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</si>
  <si>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</si>
  <si>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</si>
  <si>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</si>
  <si>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</si>
  <si>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</si>
  <si>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</si>
  <si>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</si>
  <si>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</si>
  <si>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</si>
  <si>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</si>
  <si>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</si>
  <si>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</si>
  <si>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</si>
  <si>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</si>
  <si>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</si>
  <si>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</si>
  <si>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</si>
  <si>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</si>
  <si>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</si>
  <si>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</si>
  <si>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</si>
  <si>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</si>
  <si>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</si>
  <si>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</si>
  <si>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</si>
  <si>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</si>
  <si>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</si>
  <si>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</si>
  <si>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</si>
  <si>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</si>
  <si>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</si>
  <si>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</si>
  <si>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</si>
  <si>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</si>
  <si>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</si>
  <si>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</si>
  <si>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</si>
  <si>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</si>
  <si>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</si>
  <si>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</si>
  <si>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</si>
  <si>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</si>
  <si>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</si>
  <si>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</si>
  <si>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</si>
  <si>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</si>
  <si>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</si>
  <si>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</si>
  <si>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</si>
  <si>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</si>
  <si>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</si>
  <si>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</si>
  <si>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</si>
  <si>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</si>
  <si>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</si>
  <si>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</si>
  <si>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</si>
  <si>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</si>
  <si>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</si>
  <si>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</si>
  <si>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</si>
  <si>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</si>
  <si>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</si>
  <si>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</si>
  <si>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</si>
  <si>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</si>
  <si>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</si>
  <si>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</si>
  <si>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</si>
  <si>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</si>
  <si>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</si>
  <si>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</si>
  <si>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</si>
  <si>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</si>
  <si>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</si>
  <si>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</si>
  <si>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</si>
  <si>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</si>
  <si>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28265533</t>
  </si>
  <si>
    <t>МУП "ЖКХ-Сервис"</t>
  </si>
  <si>
    <t>7455009842</t>
  </si>
  <si>
    <t>21-09-2012 00:00:00</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</si>
  <si>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</si>
  <si>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</si>
  <si>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</si>
  <si>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</si>
  <si>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</si>
  <si>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</si>
  <si>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</si>
  <si>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</si>
  <si>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</si>
  <si>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</si>
  <si>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</si>
  <si>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</si>
  <si>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</si>
  <si>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</si>
  <si>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</si>
  <si>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</si>
  <si>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</si>
  <si>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</si>
  <si>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</si>
  <si>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</si>
  <si>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</si>
  <si>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</si>
  <si>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</si>
  <si>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</si>
  <si>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</si>
  <si>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</si>
  <si>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</si>
  <si>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</si>
  <si>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</si>
  <si>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</si>
  <si>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</si>
  <si>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</si>
  <si>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</si>
  <si>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</si>
  <si>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</si>
  <si>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</si>
  <si>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</si>
  <si>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</si>
  <si>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</si>
  <si>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</si>
  <si>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</si>
  <si>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</si>
  <si>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</si>
  <si>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</si>
  <si>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</si>
  <si>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</si>
  <si>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746001001</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</si>
  <si>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</si>
  <si>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</si>
  <si>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</si>
  <si>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</si>
  <si>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</si>
  <si>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</si>
  <si>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</si>
  <si>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</si>
  <si>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26360667</t>
  </si>
  <si>
    <t>МУП "Производственное объединение водоснабжения и водоотведения"</t>
  </si>
  <si>
    <t>7421000440</t>
  </si>
  <si>
    <t>742150001</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</si>
  <si>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</si>
  <si>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</si>
  <si>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</si>
  <si>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</si>
  <si>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</si>
  <si>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</si>
  <si>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</si>
  <si>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</si>
  <si>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</si>
  <si>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</si>
  <si>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</si>
  <si>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</si>
  <si>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</si>
  <si>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</si>
  <si>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</si>
  <si>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</si>
  <si>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</si>
  <si>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</si>
  <si>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</si>
  <si>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</si>
  <si>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</si>
  <si>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</si>
  <si>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</si>
  <si>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</si>
  <si>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</si>
  <si>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</si>
  <si>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</si>
  <si>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</si>
  <si>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</si>
  <si>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</si>
  <si>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</si>
  <si>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</si>
  <si>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26489847</t>
  </si>
  <si>
    <t>МУП "Управление Кузнецкого ЖКХ"</t>
  </si>
  <si>
    <t>7426007424</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</si>
  <si>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</si>
  <si>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</si>
  <si>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</si>
  <si>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</si>
  <si>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</si>
  <si>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</si>
  <si>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</si>
  <si>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</si>
  <si>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</si>
  <si>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</si>
  <si>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</si>
  <si>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</si>
  <si>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</si>
  <si>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</si>
  <si>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</si>
  <si>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</si>
  <si>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</si>
  <si>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</si>
  <si>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</si>
  <si>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</si>
  <si>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</si>
  <si>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</si>
  <si>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</si>
  <si>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</si>
  <si>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</si>
  <si>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</si>
  <si>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</si>
  <si>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</si>
  <si>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</si>
  <si>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</si>
  <si>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</si>
  <si>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</si>
  <si>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</si>
  <si>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</si>
  <si>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</si>
  <si>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</si>
  <si>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</si>
  <si>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</si>
  <si>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</si>
  <si>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28891736</t>
  </si>
  <si>
    <t>Муниципальное унитарное предприятие "ПЕСЧАНОВСКИЙ ВОДОКАНАЛ"</t>
  </si>
  <si>
    <t>7424032859</t>
  </si>
  <si>
    <t>27-11-2014 00:00:00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</si>
  <si>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</si>
  <si>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</si>
  <si>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</si>
  <si>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</si>
  <si>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</si>
  <si>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</si>
  <si>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</si>
  <si>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</si>
  <si>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</si>
  <si>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</si>
  <si>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</si>
  <si>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</si>
  <si>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</si>
  <si>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</si>
  <si>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</si>
  <si>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</si>
  <si>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</si>
  <si>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</si>
  <si>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</si>
  <si>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</si>
  <si>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</si>
  <si>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</si>
  <si>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</si>
  <si>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</si>
  <si>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</si>
  <si>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</si>
  <si>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</si>
  <si>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</si>
  <si>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</si>
  <si>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</si>
  <si>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</si>
  <si>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</si>
  <si>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</si>
  <si>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</si>
  <si>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</si>
  <si>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</si>
  <si>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</si>
  <si>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</si>
  <si>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</si>
  <si>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</si>
  <si>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</si>
  <si>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</si>
  <si>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</si>
  <si>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26353690</t>
  </si>
  <si>
    <t>ОАО "Учалинский горно-обогатительный комбинат"</t>
  </si>
  <si>
    <t>025250001</t>
  </si>
  <si>
    <t>06-08-2002 00:00:00</t>
  </si>
  <si>
    <t>26360739</t>
  </si>
  <si>
    <t>ОАО "Челябинское" по племенной работе</t>
  </si>
  <si>
    <t>7438018244</t>
  </si>
  <si>
    <t>27-01-2005 00:00:00</t>
  </si>
  <si>
    <t>26322756</t>
  </si>
  <si>
    <t>ОАО "Электромашина"</t>
  </si>
  <si>
    <t>7449016055</t>
  </si>
  <si>
    <t>21-08-2002 00:00:00</t>
  </si>
  <si>
    <t>26322813</t>
  </si>
  <si>
    <t>ОАО "Энергопром-Челябинский Электродный завод"</t>
  </si>
  <si>
    <t>7450005001</t>
  </si>
  <si>
    <t>01-10-2008 00:00:00</t>
  </si>
  <si>
    <t>26360687</t>
  </si>
  <si>
    <t>ОАО "Южуралзолото Группа Компаний"</t>
  </si>
  <si>
    <t>7424024375</t>
  </si>
  <si>
    <t>19-06-2007 00:00:00</t>
  </si>
  <si>
    <t>26360794</t>
  </si>
  <si>
    <t>ОАО "Южуралкондитер"</t>
  </si>
  <si>
    <t>7451012266</t>
  </si>
  <si>
    <t>01-10-2002 00:00:00</t>
  </si>
  <si>
    <t>27573596</t>
  </si>
  <si>
    <t>ОГУП "Областная казна"</t>
  </si>
  <si>
    <t>7448002282</t>
  </si>
  <si>
    <t>28-04-2003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</si>
  <si>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</si>
  <si>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</si>
  <si>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</si>
  <si>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</si>
  <si>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</si>
  <si>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</si>
  <si>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</si>
  <si>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</si>
  <si>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</si>
  <si>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</si>
  <si>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</si>
  <si>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</si>
  <si>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</si>
  <si>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</si>
  <si>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</si>
  <si>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</si>
  <si>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</si>
  <si>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</si>
  <si>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</si>
  <si>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</si>
  <si>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</si>
  <si>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</si>
  <si>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</si>
  <si>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</si>
  <si>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</si>
  <si>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</si>
  <si>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</si>
  <si>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</si>
  <si>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</si>
  <si>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</si>
  <si>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</si>
  <si>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</si>
  <si>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</si>
  <si>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</si>
  <si>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</si>
  <si>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</si>
  <si>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</si>
  <si>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</si>
  <si>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</si>
  <si>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</si>
  <si>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</si>
  <si>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</si>
  <si>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</si>
  <si>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</si>
  <si>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</si>
  <si>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</si>
  <si>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</si>
  <si>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</si>
  <si>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</si>
  <si>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</si>
  <si>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</si>
  <si>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</si>
  <si>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</si>
  <si>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</si>
  <si>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</si>
  <si>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</si>
  <si>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</si>
  <si>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</si>
  <si>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</si>
  <si>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</si>
  <si>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</si>
  <si>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</si>
  <si>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</si>
  <si>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</si>
  <si>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</si>
  <si>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</si>
  <si>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</si>
  <si>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</si>
  <si>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</si>
  <si>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</si>
  <si>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</si>
  <si>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</si>
  <si>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</si>
  <si>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</si>
  <si>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</si>
  <si>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</si>
  <si>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</si>
  <si>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</si>
  <si>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</si>
  <si>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</si>
  <si>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</si>
  <si>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</si>
  <si>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</si>
  <si>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</si>
  <si>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</si>
  <si>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</si>
  <si>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</si>
  <si>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</si>
  <si>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</si>
  <si>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</si>
  <si>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</si>
  <si>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</si>
  <si>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</si>
  <si>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26489536</t>
  </si>
  <si>
    <t>ООО "Жил-Сервис"</t>
  </si>
  <si>
    <t>7438022723</t>
  </si>
  <si>
    <t>26360642</t>
  </si>
  <si>
    <t>ООО "ЖилКоммунСервис" с. Айлино</t>
  </si>
  <si>
    <t>7417020620</t>
  </si>
  <si>
    <t>30-12-2008 00:00:00</t>
  </si>
  <si>
    <t>26492405</t>
  </si>
  <si>
    <t>ООО "Жилищный сервис"</t>
  </si>
  <si>
    <t>7420002363</t>
  </si>
  <si>
    <t>02-03-2010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</si>
  <si>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</si>
  <si>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</si>
  <si>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</si>
  <si>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</si>
  <si>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</si>
  <si>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</si>
  <si>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</si>
  <si>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</si>
  <si>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</si>
  <si>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</si>
  <si>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</si>
  <si>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</si>
  <si>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</si>
  <si>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</si>
  <si>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</si>
  <si>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</si>
  <si>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</si>
  <si>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</si>
  <si>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</si>
  <si>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</si>
  <si>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</si>
  <si>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</si>
  <si>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</si>
  <si>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</si>
  <si>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</si>
  <si>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</si>
  <si>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</si>
  <si>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</si>
  <si>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</si>
  <si>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</si>
  <si>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28009270</t>
  </si>
  <si>
    <t>ООО "Индустрия"</t>
  </si>
  <si>
    <t>7453172184</t>
  </si>
  <si>
    <t>24-01-2007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</si>
  <si>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</si>
  <si>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</si>
  <si>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</si>
  <si>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</si>
  <si>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</si>
  <si>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</si>
  <si>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</si>
  <si>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</si>
  <si>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</si>
  <si>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</si>
  <si>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</si>
  <si>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</si>
  <si>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</si>
  <si>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</si>
  <si>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</si>
  <si>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</si>
  <si>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</si>
  <si>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</si>
  <si>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</si>
  <si>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</si>
  <si>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</si>
  <si>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</si>
  <si>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</si>
  <si>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</si>
  <si>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</si>
  <si>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</si>
  <si>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</si>
  <si>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</si>
  <si>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</si>
  <si>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</si>
  <si>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</si>
  <si>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</si>
  <si>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</si>
  <si>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</si>
  <si>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</si>
  <si>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</si>
  <si>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</si>
  <si>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</si>
  <si>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</si>
  <si>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</si>
  <si>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</si>
  <si>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</si>
  <si>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</si>
  <si>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</si>
  <si>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</si>
  <si>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</si>
  <si>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</si>
  <si>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</si>
  <si>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</si>
  <si>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</si>
  <si>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</si>
  <si>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</si>
  <si>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</si>
  <si>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</si>
  <si>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</si>
  <si>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</si>
  <si>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</si>
  <si>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</si>
  <si>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</si>
  <si>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</si>
  <si>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</si>
  <si>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</si>
  <si>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</si>
  <si>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</si>
  <si>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</si>
  <si>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</si>
  <si>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</si>
  <si>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</si>
  <si>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</si>
  <si>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</si>
  <si>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</si>
  <si>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</si>
  <si>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</si>
  <si>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</si>
  <si>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</si>
  <si>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</si>
  <si>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</si>
  <si>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</si>
  <si>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</si>
  <si>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</si>
  <si>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</si>
  <si>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</si>
  <si>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</si>
  <si>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</si>
  <si>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</si>
  <si>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</si>
  <si>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</si>
  <si>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</si>
  <si>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</si>
  <si>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</si>
  <si>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</si>
  <si>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</si>
  <si>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</si>
  <si>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</si>
  <si>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</si>
  <si>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</si>
  <si>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</si>
  <si>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</si>
  <si>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</si>
  <si>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</si>
  <si>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</si>
  <si>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</si>
  <si>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</si>
  <si>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</si>
  <si>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</si>
  <si>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</si>
  <si>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</si>
  <si>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</si>
  <si>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</si>
  <si>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</si>
  <si>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</si>
  <si>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</si>
  <si>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</si>
  <si>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</si>
  <si>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</si>
  <si>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</si>
  <si>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</si>
  <si>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</si>
  <si>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</si>
  <si>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</si>
  <si>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</si>
  <si>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</si>
  <si>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</si>
  <si>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</si>
  <si>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</si>
  <si>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</si>
  <si>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</si>
  <si>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</si>
  <si>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</si>
  <si>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</si>
  <si>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</si>
  <si>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</si>
  <si>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</si>
  <si>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</si>
  <si>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</si>
  <si>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</si>
  <si>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</si>
  <si>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</si>
  <si>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</si>
  <si>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</si>
  <si>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</si>
  <si>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</si>
  <si>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</si>
  <si>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</si>
  <si>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</si>
  <si>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</si>
  <si>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</si>
  <si>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</si>
  <si>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</si>
  <si>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</si>
  <si>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</si>
  <si>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</si>
  <si>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</si>
  <si>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</si>
  <si>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</si>
  <si>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</si>
  <si>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</si>
  <si>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</si>
  <si>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</si>
  <si>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</si>
  <si>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</si>
  <si>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</si>
  <si>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</si>
  <si>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</si>
  <si>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</si>
  <si>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</si>
  <si>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</si>
  <si>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</si>
  <si>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</si>
  <si>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</si>
  <si>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</si>
  <si>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</si>
  <si>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</si>
  <si>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</si>
  <si>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</si>
  <si>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</si>
  <si>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</si>
  <si>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</si>
  <si>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</si>
  <si>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</si>
  <si>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</si>
  <si>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</si>
  <si>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</si>
  <si>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</si>
  <si>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</si>
  <si>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</si>
  <si>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</si>
  <si>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</si>
  <si>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</si>
  <si>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</si>
  <si>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</si>
  <si>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</si>
  <si>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</si>
  <si>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</si>
  <si>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</si>
  <si>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</si>
  <si>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</si>
  <si>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</si>
  <si>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</si>
  <si>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</si>
  <si>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</si>
  <si>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</si>
  <si>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</si>
  <si>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</si>
  <si>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</si>
  <si>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</si>
  <si>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</si>
  <si>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</si>
  <si>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</si>
  <si>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</si>
  <si>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</si>
  <si>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26489346</t>
  </si>
  <si>
    <t>ООО "Спасск-ЖКО"</t>
  </si>
  <si>
    <t>7455005260</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</si>
  <si>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</si>
  <si>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</si>
  <si>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</si>
  <si>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</si>
  <si>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</si>
  <si>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</si>
  <si>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</si>
  <si>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</si>
  <si>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</si>
  <si>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</si>
  <si>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</si>
  <si>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</si>
  <si>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</si>
  <si>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</si>
  <si>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</si>
  <si>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</si>
  <si>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</si>
  <si>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</si>
  <si>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</si>
  <si>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</si>
  <si>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</si>
  <si>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</si>
  <si>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</si>
  <si>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</si>
  <si>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</si>
  <si>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31222807</t>
  </si>
  <si>
    <t>ООО "ТЭС"</t>
  </si>
  <si>
    <t>7453305412</t>
  </si>
  <si>
    <t>09-02-2017 00:00:00</t>
  </si>
  <si>
    <t>26360596</t>
  </si>
  <si>
    <t>ООО "Тепло и Сервис"</t>
  </si>
  <si>
    <t>7411020454</t>
  </si>
  <si>
    <t>26641585</t>
  </si>
  <si>
    <t>ООО "ТеплоРесурс"</t>
  </si>
  <si>
    <t>7420013929</t>
  </si>
  <si>
    <t>21-01-2010 00:00:00</t>
  </si>
  <si>
    <t>26646312</t>
  </si>
  <si>
    <t>ООО "ТеплоСервис"</t>
  </si>
  <si>
    <t>7424027295</t>
  </si>
  <si>
    <t>01-01-2010 00:00:00</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</si>
  <si>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</si>
  <si>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</si>
  <si>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</si>
  <si>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</si>
  <si>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</si>
  <si>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</si>
  <si>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</si>
  <si>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</si>
  <si>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</si>
  <si>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</si>
  <si>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</si>
  <si>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</si>
  <si>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</si>
  <si>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</si>
  <si>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</si>
  <si>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</si>
  <si>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</si>
  <si>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</si>
  <si>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</si>
  <si>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</si>
  <si>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</si>
  <si>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</si>
  <si>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</si>
  <si>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</si>
  <si>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</si>
  <si>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</si>
  <si>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</si>
  <si>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</si>
  <si>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</si>
  <si>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</si>
  <si>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</si>
  <si>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</si>
  <si>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</si>
  <si>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</si>
  <si>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</si>
  <si>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</si>
  <si>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</si>
  <si>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</si>
  <si>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26771595</t>
  </si>
  <si>
    <t>ООО "Тепловодсервис"</t>
  </si>
  <si>
    <t>7425746359</t>
  </si>
  <si>
    <t>21-08-2006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</si>
  <si>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</si>
  <si>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</si>
  <si>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</si>
  <si>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</si>
  <si>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</si>
  <si>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</si>
  <si>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</si>
  <si>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</si>
  <si>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</si>
  <si>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</si>
  <si>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</si>
  <si>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</si>
  <si>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</si>
  <si>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</si>
  <si>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</si>
  <si>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</si>
  <si>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</si>
  <si>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</si>
  <si>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</si>
  <si>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</si>
  <si>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</si>
  <si>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</si>
  <si>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</si>
  <si>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</si>
  <si>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</si>
  <si>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</si>
  <si>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</si>
  <si>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</si>
  <si>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</si>
  <si>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</si>
  <si>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</si>
  <si>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</si>
  <si>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</si>
  <si>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</si>
  <si>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</si>
  <si>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</si>
  <si>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</si>
  <si>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</si>
  <si>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</si>
  <si>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</si>
  <si>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</si>
  <si>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</si>
  <si>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</si>
  <si>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</si>
  <si>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</si>
  <si>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</si>
  <si>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</si>
  <si>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</si>
  <si>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</si>
  <si>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</si>
  <si>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</si>
  <si>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</si>
  <si>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</si>
  <si>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</si>
  <si>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</si>
  <si>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</si>
  <si>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</si>
  <si>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</si>
  <si>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</si>
  <si>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</si>
  <si>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</si>
  <si>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</si>
  <si>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</si>
  <si>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</si>
  <si>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</si>
  <si>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</si>
  <si>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</si>
  <si>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</si>
  <si>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</si>
  <si>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</si>
  <si>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</si>
  <si>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</si>
  <si>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</si>
  <si>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</si>
  <si>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</si>
  <si>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</si>
  <si>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</si>
  <si>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</si>
  <si>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</si>
  <si>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</si>
  <si>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</si>
  <si>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</si>
  <si>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</si>
  <si>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</si>
  <si>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</si>
  <si>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</si>
  <si>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</si>
  <si>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</si>
  <si>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</si>
  <si>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</si>
  <si>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</si>
  <si>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</si>
  <si>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</si>
  <si>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</si>
  <si>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</si>
  <si>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</si>
  <si>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</si>
  <si>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</si>
  <si>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</si>
  <si>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</si>
  <si>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</si>
  <si>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</si>
  <si>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</si>
  <si>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</si>
  <si>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</si>
  <si>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</si>
  <si>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</si>
  <si>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</si>
  <si>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</si>
  <si>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</si>
  <si>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</si>
  <si>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</si>
  <si>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</si>
  <si>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</si>
  <si>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</si>
  <si>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</si>
  <si>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</si>
  <si>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</si>
  <si>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</si>
  <si>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</si>
  <si>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</si>
  <si>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</si>
  <si>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</si>
  <si>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</si>
  <si>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</si>
  <si>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</si>
  <si>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</si>
  <si>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</si>
  <si>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</si>
  <si>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</si>
  <si>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</si>
  <si>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</si>
  <si>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</si>
  <si>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</si>
  <si>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</si>
  <si>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</si>
  <si>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</si>
  <si>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</si>
  <si>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</si>
  <si>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</si>
  <si>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</si>
  <si>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</si>
  <si>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</si>
  <si>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</si>
  <si>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</si>
  <si>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</si>
  <si>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</si>
  <si>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</si>
  <si>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</si>
  <si>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</si>
  <si>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</si>
  <si>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</si>
  <si>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</si>
  <si>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</si>
  <si>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</si>
  <si>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</si>
  <si>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</si>
  <si>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</si>
  <si>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</si>
  <si>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</si>
  <si>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</si>
  <si>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</si>
  <si>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</si>
  <si>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</si>
  <si>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</si>
  <si>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</si>
  <si>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</si>
  <si>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</si>
  <si>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</si>
  <si>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</si>
  <si>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</si>
  <si>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</si>
  <si>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</si>
  <si>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</si>
  <si>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</si>
  <si>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</si>
  <si>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</si>
  <si>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</si>
  <si>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</si>
  <si>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</si>
  <si>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</si>
  <si>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</si>
  <si>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</si>
  <si>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</si>
  <si>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</si>
  <si>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26360815</t>
  </si>
  <si>
    <t>ООО "Элеваторзернопродукт"</t>
  </si>
  <si>
    <t>7453062777</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</si>
  <si>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</si>
  <si>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</si>
  <si>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</si>
  <si>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</si>
  <si>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</si>
  <si>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</si>
  <si>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</si>
  <si>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</si>
  <si>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</si>
  <si>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</si>
  <si>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</si>
  <si>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</si>
  <si>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</si>
  <si>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</si>
  <si>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</si>
  <si>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</si>
  <si>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</si>
  <si>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</si>
  <si>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</si>
  <si>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</si>
  <si>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</si>
  <si>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</si>
  <si>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</si>
  <si>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</si>
  <si>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</si>
  <si>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</si>
  <si>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</si>
  <si>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</si>
  <si>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</si>
  <si>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</si>
  <si>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</si>
  <si>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</si>
  <si>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</si>
  <si>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</si>
  <si>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</si>
  <si>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</si>
  <si>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</si>
  <si>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</si>
  <si>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</si>
  <si>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</si>
  <si>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</si>
  <si>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</si>
  <si>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</si>
  <si>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</si>
  <si>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</si>
  <si>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</si>
  <si>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</si>
  <si>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</si>
  <si>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</si>
  <si>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</si>
  <si>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</si>
  <si>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</si>
  <si>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</si>
  <si>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</si>
  <si>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</si>
  <si>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</si>
  <si>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</si>
  <si>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</si>
  <si>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</si>
  <si>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</si>
  <si>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</si>
  <si>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</si>
  <si>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30985668</t>
  </si>
  <si>
    <t>ООО Энерго Сетевая Компания</t>
  </si>
  <si>
    <t>7453311871</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</si>
  <si>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</si>
  <si>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</si>
  <si>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</si>
  <si>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</si>
  <si>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</si>
  <si>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</si>
  <si>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</si>
  <si>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</si>
  <si>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</si>
  <si>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</si>
  <si>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</si>
  <si>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</si>
  <si>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</si>
  <si>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</si>
  <si>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</si>
  <si>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</si>
  <si>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</si>
  <si>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</si>
  <si>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</si>
  <si>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</si>
  <si>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</si>
  <si>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</si>
  <si>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</si>
  <si>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</si>
  <si>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</si>
  <si>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</si>
  <si>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</si>
  <si>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</si>
  <si>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</si>
  <si>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</si>
  <si>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</si>
  <si>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</si>
  <si>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</si>
  <si>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</si>
  <si>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</si>
  <si>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</si>
  <si>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</si>
  <si>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</si>
  <si>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</si>
  <si>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</si>
  <si>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</si>
  <si>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</si>
  <si>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</si>
  <si>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</si>
  <si>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</si>
  <si>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</si>
  <si>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</si>
  <si>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745343002</t>
  </si>
  <si>
    <t>09-09-2002 00:00:00</t>
  </si>
  <si>
    <t>26551662</t>
  </si>
  <si>
    <t>ПАО "Фортум"</t>
  </si>
  <si>
    <t>7203162698</t>
  </si>
  <si>
    <t>997150001</t>
  </si>
  <si>
    <t>01-12-2006 00:00:00</t>
  </si>
  <si>
    <t>26863812</t>
  </si>
  <si>
    <t>ПАО "Фортум" (Аргаяшская ТЭЦ)</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</si>
  <si>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</si>
  <si>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</si>
  <si>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</si>
  <si>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</si>
  <si>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</si>
  <si>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</si>
  <si>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</si>
  <si>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</si>
  <si>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</si>
  <si>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</si>
  <si>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</si>
  <si>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</si>
  <si>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</si>
  <si>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</si>
  <si>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</si>
  <si>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</si>
  <si>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</si>
  <si>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</si>
  <si>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</si>
  <si>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</si>
  <si>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</si>
  <si>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</si>
  <si>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</si>
  <si>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</si>
  <si>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</si>
  <si>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</si>
  <si>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</si>
  <si>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</si>
  <si>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</si>
  <si>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</si>
  <si>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</si>
  <si>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</si>
  <si>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</si>
  <si>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</si>
  <si>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</si>
  <si>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</si>
  <si>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</si>
  <si>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</si>
  <si>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</si>
  <si>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</si>
  <si>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</si>
  <si>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</si>
  <si>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</si>
  <si>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</si>
  <si>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27989488</t>
  </si>
  <si>
    <t>ФГУП "Завод "Прибор"</t>
  </si>
  <si>
    <t>7448012587</t>
  </si>
  <si>
    <t>15-06-1998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</si>
  <si>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</si>
  <si>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</si>
  <si>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</si>
  <si>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</si>
  <si>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</si>
  <si>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</si>
  <si>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</si>
  <si>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</si>
  <si>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</si>
  <si>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</si>
  <si>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</si>
  <si>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</si>
  <si>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</si>
  <si>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</si>
  <si>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</si>
  <si>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</si>
  <si>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</si>
  <si>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</si>
  <si>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</si>
  <si>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</si>
  <si>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</si>
  <si>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</si>
  <si>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</si>
  <si>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</si>
  <si>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</si>
  <si>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</si>
  <si>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</si>
  <si>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</si>
  <si>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</si>
  <si>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</si>
  <si>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</si>
  <si>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</si>
  <si>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</si>
  <si>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</si>
  <si>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</si>
  <si>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</si>
  <si>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</si>
  <si>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</si>
  <si>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</si>
  <si>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</si>
  <si>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</si>
  <si>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</si>
  <si>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</si>
  <si>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</si>
  <si>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</si>
  <si>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</si>
  <si>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</si>
  <si>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</si>
  <si>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</si>
  <si>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</si>
  <si>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26.04.2018</t>
  </si>
  <si>
    <t>01-02/582</t>
  </si>
  <si>
    <t>456080, Челябинскаяобл., г.Трехгорный, а/я 157</t>
  </si>
  <si>
    <t>Спичко Сергей Николаевич</t>
  </si>
  <si>
    <t>Часнойть Татьяна Владимировна</t>
  </si>
  <si>
    <t>Главный экономист</t>
  </si>
  <si>
    <t>8 (351-91) 6-53-71</t>
  </si>
  <si>
    <t>energo@atlint.ru</t>
  </si>
  <si>
    <t>О</t>
  </si>
  <si>
    <t>Город Трехгорный (ЗАТО), Город Трехгорный (ЗАТО) (75707000);</t>
  </si>
  <si>
    <t>Тарифы на тепловую энергию, поставляемую МУП "Многоотраслевой производственное объединение энергосетей" потребителям Трехгорного городского округа</t>
  </si>
  <si>
    <t>01.01.2020</t>
  </si>
  <si>
    <t>31.12.2020</t>
  </si>
  <si>
    <t>01.01.2021</t>
  </si>
  <si>
    <t>31.12.2021</t>
  </si>
  <si>
    <t>01.01.2022</t>
  </si>
  <si>
    <t>31.12.2022</t>
  </si>
  <si>
    <t>01.01.2023</t>
  </si>
  <si>
    <t>31.12.2019</t>
  </si>
  <si>
    <t>https://portal.eias.ru/Portal/DownloadPage.aspx?type=12&amp;guid=9fdeb49d-037b-4c2e-b132-a562cc0c5274</t>
  </si>
  <si>
    <t>30.06.2020</t>
  </si>
  <si>
    <t>01.07.2020</t>
  </si>
  <si>
    <t>30.06.2023</t>
  </si>
  <si>
    <t>01.07.2023</t>
  </si>
  <si>
    <t>31234976</t>
  </si>
  <si>
    <t>7415084297</t>
  </si>
  <si>
    <t>09-08-2018 00:00:00</t>
  </si>
  <si>
    <t>31235006</t>
  </si>
  <si>
    <t>ООО "Теплый Дом"</t>
  </si>
  <si>
    <t>7451432077</t>
  </si>
  <si>
    <t>31235000</t>
  </si>
  <si>
    <t>ООО "УралТехСервис"</t>
  </si>
  <si>
    <t>7444039193</t>
  </si>
  <si>
    <t>19-06-2003 00:00:00</t>
  </si>
  <si>
    <t>31234987</t>
  </si>
  <si>
    <t>ООО"ТЭС"</t>
  </si>
  <si>
    <t>31235012</t>
  </si>
  <si>
    <t>ФГБУ "СКК " Приволжский" МО РФ</t>
  </si>
  <si>
    <t>7420003536</t>
  </si>
  <si>
    <t>631900100</t>
  </si>
  <si>
    <t>20-12-2002 00:00:00</t>
  </si>
  <si>
    <t>04.01.2019 12:14:38</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</si>
</sst>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0">
    <font>
      <sz val="9"/>
      <color indexed="11"/>
      <name val="Tahoma"/>
      <family val="2"/>
      <charset val="204"/>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
      <b/>
      <u/>
      <sz val="11"/>
      <color indexed="12"/>
      <name val="Arial"/>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6">
    <xf numFmtId="49" fontId="0" fillId="0" borderId="0" applyBorder="0">
      <alignment vertical="top"/>
    </xf>
    <xf numFmtId="0" fontId="4" fillId="0" borderId="0"/>
    <xf numFmtId="166" fontId="4" fillId="0" borderId="0"/>
    <xf numFmtId="0" fontId="40"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4" fontId="5" fillId="0" borderId="0" applyFont="0" applyFill="0" applyBorder="0" applyAlignment="0" applyProtection="0"/>
    <xf numFmtId="168" fontId="7" fillId="2" borderId="0">
      <protection locked="0"/>
    </xf>
    <xf numFmtId="0" fontId="16" fillId="0" borderId="0" applyFill="0" applyBorder="0" applyProtection="0">
      <alignment vertical="center"/>
    </xf>
    <xf numFmtId="165" fontId="7" fillId="2" borderId="0">
      <protection locked="0"/>
    </xf>
    <xf numFmtId="169" fontId="7" fillId="2" borderId="0">
      <protection locked="0"/>
    </xf>
    <xf numFmtId="0" fontId="17" fillId="0" borderId="0" applyNumberFormat="0" applyFill="0" applyBorder="0" applyAlignment="0" applyProtection="0">
      <alignment vertical="top"/>
      <protection locked="0"/>
    </xf>
    <xf numFmtId="0" fontId="19" fillId="3" borderId="1" applyNumberFormat="0" applyAlignment="0"/>
    <xf numFmtId="0" fontId="18" fillId="0" borderId="0" applyNumberFormat="0" applyFill="0" applyBorder="0" applyAlignment="0" applyProtection="0">
      <alignment vertical="top"/>
      <protection locked="0"/>
    </xf>
    <xf numFmtId="0" fontId="8" fillId="0" borderId="0" applyNumberFormat="0" applyFill="0" applyBorder="0" applyAlignment="0" applyProtection="0"/>
    <xf numFmtId="0" fontId="6" fillId="0" borderId="0"/>
    <xf numFmtId="0" fontId="16" fillId="0" borderId="0" applyFill="0" applyBorder="0" applyProtection="0">
      <alignment vertical="center"/>
    </xf>
    <xf numFmtId="0" fontId="16" fillId="0" borderId="0" applyFill="0" applyBorder="0" applyProtection="0">
      <alignment vertical="center"/>
    </xf>
    <xf numFmtId="49" fontId="39" fillId="4" borderId="2" applyNumberFormat="0">
      <alignment horizontal="center" vertical="center"/>
    </xf>
    <xf numFmtId="0" fontId="14" fillId="5" borderId="1" applyNumberFormat="0" applyAlignment="0" applyProtection="0"/>
    <xf numFmtId="0" fontId="70" fillId="0" borderId="0" applyNumberFormat="0" applyFill="0" applyBorder="0" applyAlignment="0" applyProtection="0">
      <alignment vertical="top"/>
      <protection locked="0"/>
    </xf>
    <xf numFmtId="0" fontId="37" fillId="0" borderId="0" applyNumberFormat="0" applyFill="0" applyBorder="0" applyAlignment="0" applyProtection="0">
      <alignment vertical="top"/>
      <protection locked="0"/>
    </xf>
    <xf numFmtId="0" fontId="28" fillId="0" borderId="0" applyBorder="0">
      <alignment horizontal="center" vertical="center" wrapText="1"/>
    </xf>
    <xf numFmtId="0" fontId="9" fillId="0" borderId="3" applyBorder="0">
      <alignment horizontal="center" vertical="center" wrapText="1"/>
    </xf>
    <xf numFmtId="4" fontId="7" fillId="2" borderId="4" applyBorder="0">
      <alignment horizontal="right"/>
    </xf>
    <xf numFmtId="49" fontId="7" fillId="0" borderId="0" applyBorder="0">
      <alignment vertical="top"/>
    </xf>
    <xf numFmtId="0" fontId="22" fillId="0" borderId="0"/>
    <xf numFmtId="0" fontId="71" fillId="0" borderId="0"/>
    <xf numFmtId="0" fontId="72" fillId="0" borderId="0"/>
    <xf numFmtId="0" fontId="3" fillId="0" borderId="0"/>
    <xf numFmtId="0" fontId="38" fillId="6" borderId="0" applyNumberFormat="0" applyBorder="0" applyAlignment="0">
      <alignment horizontal="left" vertical="center"/>
    </xf>
    <xf numFmtId="49" fontId="7" fillId="0" borderId="0" applyBorder="0">
      <alignment vertical="top"/>
    </xf>
    <xf numFmtId="49" fontId="38" fillId="0" borderId="0" applyBorder="0">
      <alignment vertical="top"/>
    </xf>
    <xf numFmtId="49" fontId="7" fillId="6" borderId="0" applyBorder="0">
      <alignment vertical="top"/>
    </xf>
    <xf numFmtId="49" fontId="35" fillId="7" borderId="0" applyBorder="0">
      <alignment vertical="top"/>
    </xf>
    <xf numFmtId="0" fontId="3" fillId="0" borderId="0"/>
    <xf numFmtId="49" fontId="7" fillId="0" borderId="0" applyBorder="0">
      <alignment vertical="top"/>
    </xf>
    <xf numFmtId="0" fontId="22" fillId="0" borderId="0"/>
    <xf numFmtId="49" fontId="7" fillId="0" borderId="0" applyBorder="0">
      <alignment vertical="top"/>
    </xf>
    <xf numFmtId="0" fontId="3" fillId="0" borderId="0"/>
    <xf numFmtId="49" fontId="7" fillId="0" borderId="0" applyBorder="0">
      <alignment vertical="top"/>
    </xf>
    <xf numFmtId="0" fontId="3" fillId="0" borderId="0"/>
    <xf numFmtId="0" fontId="7" fillId="0" borderId="0">
      <alignment horizontal="left" vertical="center"/>
    </xf>
    <xf numFmtId="0" fontId="3" fillId="0" borderId="0"/>
    <xf numFmtId="0" fontId="3" fillId="0" borderId="0"/>
    <xf numFmtId="0" fontId="22" fillId="0" borderId="0"/>
    <xf numFmtId="0" fontId="88" fillId="0" borderId="0" applyNumberFormat="0" applyFill="0" applyBorder="0" applyAlignment="0" applyProtection="0"/>
    <xf numFmtId="0" fontId="89" fillId="0" borderId="36" applyNumberFormat="0" applyFill="0" applyAlignment="0" applyProtection="0"/>
    <xf numFmtId="0" fontId="90" fillId="0" borderId="37" applyNumberFormat="0" applyFill="0" applyAlignment="0" applyProtection="0"/>
    <xf numFmtId="0" fontId="91" fillId="0" borderId="38" applyNumberFormat="0" applyFill="0" applyAlignment="0" applyProtection="0"/>
    <xf numFmtId="0" fontId="91" fillId="0" borderId="0" applyNumberFormat="0" applyFill="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0" applyNumberFormat="0" applyBorder="0" applyAlignment="0" applyProtection="0"/>
    <xf numFmtId="0" fontId="95" fillId="18" borderId="39" applyNumberFormat="0" applyAlignment="0" applyProtection="0"/>
    <xf numFmtId="0" fontId="96" fillId="18" borderId="40" applyNumberFormat="0" applyAlignment="0" applyProtection="0"/>
    <xf numFmtId="0" fontId="97" fillId="0" borderId="41" applyNumberFormat="0" applyFill="0" applyAlignment="0" applyProtection="0"/>
    <xf numFmtId="0" fontId="98" fillId="19" borderId="42" applyNumberFormat="0" applyAlignment="0" applyProtection="0"/>
    <xf numFmtId="0" fontId="99" fillId="0" borderId="0" applyNumberFormat="0" applyFill="0" applyBorder="0" applyAlignment="0" applyProtection="0"/>
    <xf numFmtId="0" fontId="38" fillId="20" borderId="43" applyNumberFormat="0" applyFont="0" applyAlignment="0" applyProtection="0"/>
    <xf numFmtId="0" fontId="100" fillId="0" borderId="0" applyNumberFormat="0" applyFill="0" applyBorder="0" applyAlignment="0" applyProtection="0"/>
    <xf numFmtId="0" fontId="101" fillId="0" borderId="44" applyNumberFormat="0" applyFill="0" applyAlignment="0" applyProtection="0"/>
    <xf numFmtId="0" fontId="102" fillId="21" borderId="0" applyNumberFormat="0" applyBorder="0" applyAlignment="0" applyProtection="0"/>
    <xf numFmtId="0" fontId="71" fillId="22" borderId="0" applyNumberFormat="0" applyBorder="0" applyAlignment="0" applyProtection="0"/>
    <xf numFmtId="0" fontId="71" fillId="23" borderId="0" applyNumberFormat="0" applyBorder="0" applyAlignment="0" applyProtection="0"/>
    <xf numFmtId="0" fontId="102" fillId="24" borderId="0" applyNumberFormat="0" applyBorder="0" applyAlignment="0" applyProtection="0"/>
    <xf numFmtId="0" fontId="102" fillId="25" borderId="0" applyNumberFormat="0" applyBorder="0" applyAlignment="0" applyProtection="0"/>
    <xf numFmtId="0" fontId="71" fillId="26" borderId="0" applyNumberFormat="0" applyBorder="0" applyAlignment="0" applyProtection="0"/>
    <xf numFmtId="0" fontId="71" fillId="27" borderId="0" applyNumberFormat="0" applyBorder="0" applyAlignment="0" applyProtection="0"/>
    <xf numFmtId="0" fontId="102" fillId="28" borderId="0" applyNumberFormat="0" applyBorder="0" applyAlignment="0" applyProtection="0"/>
    <xf numFmtId="0" fontId="102" fillId="29" borderId="0" applyNumberFormat="0" applyBorder="0" applyAlignment="0" applyProtection="0"/>
    <xf numFmtId="0" fontId="71" fillId="30" borderId="0" applyNumberFormat="0" applyBorder="0" applyAlignment="0" applyProtection="0"/>
    <xf numFmtId="0" fontId="71" fillId="31" borderId="0" applyNumberFormat="0" applyBorder="0" applyAlignment="0" applyProtection="0"/>
    <xf numFmtId="0" fontId="102" fillId="32" borderId="0" applyNumberFormat="0" applyBorder="0" applyAlignment="0" applyProtection="0"/>
    <xf numFmtId="0" fontId="102"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102" fillId="36" borderId="0" applyNumberFormat="0" applyBorder="0" applyAlignment="0" applyProtection="0"/>
    <xf numFmtId="0" fontId="102"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102" fillId="40" borderId="0" applyNumberFormat="0" applyBorder="0" applyAlignment="0" applyProtection="0"/>
    <xf numFmtId="0" fontId="102" fillId="41" borderId="0" applyNumberFormat="0" applyBorder="0" applyAlignment="0" applyProtection="0"/>
    <xf numFmtId="0" fontId="71" fillId="42" borderId="0" applyNumberFormat="0" applyBorder="0" applyAlignment="0" applyProtection="0"/>
    <xf numFmtId="0" fontId="71" fillId="43" borderId="0" applyNumberFormat="0" applyBorder="0" applyAlignment="0" applyProtection="0"/>
    <xf numFmtId="0" fontId="102" fillId="44" borderId="0" applyNumberFormat="0" applyBorder="0" applyAlignment="0" applyProtection="0"/>
    <xf numFmtId="43" fontId="38" fillId="0" borderId="0" applyFont="0" applyFill="0" applyBorder="0" applyAlignment="0" applyProtection="0"/>
    <xf numFmtId="41" fontId="38" fillId="0" borderId="0" applyFont="0" applyFill="0" applyBorder="0" applyAlignment="0" applyProtection="0"/>
    <xf numFmtId="44" fontId="38" fillId="0" borderId="0" applyFont="0" applyFill="0" applyBorder="0" applyAlignment="0" applyProtection="0"/>
    <xf numFmtId="42" fontId="38" fillId="0" borderId="0" applyFont="0" applyFill="0" applyBorder="0" applyAlignment="0" applyProtection="0"/>
    <xf numFmtId="9" fontId="38" fillId="0" borderId="0" applyFont="0" applyFill="0" applyBorder="0" applyAlignment="0" applyProtection="0"/>
    <xf numFmtId="0" fontId="2" fillId="0" borderId="0"/>
    <xf numFmtId="0" fontId="1" fillId="0" borderId="0"/>
    <xf numFmtId="0" fontId="1" fillId="0" borderId="0"/>
    <xf numFmtId="0" fontId="1" fillId="0" borderId="0"/>
    <xf numFmtId="0" fontId="19" fillId="0" borderId="1" applyNumberFormat="0" applyAlignment="0">
      <protection locked="0"/>
    </xf>
    <xf numFmtId="0" fontId="109"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1" fillId="0" borderId="0"/>
    <xf numFmtId="0" fontId="3" fillId="0" borderId="0"/>
    <xf numFmtId="0" fontId="22" fillId="0" borderId="0"/>
    <xf numFmtId="49" fontId="38" fillId="0" borderId="0" applyBorder="0">
      <alignment vertical="top"/>
    </xf>
    <xf numFmtId="49" fontId="38" fillId="0" borderId="0" applyBorder="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0" fillId="0" borderId="0" applyNumberFormat="0" applyFill="0" applyBorder="0" applyAlignment="0" applyProtection="0">
      <alignment vertical="top"/>
      <protection locked="0"/>
    </xf>
    <xf numFmtId="0" fontId="9" fillId="7" borderId="6" applyNumberFormat="0" applyFont="0" applyFill="0" applyAlignment="0" applyProtection="0">
      <alignment horizontal="center" vertical="center" wrapText="1"/>
    </xf>
    <xf numFmtId="49" fontId="7" fillId="0" borderId="0" applyBorder="0">
      <alignment vertical="top"/>
    </xf>
    <xf numFmtId="0" fontId="1" fillId="0" borderId="0"/>
    <xf numFmtId="0" fontId="1" fillId="0" borderId="0"/>
  </cellStyleXfs>
  <cellXfs count="1484">
    <xf numFmtId="49" fontId="0" fillId="0" borderId="0" xfId="0">
      <alignment vertical="top"/>
    </xf>
    <xf numFmtId="0" fontId="55" fillId="0" borderId="0" xfId="54" applyFont="1" applyFill="1" applyAlignment="1" applyProtection="1">
      <alignment vertical="top" wrapText="1"/>
    </xf>
    <xf numFmtId="49" fontId="7" fillId="0" borderId="0" xfId="0" applyFont="1" applyProtection="1">
      <alignment vertical="top"/>
    </xf>
    <xf numFmtId="49" fontId="0" fillId="0" borderId="0" xfId="0" applyProtection="1">
      <alignment vertical="top"/>
    </xf>
    <xf numFmtId="49" fontId="7" fillId="8" borderId="4" xfId="0" applyFont="1" applyFill="1" applyBorder="1" applyAlignment="1" applyProtection="1">
      <alignment horizontal="center" vertical="top"/>
    </xf>
    <xf numFmtId="49" fontId="0" fillId="0" borderId="0" xfId="0" applyNumberFormat="1" applyProtection="1">
      <alignment vertical="top"/>
    </xf>
    <xf numFmtId="49" fontId="7" fillId="0" borderId="0" xfId="0" applyNumberFormat="1" applyFont="1" applyAlignment="1" applyProtection="1">
      <alignment vertical="top" wrapText="1"/>
    </xf>
    <xf numFmtId="49" fontId="7" fillId="0" borderId="0" xfId="0" applyNumberFormat="1" applyFont="1" applyAlignment="1" applyProtection="1">
      <alignment vertical="center" wrapText="1"/>
    </xf>
    <xf numFmtId="49" fontId="7" fillId="0" borderId="0" xfId="50" applyFont="1" applyAlignment="1" applyProtection="1">
      <alignment vertical="center" wrapText="1"/>
    </xf>
    <xf numFmtId="49" fontId="12" fillId="0" borderId="0" xfId="50" applyFont="1" applyAlignment="1" applyProtection="1">
      <alignment vertical="center"/>
    </xf>
    <xf numFmtId="0" fontId="12" fillId="0" borderId="0" xfId="49" applyFont="1" applyAlignment="1" applyProtection="1">
      <alignment horizontal="center" vertical="center" wrapText="1"/>
    </xf>
    <xf numFmtId="0" fontId="7" fillId="0" borderId="0" xfId="49" applyFont="1" applyAlignment="1" applyProtection="1">
      <alignment vertical="center" wrapText="1"/>
    </xf>
    <xf numFmtId="0" fontId="7" fillId="0" borderId="0" xfId="49" applyFont="1" applyAlignment="1" applyProtection="1">
      <alignment horizontal="left" vertical="center" wrapText="1"/>
    </xf>
    <xf numFmtId="0" fontId="7" fillId="0" borderId="0" xfId="49" applyFont="1" applyProtection="1"/>
    <xf numFmtId="0" fontId="7" fillId="7" borderId="0" xfId="49" applyFont="1" applyFill="1" applyBorder="1" applyProtection="1"/>
    <xf numFmtId="0" fontId="25" fillId="0" borderId="0" xfId="49" applyFont="1"/>
    <xf numFmtId="49" fontId="7" fillId="0" borderId="0" xfId="46" applyFont="1" applyProtection="1">
      <alignment vertical="top"/>
    </xf>
    <xf numFmtId="49" fontId="7" fillId="0" borderId="0" xfId="46" applyProtection="1">
      <alignment vertical="top"/>
    </xf>
    <xf numFmtId="0" fontId="12" fillId="0" borderId="0" xfId="52" applyFont="1" applyAlignment="1" applyProtection="1">
      <alignment vertical="center" wrapText="1"/>
    </xf>
    <xf numFmtId="0" fontId="23" fillId="0" borderId="0" xfId="52" applyFont="1" applyAlignment="1" applyProtection="1">
      <alignment vertical="center" wrapText="1"/>
    </xf>
    <xf numFmtId="0" fontId="7" fillId="7" borderId="0" xfId="52" applyFont="1" applyFill="1" applyBorder="1" applyAlignment="1" applyProtection="1">
      <alignment vertical="center" wrapText="1"/>
    </xf>
    <xf numFmtId="0" fontId="7" fillId="0" borderId="0" xfId="52" applyFont="1" applyAlignment="1" applyProtection="1">
      <alignment horizontal="center" vertical="center" wrapText="1"/>
    </xf>
    <xf numFmtId="0" fontId="7"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12" fillId="7" borderId="0" xfId="52" applyNumberFormat="1" applyFont="1" applyFill="1" applyBorder="1" applyAlignment="1" applyProtection="1">
      <alignment horizontal="center" vertical="center" wrapText="1"/>
    </xf>
    <xf numFmtId="0" fontId="7" fillId="7" borderId="0" xfId="52" applyFont="1" applyFill="1" applyBorder="1" applyAlignment="1" applyProtection="1">
      <alignment horizontal="center" vertical="center" wrapText="1"/>
    </xf>
    <xf numFmtId="0" fontId="23"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7" fillId="7" borderId="0" xfId="52" applyNumberFormat="1" applyFont="1" applyFill="1" applyBorder="1" applyAlignment="1" applyProtection="1">
      <alignment horizontal="right" vertical="center" wrapText="1" indent="1"/>
    </xf>
    <xf numFmtId="0" fontId="7" fillId="0" borderId="0" xfId="52" applyFont="1" applyFill="1" applyAlignment="1" applyProtection="1">
      <alignment vertical="center"/>
    </xf>
    <xf numFmtId="49" fontId="7"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7"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7" fillId="0" borderId="0" xfId="54" applyFont="1" applyFill="1" applyAlignment="1" applyProtection="1">
      <alignment vertical="center" wrapText="1"/>
    </xf>
    <xf numFmtId="0" fontId="23"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7"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3" fillId="0" borderId="0" xfId="39" applyProtection="1"/>
    <xf numFmtId="0" fontId="46" fillId="0" borderId="0" xfId="52" applyFont="1" applyAlignment="1" applyProtection="1">
      <alignment horizontal="center" vertical="center" wrapText="1"/>
    </xf>
    <xf numFmtId="49" fontId="24" fillId="7" borderId="7" xfId="43" applyFont="1" applyFill="1" applyBorder="1" applyAlignment="1" applyProtection="1">
      <alignment vertical="center" wrapText="1"/>
    </xf>
    <xf numFmtId="49" fontId="21" fillId="7" borderId="8" xfId="43" applyFont="1" applyFill="1" applyBorder="1" applyAlignment="1">
      <alignment horizontal="left" vertical="center" wrapText="1"/>
    </xf>
    <xf numFmtId="49" fontId="21" fillId="7" borderId="9" xfId="43" applyFont="1" applyFill="1" applyBorder="1" applyAlignment="1">
      <alignment horizontal="left" vertical="center" wrapText="1"/>
    </xf>
    <xf numFmtId="49" fontId="24" fillId="7" borderId="10" xfId="43" applyFont="1" applyFill="1" applyBorder="1" applyAlignment="1" applyProtection="1">
      <alignment vertical="center" wrapText="1"/>
    </xf>
    <xf numFmtId="49" fontId="15" fillId="7" borderId="0" xfId="43" applyFont="1" applyFill="1" applyBorder="1" applyAlignment="1">
      <alignment wrapText="1"/>
    </xf>
    <xf numFmtId="49" fontId="15" fillId="7" borderId="11" xfId="43" applyFont="1" applyFill="1" applyBorder="1" applyAlignment="1">
      <alignment wrapText="1"/>
    </xf>
    <xf numFmtId="49" fontId="13" fillId="7" borderId="0" xfId="31" applyNumberFormat="1" applyFont="1" applyFill="1" applyBorder="1" applyAlignment="1" applyProtection="1">
      <alignment horizontal="left" wrapText="1"/>
    </xf>
    <xf numFmtId="49" fontId="13" fillId="7" borderId="0" xfId="31" applyNumberFormat="1" applyFont="1" applyFill="1" applyBorder="1" applyAlignment="1" applyProtection="1">
      <alignment wrapText="1"/>
    </xf>
    <xf numFmtId="49" fontId="15" fillId="7" borderId="0" xfId="43" applyFont="1" applyFill="1" applyBorder="1" applyAlignment="1">
      <alignment horizontal="right" wrapText="1"/>
    </xf>
    <xf numFmtId="49" fontId="21" fillId="7" borderId="0" xfId="43" applyFont="1" applyFill="1" applyBorder="1" applyAlignment="1">
      <alignment horizontal="left" vertical="center" wrapText="1"/>
    </xf>
    <xf numFmtId="49" fontId="21" fillId="7" borderId="11" xfId="43" applyFont="1" applyFill="1" applyBorder="1" applyAlignment="1">
      <alignment horizontal="left" vertical="center" wrapText="1"/>
    </xf>
    <xf numFmtId="49" fontId="15" fillId="0" borderId="0" xfId="43" applyFont="1" applyFill="1" applyBorder="1" applyAlignment="1" applyProtection="1">
      <alignment wrapText="1"/>
    </xf>
    <xf numFmtId="0" fontId="19" fillId="0" borderId="0" xfId="22" applyFont="1" applyFill="1" applyBorder="1" applyAlignment="1" applyProtection="1">
      <alignment horizontal="left" vertical="top" wrapText="1"/>
    </xf>
    <xf numFmtId="49" fontId="15" fillId="0" borderId="0" xfId="43" applyFont="1" applyFill="1" applyBorder="1" applyAlignment="1" applyProtection="1">
      <alignment vertical="top" wrapText="1"/>
    </xf>
    <xf numFmtId="0" fontId="19" fillId="0" borderId="0" xfId="22" applyFont="1" applyFill="1" applyBorder="1" applyAlignment="1" applyProtection="1">
      <alignment horizontal="right" vertical="top" wrapText="1"/>
    </xf>
    <xf numFmtId="49" fontId="35" fillId="8" borderId="6" xfId="40" applyNumberFormat="1" applyFont="1" applyFill="1" applyBorder="1" applyAlignment="1" applyProtection="1">
      <alignment horizontal="center" vertical="center" wrapText="1"/>
    </xf>
    <xf numFmtId="49" fontId="35" fillId="2" borderId="6" xfId="40" applyNumberFormat="1" applyFont="1" applyFill="1" applyBorder="1" applyAlignment="1" applyProtection="1">
      <alignment horizontal="center" vertical="center" wrapText="1"/>
    </xf>
    <xf numFmtId="49" fontId="24" fillId="7" borderId="10" xfId="43" applyFont="1" applyFill="1" applyBorder="1" applyAlignment="1" applyProtection="1">
      <alignment horizontal="center" vertical="center" wrapText="1"/>
    </xf>
    <xf numFmtId="49" fontId="35"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6" fillId="0" borderId="0" xfId="0" applyFont="1">
      <alignment vertical="top"/>
    </xf>
    <xf numFmtId="0" fontId="35"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7" fillId="0" borderId="0" xfId="0" applyNumberFormat="1" applyFont="1" applyProtection="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6" fillId="0" borderId="0" xfId="54" applyFont="1" applyFill="1" applyAlignment="1" applyProtection="1">
      <alignment vertical="center" wrapText="1"/>
    </xf>
    <xf numFmtId="0" fontId="0" fillId="0" borderId="0" xfId="54" applyFont="1" applyFill="1" applyAlignment="1" applyProtection="1">
      <alignment vertical="center" wrapText="1"/>
    </xf>
    <xf numFmtId="0" fontId="46" fillId="0" borderId="0" xfId="52" applyFont="1" applyFill="1" applyAlignment="1" applyProtection="1">
      <alignment horizontal="left" vertical="center" wrapText="1"/>
    </xf>
    <xf numFmtId="0" fontId="46" fillId="0" borderId="0" xfId="52" applyFont="1" applyFill="1" applyBorder="1" applyAlignment="1" applyProtection="1">
      <alignment horizontal="left" vertical="center" wrapText="1"/>
    </xf>
    <xf numFmtId="49" fontId="46"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5"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7" fillId="0" borderId="0" xfId="0" applyNumberFormat="1" applyFont="1">
      <alignment vertical="top"/>
    </xf>
    <xf numFmtId="0" fontId="46" fillId="0" borderId="0" xfId="54" applyFont="1" applyFill="1" applyAlignment="1" applyProtection="1">
      <alignment horizontal="center" vertical="center" wrapText="1"/>
    </xf>
    <xf numFmtId="0" fontId="9" fillId="10" borderId="12" xfId="53" applyFont="1" applyFill="1" applyBorder="1" applyAlignment="1" applyProtection="1">
      <alignment horizontal="center" vertical="center" wrapText="1"/>
    </xf>
    <xf numFmtId="0" fontId="7"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7" fillId="11" borderId="5" xfId="53" applyNumberFormat="1" applyFont="1" applyFill="1" applyBorder="1" applyAlignment="1" applyProtection="1">
      <alignment horizontal="center" vertical="center" wrapText="1"/>
      <protection locked="0"/>
    </xf>
    <xf numFmtId="49" fontId="7" fillId="9" borderId="5" xfId="30" applyNumberFormat="1" applyFont="1" applyFill="1" applyBorder="1" applyAlignment="1" applyProtection="1">
      <alignment horizontal="left" vertical="center" wrapText="1"/>
      <protection locked="0"/>
    </xf>
    <xf numFmtId="49" fontId="7" fillId="2" borderId="5" xfId="54" applyNumberFormat="1" applyFont="1" applyFill="1" applyBorder="1" applyAlignment="1" applyProtection="1">
      <alignment horizontal="left" vertical="center" wrapText="1"/>
      <protection locked="0"/>
    </xf>
    <xf numFmtId="49" fontId="7" fillId="7" borderId="5" xfId="54" applyNumberFormat="1" applyFont="1" applyFill="1" applyBorder="1" applyAlignment="1" applyProtection="1">
      <alignment horizontal="center" vertical="center" wrapText="1"/>
    </xf>
    <xf numFmtId="49" fontId="41"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0" fontId="7" fillId="0" borderId="5" xfId="47" applyFont="1" applyFill="1" applyBorder="1" applyAlignment="1" applyProtection="1">
      <alignment horizontal="center" vertical="center" wrapText="1"/>
    </xf>
    <xf numFmtId="0" fontId="7" fillId="0" borderId="5" xfId="49" applyFont="1" applyFill="1" applyBorder="1" applyAlignment="1" applyProtection="1">
      <alignment horizontal="center" vertical="center" wrapText="1"/>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47" fillId="0" borderId="0" xfId="0" applyNumberFormat="1" applyFont="1" applyAlignment="1">
      <alignment vertical="center"/>
    </xf>
    <xf numFmtId="49" fontId="7" fillId="0" borderId="5" xfId="53" applyNumberFormat="1" applyFont="1" applyFill="1" applyBorder="1" applyAlignment="1" applyProtection="1">
      <alignment horizontal="center" vertical="center" wrapText="1"/>
    </xf>
    <xf numFmtId="49" fontId="0" fillId="0" borderId="17" xfId="0" applyBorder="1">
      <alignment vertical="top"/>
    </xf>
    <xf numFmtId="0" fontId="7" fillId="7" borderId="5" xfId="49" applyFont="1" applyFill="1" applyBorder="1" applyAlignment="1" applyProtection="1">
      <alignment horizontal="center" vertical="center"/>
    </xf>
    <xf numFmtId="49" fontId="7" fillId="2" borderId="5" xfId="49" applyNumberFormat="1" applyFont="1" applyFill="1" applyBorder="1" applyAlignment="1" applyProtection="1">
      <alignment horizontal="left" vertical="center" wrapText="1"/>
      <protection locked="0"/>
    </xf>
    <xf numFmtId="0" fontId="12" fillId="0" borderId="0" xfId="54" applyFont="1" applyFill="1" applyAlignment="1" applyProtection="1">
      <alignment vertical="center" wrapText="1"/>
    </xf>
    <xf numFmtId="0" fontId="42" fillId="0" borderId="0" xfId="54" applyFont="1" applyFill="1" applyAlignment="1" applyProtection="1">
      <alignment vertical="center" wrapText="1"/>
    </xf>
    <xf numFmtId="49" fontId="7" fillId="0" borderId="0" xfId="41">
      <alignment vertical="top"/>
    </xf>
    <xf numFmtId="49" fontId="12" fillId="0" borderId="0" xfId="41" applyFont="1" applyBorder="1" applyProtection="1">
      <alignment vertical="top"/>
    </xf>
    <xf numFmtId="49" fontId="7" fillId="0" borderId="0" xfId="41" applyFont="1" applyBorder="1" applyProtection="1">
      <alignment vertical="top"/>
    </xf>
    <xf numFmtId="49" fontId="34" fillId="0" borderId="0" xfId="41" applyFont="1" applyBorder="1" applyAlignment="1" applyProtection="1">
      <alignment horizontal="center" vertical="center"/>
    </xf>
    <xf numFmtId="49" fontId="7" fillId="0" borderId="0" xfId="41" applyBorder="1" applyProtection="1">
      <alignment vertical="top"/>
    </xf>
    <xf numFmtId="0" fontId="7" fillId="7" borderId="0" xfId="41" applyNumberFormat="1" applyFont="1" applyFill="1" applyBorder="1" applyAlignment="1" applyProtection="1"/>
    <xf numFmtId="0" fontId="43" fillId="7" borderId="0" xfId="41" applyNumberFormat="1" applyFont="1" applyFill="1" applyBorder="1" applyAlignment="1" applyProtection="1">
      <alignment horizontal="center" vertical="center" wrapText="1"/>
    </xf>
    <xf numFmtId="0" fontId="12" fillId="7" borderId="0" xfId="41" applyNumberFormat="1" applyFont="1" applyFill="1" applyBorder="1" applyAlignment="1" applyProtection="1"/>
    <xf numFmtId="49" fontId="7" fillId="0" borderId="0" xfId="41" applyFont="1">
      <alignment vertical="top"/>
    </xf>
    <xf numFmtId="49" fontId="34" fillId="0" borderId="0" xfId="41" applyFont="1" applyAlignment="1">
      <alignment horizontal="center" vertical="center" wrapText="1"/>
    </xf>
    <xf numFmtId="0" fontId="7" fillId="7" borderId="5" xfId="48" applyNumberFormat="1" applyFont="1" applyFill="1" applyBorder="1" applyAlignment="1" applyProtection="1">
      <alignment horizontal="center" vertical="center" wrapText="1"/>
    </xf>
    <xf numFmtId="49" fontId="7" fillId="0" borderId="5" xfId="48" applyNumberFormat="1" applyFont="1" applyFill="1" applyBorder="1" applyAlignment="1" applyProtection="1">
      <alignment horizontal="center" vertical="center" wrapText="1"/>
    </xf>
    <xf numFmtId="49" fontId="44" fillId="13" borderId="15" xfId="41" applyFont="1" applyFill="1" applyBorder="1" applyAlignment="1" applyProtection="1">
      <alignment horizontal="center" vertical="top"/>
    </xf>
    <xf numFmtId="49" fontId="41" fillId="13" borderId="15" xfId="41" applyFont="1" applyFill="1" applyBorder="1" applyAlignment="1" applyProtection="1">
      <alignment horizontal="left" vertical="center"/>
    </xf>
    <xf numFmtId="49" fontId="7" fillId="0" borderId="0" xfId="0" applyNumberFormat="1" applyFont="1" applyAlignment="1" applyProtection="1">
      <alignment horizontal="center" vertical="top"/>
    </xf>
    <xf numFmtId="49" fontId="38" fillId="0" borderId="0" xfId="0" applyFont="1">
      <alignment vertical="top"/>
    </xf>
    <xf numFmtId="0" fontId="38" fillId="0" borderId="5" xfId="51" applyFont="1" applyFill="1" applyBorder="1" applyAlignment="1" applyProtection="1">
      <alignment vertical="center" wrapText="1"/>
    </xf>
    <xf numFmtId="0" fontId="38" fillId="0" borderId="13" xfId="51" applyFont="1" applyFill="1" applyBorder="1" applyAlignment="1" applyProtection="1">
      <alignment vertical="center" wrapText="1"/>
    </xf>
    <xf numFmtId="49" fontId="38" fillId="0" borderId="0" xfId="0" applyFont="1" applyAlignment="1">
      <alignment vertical="top" wrapText="1"/>
    </xf>
    <xf numFmtId="0" fontId="38" fillId="0" borderId="0" xfId="51" applyFont="1" applyFill="1" applyBorder="1" applyAlignment="1" applyProtection="1">
      <alignment vertical="center" wrapText="1"/>
    </xf>
    <xf numFmtId="0" fontId="9" fillId="10" borderId="0" xfId="54" applyFont="1" applyFill="1" applyAlignment="1" applyProtection="1">
      <alignment horizontal="center"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0" fontId="48" fillId="0" borderId="0" xfId="47" applyFont="1" applyFill="1" applyBorder="1" applyAlignment="1" applyProtection="1">
      <alignment horizontal="center" vertical="center" wrapText="1"/>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47" fillId="0" borderId="0" xfId="0" applyNumberFormat="1" applyFont="1" applyBorder="1" applyAlignment="1">
      <alignment vertical="center"/>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7" fillId="0" borderId="14" xfId="51" applyFont="1" applyFill="1" applyBorder="1" applyAlignment="1" applyProtection="1">
      <alignment vertical="center" wrapText="1"/>
    </xf>
    <xf numFmtId="0" fontId="20" fillId="10" borderId="0" xfId="54" applyFont="1" applyFill="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7" fillId="0" borderId="0" xfId="52"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0" fillId="0" borderId="0" xfId="41" applyFont="1" applyBorder="1" applyAlignment="1" applyProtection="1">
      <alignment horizontal="right" vertical="top"/>
    </xf>
    <xf numFmtId="49" fontId="10" fillId="0" borderId="0" xfId="41" applyFont="1" applyAlignment="1">
      <alignment vertical="top"/>
    </xf>
    <xf numFmtId="0" fontId="7" fillId="7" borderId="0" xfId="54" applyNumberFormat="1" applyFont="1" applyFill="1" applyBorder="1" applyAlignment="1" applyProtection="1">
      <alignment horizontal="center" vertical="center" wrapText="1"/>
    </xf>
    <xf numFmtId="4" fontId="7" fillId="0" borderId="0" xfId="30" applyNumberFormat="1" applyFont="1" applyFill="1" applyBorder="1" applyAlignment="1" applyProtection="1">
      <alignment horizontal="right" vertical="center" wrapText="1"/>
    </xf>
    <xf numFmtId="0" fontId="7" fillId="0" borderId="0" xfId="54" applyNumberFormat="1" applyFont="1" applyFill="1" applyBorder="1" applyAlignment="1" applyProtection="1">
      <alignment horizontal="center" vertical="center" wrapText="1"/>
    </xf>
    <xf numFmtId="49" fontId="7" fillId="0" borderId="0" xfId="30" applyNumberFormat="1" applyFont="1" applyFill="1" applyBorder="1" applyAlignment="1" applyProtection="1">
      <alignment horizontal="left" vertical="center" wrapText="1"/>
    </xf>
    <xf numFmtId="49" fontId="7" fillId="0" borderId="0" xfId="35">
      <alignment vertical="top"/>
    </xf>
    <xf numFmtId="0" fontId="0" fillId="0" borderId="0" xfId="0" applyNumberFormat="1" applyFill="1" applyAlignment="1" applyProtection="1">
      <alignment vertical="center"/>
    </xf>
    <xf numFmtId="0" fontId="19" fillId="0" borderId="0" xfId="32" applyFont="1" applyFill="1" applyBorder="1" applyAlignment="1" applyProtection="1">
      <alignment vertical="center" wrapText="1"/>
    </xf>
    <xf numFmtId="49" fontId="49"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7" fillId="0" borderId="29" xfId="0" applyNumberFormat="1" applyFont="1" applyBorder="1" applyAlignment="1" applyProtection="1">
      <alignment vertical="top" wrapText="1"/>
    </xf>
    <xf numFmtId="49" fontId="7" fillId="0" borderId="30" xfId="0" applyNumberFormat="1" applyFont="1" applyBorder="1" applyAlignment="1" applyProtection="1">
      <alignment vertical="top" wrapText="1"/>
    </xf>
    <xf numFmtId="49" fontId="7"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7" fillId="0" borderId="29" xfId="0" applyNumberFormat="1" applyFont="1" applyBorder="1" applyAlignment="1" applyProtection="1">
      <alignment vertical="top"/>
    </xf>
    <xf numFmtId="0" fontId="3" fillId="0" borderId="0" xfId="39"/>
    <xf numFmtId="49" fontId="73" fillId="0" borderId="0" xfId="0" applyFont="1">
      <alignment vertical="top"/>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7" fillId="0" borderId="0" xfId="41" applyProtection="1">
      <alignment vertical="top"/>
    </xf>
    <xf numFmtId="49" fontId="7" fillId="0" borderId="0" xfId="35" applyProtection="1">
      <alignment vertical="top"/>
    </xf>
    <xf numFmtId="49" fontId="7" fillId="0" borderId="5" xfId="49" applyNumberFormat="1" applyFont="1" applyFill="1" applyBorder="1" applyAlignment="1" applyProtection="1">
      <alignment horizontal="left" vertical="center" wrapText="1"/>
    </xf>
    <xf numFmtId="0" fontId="7" fillId="7" borderId="16" xfId="49" applyFont="1" applyFill="1" applyBorder="1" applyAlignment="1" applyProtection="1">
      <alignment horizontal="center" vertical="center"/>
    </xf>
    <xf numFmtId="49" fontId="41" fillId="13" borderId="17" xfId="0" applyFont="1" applyFill="1" applyBorder="1" applyAlignment="1" applyProtection="1">
      <alignment horizontal="left" vertical="center" indent="2"/>
    </xf>
    <xf numFmtId="0" fontId="7" fillId="0" borderId="5" xfId="54" applyNumberFormat="1" applyFont="1" applyFill="1" applyBorder="1" applyAlignment="1" applyProtection="1">
      <alignment vertical="center" wrapText="1"/>
    </xf>
    <xf numFmtId="0" fontId="7" fillId="0" borderId="0" xfId="52" applyNumberFormat="1" applyFont="1" applyFill="1" applyAlignment="1" applyProtection="1">
      <alignment horizontal="left" vertical="center" wrapText="1"/>
    </xf>
    <xf numFmtId="0" fontId="7" fillId="0" borderId="0" xfId="52" applyFont="1" applyFill="1" applyAlignment="1" applyProtection="1">
      <alignment horizontal="left" vertical="center" wrapText="1"/>
    </xf>
    <xf numFmtId="14" fontId="7" fillId="7" borderId="0" xfId="52" applyNumberFormat="1" applyFont="1" applyFill="1" applyBorder="1" applyAlignment="1" applyProtection="1">
      <alignment horizontal="left" vertical="center" wrapText="1"/>
    </xf>
    <xf numFmtId="14" fontId="7" fillId="0" borderId="0" xfId="52" applyNumberFormat="1" applyFont="1" applyFill="1" applyAlignment="1" applyProtection="1">
      <alignment horizontal="left" vertical="center" wrapText="1"/>
    </xf>
    <xf numFmtId="0" fontId="7" fillId="0" borderId="0" xfId="52" applyFont="1" applyFill="1" applyBorder="1" applyAlignment="1" applyProtection="1">
      <alignment horizontal="left" vertical="center" wrapText="1"/>
    </xf>
    <xf numFmtId="0" fontId="75" fillId="0" borderId="0" xfId="54" applyFont="1" applyFill="1" applyAlignment="1" applyProtection="1">
      <alignment vertical="center" wrapText="1"/>
    </xf>
    <xf numFmtId="49" fontId="41" fillId="13" borderId="15" xfId="41" applyFont="1" applyFill="1" applyBorder="1" applyAlignment="1" applyProtection="1">
      <alignment horizontal="left" vertical="center" indent="1"/>
    </xf>
    <xf numFmtId="49" fontId="75" fillId="0" borderId="0" xfId="0" applyFont="1">
      <alignment vertical="top"/>
    </xf>
    <xf numFmtId="49" fontId="0" fillId="0" borderId="0" xfId="0" applyNumberFormat="1" applyAlignment="1">
      <alignment vertical="center"/>
    </xf>
    <xf numFmtId="49" fontId="0" fillId="0" borderId="0" xfId="0" applyNumberFormat="1">
      <alignment vertical="top"/>
    </xf>
    <xf numFmtId="0" fontId="9" fillId="10" borderId="0" xfId="54" applyFont="1" applyFill="1" applyAlignment="1" applyProtection="1">
      <alignment vertical="center" wrapText="1"/>
    </xf>
    <xf numFmtId="0" fontId="7" fillId="0" borderId="0" xfId="51"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5" fillId="0" borderId="0" xfId="0" applyNumberFormat="1" applyFont="1" applyAlignment="1">
      <alignment vertical="center"/>
    </xf>
    <xf numFmtId="0" fontId="77" fillId="0" borderId="0" xfId="0" applyNumberFormat="1" applyFont="1" applyAlignment="1">
      <alignment vertical="center"/>
    </xf>
    <xf numFmtId="0" fontId="75" fillId="0" borderId="0" xfId="54" applyFont="1" applyFill="1" applyAlignment="1" applyProtection="1">
      <alignment vertical="center"/>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0" applyNumberFormat="1" applyFont="1" applyFill="1" applyAlignment="1" applyProtection="1">
      <alignment vertical="center"/>
    </xf>
    <xf numFmtId="49" fontId="75" fillId="10" borderId="0" xfId="0" applyFont="1" applyFill="1" applyProtection="1">
      <alignment vertical="top"/>
    </xf>
    <xf numFmtId="0" fontId="0" fillId="0" borderId="0" xfId="0" applyNumberFormat="1" applyAlignment="1">
      <alignment vertical="top" wrapText="1"/>
    </xf>
    <xf numFmtId="0" fontId="7" fillId="0" borderId="0" xfId="0" applyNumberFormat="1" applyFont="1" applyProtection="1">
      <alignment vertical="top"/>
    </xf>
    <xf numFmtId="49" fontId="7" fillId="0" borderId="5" xfId="0" applyNumberFormat="1" applyFont="1" applyFill="1" applyBorder="1" applyProtection="1">
      <alignment vertical="top"/>
    </xf>
    <xf numFmtId="49" fontId="7" fillId="0" borderId="5" xfId="33" applyNumberFormat="1" applyFont="1" applyFill="1" applyBorder="1" applyAlignment="1" applyProtection="1">
      <alignment horizontal="center" vertical="center" wrapText="1"/>
    </xf>
    <xf numFmtId="0" fontId="19"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7" fillId="0" borderId="0" xfId="54" applyNumberFormat="1" applyFont="1" applyFill="1" applyBorder="1" applyAlignment="1" applyProtection="1">
      <alignment vertical="center" wrapText="1"/>
    </xf>
    <xf numFmtId="49" fontId="7" fillId="0" borderId="0" xfId="54" applyNumberFormat="1" applyFont="1" applyFill="1" applyBorder="1" applyAlignment="1" applyProtection="1">
      <alignment vertical="center" wrapText="1"/>
    </xf>
    <xf numFmtId="49" fontId="75" fillId="0" borderId="0" xfId="0" applyFont="1" applyFill="1" applyProtection="1">
      <alignment vertical="top"/>
    </xf>
    <xf numFmtId="0" fontId="71"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49" fontId="0" fillId="0" borderId="0" xfId="0" applyBorder="1" applyAlignment="1">
      <alignment vertical="top"/>
    </xf>
    <xf numFmtId="0" fontId="34" fillId="0" borderId="0" xfId="54" applyFont="1" applyFill="1" applyAlignment="1" applyProtection="1">
      <alignment horizontal="center" vertical="center" wrapText="1"/>
    </xf>
    <xf numFmtId="0" fontId="7" fillId="0" borderId="0" xfId="54" applyFont="1" applyFill="1" applyBorder="1" applyAlignment="1" applyProtection="1">
      <alignment horizontal="right" vertical="center" wrapText="1"/>
    </xf>
    <xf numFmtId="4" fontId="7" fillId="0" borderId="0" xfId="34" applyFont="1" applyFill="1" applyBorder="1" applyAlignment="1" applyProtection="1">
      <alignment horizontal="right" vertical="center" wrapText="1"/>
    </xf>
    <xf numFmtId="0" fontId="7" fillId="0" borderId="0" xfId="51" applyFont="1" applyFill="1" applyBorder="1" applyAlignment="1" applyProtection="1">
      <alignment horizontal="left" vertical="center" wrapText="1" indent="1"/>
    </xf>
    <xf numFmtId="49" fontId="7" fillId="0" borderId="0" xfId="41" applyFill="1" applyProtection="1">
      <alignment vertical="top"/>
    </xf>
    <xf numFmtId="4" fontId="0" fillId="0" borderId="0" xfId="34" applyFont="1" applyFill="1" applyBorder="1" applyAlignment="1" applyProtection="1">
      <alignment horizontal="center" vertical="center" wrapText="1"/>
    </xf>
    <xf numFmtId="4" fontId="7" fillId="0" borderId="0" xfId="34" applyFont="1" applyFill="1" applyBorder="1" applyAlignment="1" applyProtection="1">
      <alignment horizontal="center" vertical="center" wrapText="1"/>
    </xf>
    <xf numFmtId="0" fontId="73" fillId="0" borderId="0" xfId="54" applyNumberFormat="1" applyFont="1" applyFill="1" applyAlignment="1" applyProtection="1">
      <alignment vertical="center"/>
    </xf>
    <xf numFmtId="167" fontId="7" fillId="0" borderId="5" xfId="54" applyNumberFormat="1" applyFont="1" applyFill="1" applyBorder="1" applyAlignment="1" applyProtection="1">
      <alignment horizontal="center" vertical="center" wrapText="1"/>
    </xf>
    <xf numFmtId="167" fontId="7" fillId="0" borderId="5" xfId="33" applyNumberFormat="1" applyFont="1" applyFill="1" applyBorder="1" applyAlignment="1" applyProtection="1">
      <alignment horizontal="center" vertical="center" wrapText="1"/>
    </xf>
    <xf numFmtId="0" fontId="73" fillId="13" borderId="19" xfId="54" applyFont="1" applyFill="1" applyBorder="1" applyAlignment="1" applyProtection="1">
      <alignment horizontal="center" vertical="center" wrapText="1"/>
    </xf>
    <xf numFmtId="0" fontId="73" fillId="13" borderId="23" xfId="54" applyFont="1" applyFill="1" applyBorder="1" applyAlignment="1" applyProtection="1">
      <alignment horizontal="center" vertical="center" wrapText="1"/>
    </xf>
    <xf numFmtId="49" fontId="73" fillId="13" borderId="23" xfId="54" applyNumberFormat="1" applyFont="1" applyFill="1" applyBorder="1" applyAlignment="1" applyProtection="1">
      <alignment horizontal="left" vertical="center" wrapText="1"/>
    </xf>
    <xf numFmtId="49" fontId="38" fillId="13" borderId="15" xfId="42" applyNumberFormat="1" applyFill="1" applyBorder="1" applyAlignment="1" applyProtection="1">
      <alignment horizontal="left" vertical="center"/>
    </xf>
    <xf numFmtId="49" fontId="73" fillId="13" borderId="21" xfId="54" applyNumberFormat="1" applyFont="1" applyFill="1" applyBorder="1" applyAlignment="1" applyProtection="1">
      <alignment horizontal="left" vertical="center" wrapText="1"/>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9" fillId="13" borderId="13" xfId="41" applyFont="1" applyFill="1" applyBorder="1" applyAlignment="1" applyProtection="1">
      <alignment horizontal="right" vertical="center" wrapText="1"/>
    </xf>
    <xf numFmtId="49" fontId="9" fillId="13" borderId="15" xfId="41" applyFont="1" applyFill="1" applyBorder="1" applyAlignment="1" applyProtection="1">
      <alignment horizontal="right" vertical="center" wrapText="1"/>
    </xf>
    <xf numFmtId="49" fontId="7" fillId="13" borderId="15" xfId="41" applyFont="1" applyFill="1" applyBorder="1" applyAlignment="1" applyProtection="1">
      <alignment horizontal="right" vertical="center" wrapText="1"/>
    </xf>
    <xf numFmtId="49" fontId="7" fillId="13" borderId="14" xfId="41" applyFont="1" applyFill="1" applyBorder="1" applyAlignment="1" applyProtection="1">
      <alignment horizontal="right" vertical="center" wrapText="1"/>
    </xf>
    <xf numFmtId="0" fontId="7" fillId="0" borderId="31" xfId="54" applyFont="1" applyFill="1" applyBorder="1" applyAlignment="1" applyProtection="1">
      <alignment vertical="center" wrapText="1"/>
    </xf>
    <xf numFmtId="0" fontId="51" fillId="0" borderId="0" xfId="54" applyFont="1" applyFill="1" applyAlignment="1" applyProtection="1">
      <alignment vertical="center" wrapText="1"/>
    </xf>
    <xf numFmtId="0" fontId="10" fillId="0" borderId="0" xfId="54" applyFont="1" applyFill="1" applyAlignment="1" applyProtection="1">
      <alignment vertical="center" wrapText="1"/>
    </xf>
    <xf numFmtId="0" fontId="52" fillId="0" borderId="0" xfId="54" applyFont="1" applyFill="1" applyAlignment="1" applyProtection="1">
      <alignment horizontal="center" vertical="center" wrapText="1"/>
    </xf>
    <xf numFmtId="0" fontId="79"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3" fillId="0" borderId="0" xfId="54" applyFont="1" applyFill="1" applyAlignment="1" applyProtection="1">
      <alignment vertical="center"/>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3" fillId="0" borderId="0" xfId="0" applyFont="1" applyFill="1" applyAlignment="1" applyProtection="1">
      <alignment vertical="top"/>
    </xf>
    <xf numFmtId="49" fontId="73" fillId="10" borderId="0" xfId="0" applyFont="1" applyFill="1" applyAlignment="1" applyProtection="1">
      <alignment vertical="top"/>
    </xf>
    <xf numFmtId="49" fontId="7"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0"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9"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7" fillId="0" borderId="6" xfId="36" applyFont="1" applyBorder="1" applyAlignment="1" applyProtection="1">
      <alignment horizontal="justify" vertical="center" wrapText="1"/>
    </xf>
    <xf numFmtId="49" fontId="7" fillId="0" borderId="0" xfId="35" applyNumberFormat="1" applyFont="1">
      <alignment vertical="top"/>
    </xf>
    <xf numFmtId="49" fontId="13" fillId="9" borderId="5" xfId="30" applyNumberFormat="1" applyFont="1" applyFill="1" applyBorder="1" applyAlignment="1" applyProtection="1">
      <alignment horizontal="left" vertical="center" wrapText="1"/>
      <protection locked="0"/>
    </xf>
    <xf numFmtId="49" fontId="7"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7" fillId="11" borderId="5" xfId="53" applyNumberFormat="1" applyFont="1" applyFill="1" applyBorder="1" applyAlignment="1" applyProtection="1">
      <alignment horizontal="left" vertical="center" wrapText="1"/>
    </xf>
    <xf numFmtId="49" fontId="7" fillId="2" borderId="5" xfId="53" applyNumberFormat="1" applyFont="1" applyFill="1" applyBorder="1" applyAlignment="1" applyProtection="1">
      <alignment horizontal="left" vertical="center" wrapText="1"/>
      <protection locked="0"/>
    </xf>
    <xf numFmtId="0" fontId="80"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6" xfId="0" applyFill="1" applyBorder="1">
      <alignment vertical="top"/>
    </xf>
    <xf numFmtId="0" fontId="75" fillId="0" borderId="0" xfId="0" applyNumberFormat="1" applyFont="1" applyBorder="1" applyAlignment="1">
      <alignment vertical="center"/>
    </xf>
    <xf numFmtId="0" fontId="45" fillId="0" borderId="0" xfId="0" applyNumberFormat="1" applyFont="1" applyBorder="1" applyAlignment="1">
      <alignment vertical="center"/>
    </xf>
    <xf numFmtId="49" fontId="70" fillId="9" borderId="5" xfId="30" applyNumberFormat="1" applyFill="1" applyBorder="1" applyAlignment="1" applyProtection="1">
      <alignment horizontal="left" vertical="center" wrapText="1"/>
      <protection locked="0"/>
    </xf>
    <xf numFmtId="49" fontId="7" fillId="0" borderId="5" xfId="41" applyBorder="1">
      <alignment vertical="top"/>
    </xf>
    <xf numFmtId="49" fontId="44" fillId="13" borderId="14" xfId="41" applyFont="1" applyFill="1" applyBorder="1" applyAlignment="1" applyProtection="1">
      <alignment horizontal="center" vertical="top"/>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0" fillId="0" borderId="5" xfId="53" applyNumberFormat="1" applyFont="1" applyFill="1" applyBorder="1" applyAlignment="1" applyProtection="1">
      <alignment horizontal="left" vertical="center" wrapText="1" indent="1"/>
    </xf>
    <xf numFmtId="49" fontId="7" fillId="8" borderId="5" xfId="52" applyNumberFormat="1" applyFont="1" applyFill="1" applyBorder="1" applyAlignment="1" applyProtection="1">
      <alignment horizontal="left" vertical="center" wrapText="1" indent="1"/>
    </xf>
    <xf numFmtId="49" fontId="7" fillId="0" borderId="5" xfId="52" applyNumberFormat="1" applyFont="1" applyFill="1" applyBorder="1" applyAlignment="1" applyProtection="1">
      <alignment horizontal="left" vertical="center" wrapText="1" indent="1"/>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0" fontId="75" fillId="0" borderId="0" xfId="0" applyNumberFormat="1" applyFont="1" applyFill="1" applyBorder="1" applyAlignment="1">
      <alignment horizontal="center" vertical="center"/>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7"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5" fillId="0" borderId="0" xfId="54" applyFont="1" applyFill="1" applyAlignment="1" applyProtection="1">
      <alignment horizontal="center" vertical="center" wrapText="1"/>
    </xf>
    <xf numFmtId="14" fontId="50"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5" xfId="33" applyNumberFormat="1" applyFont="1" applyFill="1" applyBorder="1" applyAlignment="1" applyProtection="1">
      <alignment horizontal="center" vertical="center" wrapText="1"/>
    </xf>
    <xf numFmtId="0" fontId="83" fillId="0" borderId="0" xfId="54" applyFont="1" applyFill="1" applyAlignment="1" applyProtection="1">
      <alignment vertical="center"/>
    </xf>
    <xf numFmtId="0" fontId="84" fillId="0" borderId="0" xfId="54" applyFont="1" applyFill="1" applyAlignment="1" applyProtection="1">
      <alignment vertical="center"/>
    </xf>
    <xf numFmtId="14" fontId="7"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5" fillId="0" borderId="0" xfId="54" applyNumberFormat="1" applyFont="1" applyFill="1" applyAlignment="1" applyProtection="1">
      <alignment vertical="center"/>
    </xf>
    <xf numFmtId="0" fontId="75" fillId="0" borderId="0" xfId="54" applyFont="1" applyFill="1" applyAlignment="1" applyProtection="1">
      <alignment horizontal="left" vertical="center" wrapText="1" indent="1"/>
    </xf>
    <xf numFmtId="0" fontId="73"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wrapText="1" indent="1"/>
    </xf>
    <xf numFmtId="0" fontId="86" fillId="0" borderId="0" xfId="54" applyFont="1" applyFill="1" applyAlignment="1" applyProtection="1">
      <alignment horizontal="left" vertical="center" indent="1"/>
    </xf>
    <xf numFmtId="0" fontId="85"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7"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7" fillId="13" borderId="15" xfId="41" applyFont="1" applyFill="1" applyBorder="1" applyAlignment="1" applyProtection="1">
      <alignment horizontal="center" vertical="center" wrapText="1"/>
    </xf>
    <xf numFmtId="0" fontId="75" fillId="0" borderId="0" xfId="54" applyFont="1" applyFill="1" applyAlignment="1" applyProtection="1">
      <alignment horizontal="left" vertical="center" indent="1"/>
    </xf>
    <xf numFmtId="0" fontId="75" fillId="0" borderId="0" xfId="54" applyNumberFormat="1" applyFont="1" applyFill="1" applyAlignment="1" applyProtection="1">
      <alignment horizontal="left" vertical="center" indent="1"/>
    </xf>
    <xf numFmtId="14" fontId="7"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5" fillId="0" borderId="24" xfId="54" applyFont="1" applyFill="1" applyBorder="1" applyAlignment="1" applyProtection="1">
      <alignment vertical="center"/>
    </xf>
    <xf numFmtId="0" fontId="7"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3" fillId="0" borderId="0" xfId="0" applyNumberFormat="1" applyFont="1" applyAlignment="1">
      <alignment vertical="center"/>
    </xf>
    <xf numFmtId="0" fontId="0" fillId="0" borderId="0" xfId="0" applyNumberFormat="1" applyFont="1" applyAlignment="1">
      <alignment vertical="center"/>
    </xf>
    <xf numFmtId="0" fontId="9" fillId="10" borderId="5" xfId="54" applyFont="1" applyFill="1" applyBorder="1" applyAlignment="1" applyProtection="1">
      <alignment horizontal="center" vertical="center" wrapText="1"/>
    </xf>
    <xf numFmtId="49" fontId="7" fillId="0" borderId="0" xfId="0" applyFont="1" applyFill="1" applyProtection="1">
      <alignment vertical="top"/>
    </xf>
    <xf numFmtId="0" fontId="9"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7" fillId="13" borderId="19" xfId="54" applyNumberFormat="1" applyFont="1" applyFill="1" applyBorder="1" applyAlignment="1" applyProtection="1">
      <alignment horizontal="center" vertical="center" wrapText="1"/>
    </xf>
    <xf numFmtId="49" fontId="41" fillId="13" borderId="23" xfId="0" applyFont="1" applyFill="1" applyBorder="1" applyAlignment="1" applyProtection="1">
      <alignment horizontal="left" vertical="center" indent="3"/>
    </xf>
    <xf numFmtId="0" fontId="7" fillId="13" borderId="21" xfId="53" applyNumberFormat="1" applyFont="1" applyFill="1" applyBorder="1" applyAlignment="1" applyProtection="1">
      <alignment horizontal="left" vertical="center" wrapText="1"/>
    </xf>
    <xf numFmtId="0" fontId="7" fillId="0" borderId="5" xfId="33" applyFont="1" applyFill="1" applyBorder="1" applyAlignment="1" applyProtection="1">
      <alignment horizontal="center" vertical="center" wrapText="1"/>
    </xf>
    <xf numFmtId="49" fontId="7" fillId="0" borderId="16" xfId="49" applyNumberFormat="1" applyFont="1" applyFill="1" applyBorder="1" applyAlignment="1" applyProtection="1">
      <alignment horizontal="left" vertical="center" wrapText="1"/>
    </xf>
    <xf numFmtId="49" fontId="9" fillId="13" borderId="13" xfId="41" applyFont="1" applyFill="1" applyBorder="1" applyAlignment="1" applyProtection="1">
      <alignment horizontal="center" vertical="center"/>
    </xf>
    <xf numFmtId="49" fontId="41" fillId="13" borderId="14" xfId="41" applyFont="1" applyFill="1" applyBorder="1" applyAlignment="1" applyProtection="1">
      <alignment horizontal="left" vertical="center"/>
    </xf>
    <xf numFmtId="0" fontId="7"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49" applyFont="1" applyProtection="1"/>
    <xf numFmtId="49" fontId="68" fillId="0" borderId="0" xfId="0" applyFont="1">
      <alignment vertical="top"/>
    </xf>
    <xf numFmtId="49" fontId="69"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7" fillId="0" borderId="0" xfId="52" applyNumberFormat="1" applyFont="1" applyFill="1" applyBorder="1" applyAlignment="1" applyProtection="1">
      <alignment horizontal="center" vertical="center" wrapText="1"/>
    </xf>
    <xf numFmtId="49" fontId="7" fillId="0" borderId="26" xfId="0" applyNumberFormat="1" applyFont="1" applyBorder="1" applyProtection="1">
      <alignment vertical="top"/>
    </xf>
    <xf numFmtId="49" fontId="7" fillId="0" borderId="26" xfId="0" applyNumberFormat="1" applyFont="1" applyBorder="1" applyAlignment="1" applyProtection="1">
      <alignment vertical="top" wrapText="1"/>
    </xf>
    <xf numFmtId="0" fontId="7" fillId="9" borderId="5" xfId="53" applyNumberFormat="1" applyFont="1" applyFill="1" applyBorder="1" applyAlignment="1" applyProtection="1">
      <alignment horizontal="left" vertical="center" wrapText="1"/>
      <protection locked="0"/>
    </xf>
    <xf numFmtId="0" fontId="36" fillId="7" borderId="0" xfId="43" applyNumberFormat="1" applyFont="1" applyFill="1" applyBorder="1" applyAlignment="1">
      <alignment horizontal="left" vertical="center" wrapText="1"/>
    </xf>
    <xf numFmtId="0" fontId="35" fillId="7" borderId="0" xfId="43" applyNumberFormat="1" applyFont="1" applyFill="1" applyBorder="1" applyAlignment="1">
      <alignment vertical="top" wrapText="1"/>
    </xf>
    <xf numFmtId="0" fontId="36" fillId="7" borderId="0" xfId="43" applyNumberFormat="1" applyFont="1" applyFill="1" applyBorder="1" applyAlignment="1">
      <alignment vertical="center" wrapText="1"/>
    </xf>
    <xf numFmtId="0" fontId="35" fillId="7" borderId="0" xfId="43" applyNumberFormat="1" applyFont="1" applyFill="1" applyBorder="1" applyAlignment="1">
      <alignment vertical="center" wrapText="1"/>
    </xf>
    <xf numFmtId="0" fontId="75" fillId="0" borderId="0" xfId="41" applyNumberFormat="1" applyFont="1">
      <alignment vertical="top"/>
    </xf>
    <xf numFmtId="49" fontId="75"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0" fillId="10" borderId="5" xfId="54" applyFont="1" applyFill="1" applyBorder="1" applyAlignment="1" applyProtection="1">
      <alignment horizontal="center" vertical="center" wrapText="1"/>
    </xf>
    <xf numFmtId="49" fontId="7"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7" fillId="0" borderId="5" xfId="0" applyNumberFormat="1" applyFont="1" applyBorder="1" applyAlignment="1" applyProtection="1">
      <alignment horizontal="right" vertical="center"/>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4"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3" fillId="0" borderId="0" xfId="0" applyNumberFormat="1" applyFont="1" applyBorder="1" applyAlignment="1">
      <alignment vertical="center"/>
    </xf>
    <xf numFmtId="49" fontId="0" fillId="0" borderId="0" xfId="0" applyBorder="1">
      <alignment vertical="top"/>
    </xf>
    <xf numFmtId="0" fontId="75" fillId="0" borderId="0" xfId="0" applyNumberFormat="1" applyFont="1" applyAlignment="1">
      <alignment vertical="center"/>
    </xf>
    <xf numFmtId="49" fontId="7" fillId="11" borderId="5" xfId="53" applyNumberFormat="1"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19" fillId="0" borderId="0" xfId="54" applyFont="1" applyFill="1" applyBorder="1" applyAlignment="1" applyProtection="1">
      <alignment vertical="center" wrapText="1"/>
    </xf>
    <xf numFmtId="0" fontId="7"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74" fillId="7" borderId="0" xfId="54" applyFont="1" applyFill="1" applyBorder="1" applyAlignment="1" applyProtection="1">
      <alignment vertical="center" wrapText="1"/>
    </xf>
    <xf numFmtId="0" fontId="7"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5" fillId="7" borderId="0" xfId="33" applyNumberFormat="1" applyFont="1" applyFill="1" applyBorder="1" applyAlignment="1" applyProtection="1">
      <alignment horizontal="center" vertical="center" wrapText="1"/>
    </xf>
    <xf numFmtId="49" fontId="75" fillId="7" borderId="0" xfId="33" applyNumberFormat="1" applyFont="1" applyFill="1" applyBorder="1" applyAlignment="1" applyProtection="1">
      <alignment horizontal="center" vertical="center" wrapText="1"/>
    </xf>
    <xf numFmtId="0" fontId="19" fillId="0" borderId="0" xfId="55" applyFont="1" applyBorder="1" applyAlignment="1">
      <alignment horizontal="center" vertical="center" wrapText="1"/>
    </xf>
    <xf numFmtId="0" fontId="7"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5" fillId="0" borderId="0" xfId="54" applyFont="1" applyFill="1" applyAlignment="1" applyProtection="1">
      <alignment vertical="center" wrapText="1"/>
    </xf>
    <xf numFmtId="49" fontId="75" fillId="0" borderId="0" xfId="0" applyFont="1">
      <alignment vertical="top"/>
    </xf>
    <xf numFmtId="0" fontId="7" fillId="7" borderId="17" xfId="54" applyFont="1" applyFill="1" applyBorder="1" applyAlignment="1" applyProtection="1">
      <alignment vertical="center" wrapText="1"/>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 fillId="0" borderId="5" xfId="54" applyFont="1" applyFill="1" applyBorder="1" applyAlignment="1" applyProtection="1">
      <alignment horizontal="left" vertical="center" wrapText="1"/>
    </xf>
    <xf numFmtId="0" fontId="7" fillId="7" borderId="5" xfId="54" applyFont="1" applyFill="1" applyBorder="1" applyAlignment="1" applyProtection="1">
      <alignment horizontal="left" vertical="center" wrapText="1"/>
    </xf>
    <xf numFmtId="49" fontId="75" fillId="7" borderId="15" xfId="33" applyNumberFormat="1" applyFont="1" applyFill="1" applyBorder="1" applyAlignment="1" applyProtection="1">
      <alignment horizontal="center" vertical="center" wrapText="1"/>
    </xf>
    <xf numFmtId="49" fontId="73" fillId="0" borderId="0" xfId="54" applyNumberFormat="1" applyFont="1" applyFill="1" applyAlignment="1" applyProtection="1">
      <alignment vertical="center" wrapText="1"/>
    </xf>
    <xf numFmtId="0" fontId="73" fillId="0" borderId="0" xfId="0" applyNumberFormat="1" applyFont="1" applyFill="1" applyBorder="1" applyAlignment="1">
      <alignment vertical="center"/>
    </xf>
    <xf numFmtId="49" fontId="38" fillId="0" borderId="5" xfId="53" applyNumberFormat="1" applyFont="1" applyFill="1" applyBorder="1" applyAlignment="1" applyProtection="1">
      <alignment vertical="center" wrapText="1"/>
    </xf>
    <xf numFmtId="0" fontId="7"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7"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5" fillId="0" borderId="0" xfId="54" applyNumberFormat="1" applyFont="1" applyFill="1" applyAlignment="1" applyProtection="1">
      <alignment vertical="center"/>
    </xf>
    <xf numFmtId="0" fontId="105" fillId="0" borderId="0" xfId="0" applyNumberFormat="1" applyFont="1" applyFill="1" applyBorder="1" applyAlignment="1">
      <alignment vertical="center"/>
    </xf>
    <xf numFmtId="0" fontId="7" fillId="7" borderId="26" xfId="54" applyFont="1" applyFill="1" applyBorder="1" applyAlignment="1" applyProtection="1">
      <alignment vertical="center" wrapText="1"/>
    </xf>
    <xf numFmtId="0" fontId="7" fillId="7" borderId="28"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7" fillId="0" borderId="0" xfId="0" applyNumberFormat="1" applyFont="1" applyProtection="1">
      <alignment vertical="top"/>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0" fontId="7" fillId="0" borderId="0" xfId="54" applyFont="1" applyFill="1" applyBorder="1" applyAlignment="1" applyProtection="1">
      <alignment vertical="center" wrapText="1"/>
    </xf>
    <xf numFmtId="0" fontId="0" fillId="0" borderId="0" xfId="0" applyNumberFormat="1" applyAlignment="1">
      <alignment vertical="center"/>
    </xf>
    <xf numFmtId="0" fontId="7"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7" fillId="7" borderId="5" xfId="30" applyNumberFormat="1" applyFont="1" applyFill="1" applyBorder="1" applyAlignment="1" applyProtection="1">
      <alignment horizontal="righ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center" vertical="center" wrapText="1"/>
    </xf>
    <xf numFmtId="0" fontId="41" fillId="13" borderId="15"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0" fontId="38" fillId="0" borderId="5" xfId="51" applyFont="1" applyFill="1" applyBorder="1" applyAlignment="1" applyProtection="1">
      <alignment vertical="center" wrapText="1"/>
    </xf>
    <xf numFmtId="49" fontId="7" fillId="0" borderId="5" xfId="0" applyNumberFormat="1" applyFont="1" applyBorder="1" applyProtection="1">
      <alignment vertical="top"/>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0" borderId="0" xfId="5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indent="4"/>
    </xf>
    <xf numFmtId="0" fontId="7" fillId="7" borderId="5" xfId="54" applyNumberFormat="1" applyFont="1" applyFill="1" applyBorder="1" applyAlignment="1" applyProtection="1">
      <alignment horizontal="left" vertical="center" wrapText="1" indent="5"/>
    </xf>
    <xf numFmtId="49" fontId="41" fillId="13" borderId="15" xfId="0" applyFont="1" applyFill="1" applyBorder="1" applyAlignment="1" applyProtection="1">
      <alignment horizontal="left" vertical="center" indent="5"/>
    </xf>
    <xf numFmtId="49" fontId="41" fillId="13" borderId="15" xfId="0" applyFont="1" applyFill="1" applyBorder="1" applyAlignment="1" applyProtection="1">
      <alignment horizontal="left" vertical="center" indent="6"/>
    </xf>
    <xf numFmtId="49" fontId="41" fillId="13" borderId="15" xfId="0" applyFont="1" applyFill="1" applyBorder="1" applyAlignment="1" applyProtection="1">
      <alignment horizontal="left" vertical="center" indent="1"/>
    </xf>
    <xf numFmtId="0" fontId="7" fillId="0" borderId="5" xfId="54"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0" fontId="7" fillId="0" borderId="0" xfId="47" applyFont="1" applyFill="1" applyBorder="1" applyAlignment="1" applyProtection="1">
      <alignment horizontal="right" vertical="center" wrapText="1"/>
    </xf>
    <xf numFmtId="0" fontId="19" fillId="0" borderId="0" xfId="32" applyFont="1" applyFill="1" applyBorder="1" applyAlignment="1" applyProtection="1">
      <alignment vertical="center" wrapText="1"/>
    </xf>
    <xf numFmtId="0" fontId="74"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9" fontId="41" fillId="13" borderId="17" xfId="0" applyFont="1" applyFill="1" applyBorder="1" applyAlignment="1" applyProtection="1">
      <alignment horizontal="left" vertical="center" indent="2"/>
    </xf>
    <xf numFmtId="0" fontId="7" fillId="7" borderId="5" xfId="54" applyFont="1" applyFill="1" applyBorder="1" applyAlignment="1" applyProtection="1">
      <alignment vertical="center" wrapText="1"/>
    </xf>
    <xf numFmtId="0" fontId="19" fillId="0" borderId="0" xfId="55" applyFont="1" applyBorder="1" applyAlignment="1">
      <alignment horizontal="center" vertical="center" wrapText="1"/>
    </xf>
    <xf numFmtId="0" fontId="7" fillId="0" borderId="5" xfId="53" applyNumberFormat="1" applyFont="1" applyFill="1" applyBorder="1" applyAlignment="1" applyProtection="1">
      <alignment vertical="center" wrapText="1"/>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5" xfId="33"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49" fontId="7" fillId="0" borderId="0" xfId="54" applyNumberFormat="1" applyFont="1" applyFill="1" applyBorder="1" applyAlignment="1" applyProtection="1">
      <alignment vertical="center" wrapText="1"/>
    </xf>
    <xf numFmtId="49" fontId="75" fillId="0" borderId="0" xfId="0" applyNumberFormat="1" applyFont="1" applyFill="1" applyAlignment="1" applyProtection="1">
      <alignment vertical="center"/>
    </xf>
    <xf numFmtId="49" fontId="75"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8" fillId="0" borderId="0" xfId="47"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9" fontId="41" fillId="13" borderId="13" xfId="0" applyFont="1" applyFill="1" applyBorder="1" applyAlignment="1" applyProtection="1">
      <alignment horizontal="left" vertical="center" indent="1"/>
    </xf>
    <xf numFmtId="4" fontId="76" fillId="13" borderId="14" xfId="0" applyNumberFormat="1" applyFont="1" applyFill="1" applyBorder="1" applyAlignment="1" applyProtection="1">
      <alignment horizontal="right"/>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7" fillId="0" borderId="5" xfId="47" applyNumberFormat="1" applyFont="1" applyFill="1" applyBorder="1" applyAlignment="1" applyProtection="1">
      <alignment horizontal="center" vertical="center" wrapText="1"/>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13" borderId="14"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horizontal="center" vertical="center" wrapText="1"/>
    </xf>
    <xf numFmtId="0" fontId="7" fillId="0" borderId="23" xfId="47" applyFont="1" applyFill="1" applyBorder="1" applyAlignment="1" applyProtection="1">
      <alignment horizontal="left" vertical="center" wrapText="1" indent="2"/>
    </xf>
    <xf numFmtId="0" fontId="7" fillId="0" borderId="23" xfId="53" applyNumberFormat="1" applyFont="1" applyFill="1" applyBorder="1" applyAlignment="1" applyProtection="1">
      <alignment horizontal="left" vertical="center" wrapText="1"/>
    </xf>
    <xf numFmtId="49" fontId="7"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7" fillId="0" borderId="5" xfId="54" applyNumberFormat="1" applyFont="1" applyFill="1" applyBorder="1" applyAlignment="1" applyProtection="1">
      <alignment vertical="top" wrapText="1"/>
    </xf>
    <xf numFmtId="0" fontId="7" fillId="0" borderId="5" xfId="54"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1"/>
    </xf>
    <xf numFmtId="0" fontId="7" fillId="0" borderId="5" xfId="47" applyFont="1" applyFill="1" applyBorder="1" applyAlignment="1" applyProtection="1">
      <alignment horizontal="left" vertical="center" wrapText="1" indent="4"/>
    </xf>
    <xf numFmtId="49" fontId="7" fillId="13" borderId="25" xfId="54" applyNumberFormat="1" applyFont="1" applyFill="1" applyBorder="1" applyAlignment="1" applyProtection="1">
      <alignment horizontal="center" vertical="center" wrapText="1"/>
    </xf>
    <xf numFmtId="0" fontId="7" fillId="13" borderId="17" xfId="53" applyNumberFormat="1" applyFont="1" applyFill="1" applyBorder="1" applyAlignment="1" applyProtection="1">
      <alignment horizontal="left" vertical="center" wrapText="1"/>
    </xf>
    <xf numFmtId="49" fontId="7" fillId="13" borderId="18" xfId="54" applyNumberFormat="1" applyFont="1" applyFill="1" applyBorder="1" applyAlignment="1" applyProtection="1">
      <alignment vertical="center" wrapText="1"/>
    </xf>
    <xf numFmtId="49" fontId="30" fillId="7" borderId="15" xfId="33" applyNumberFormat="1" applyFont="1" applyFill="1" applyBorder="1" applyAlignment="1" applyProtection="1">
      <alignment horizontal="center" vertical="center" wrapText="1"/>
    </xf>
    <xf numFmtId="0" fontId="30" fillId="7" borderId="15" xfId="33" applyNumberFormat="1" applyFont="1" applyFill="1" applyBorder="1" applyAlignment="1" applyProtection="1">
      <alignment horizontal="center" vertical="center" wrapText="1"/>
    </xf>
    <xf numFmtId="0" fontId="75" fillId="7" borderId="15"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7" fillId="0" borderId="5" xfId="47" applyFont="1" applyFill="1" applyBorder="1" applyAlignment="1" applyProtection="1">
      <alignment vertical="center" wrapText="1"/>
    </xf>
    <xf numFmtId="0" fontId="103"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3" fillId="0" borderId="0" xfId="0" applyNumberFormat="1" applyFont="1" applyBorder="1" applyAlignment="1">
      <alignment vertical="center"/>
    </xf>
    <xf numFmtId="0" fontId="7" fillId="0" borderId="5" xfId="54" applyNumberFormat="1" applyFont="1" applyFill="1" applyBorder="1" applyAlignment="1" applyProtection="1">
      <alignment horizontal="left" vertical="center" wrapText="1" indent="6"/>
    </xf>
    <xf numFmtId="49" fontId="30" fillId="7" borderId="23" xfId="33" applyNumberFormat="1" applyFont="1" applyFill="1" applyBorder="1" applyAlignment="1" applyProtection="1">
      <alignment horizontal="center" vertical="center" wrapText="1"/>
    </xf>
    <xf numFmtId="0" fontId="30" fillId="7" borderId="23" xfId="33" applyNumberFormat="1" applyFont="1" applyFill="1" applyBorder="1" applyAlignment="1" applyProtection="1">
      <alignment horizontal="center" vertical="center" wrapText="1"/>
    </xf>
    <xf numFmtId="0" fontId="75" fillId="7" borderId="23" xfId="33" applyNumberFormat="1" applyFont="1" applyFill="1" applyBorder="1" applyAlignment="1" applyProtection="1">
      <alignment horizontal="center" vertical="center" wrapText="1"/>
    </xf>
    <xf numFmtId="49" fontId="7" fillId="11" borderId="5" xfId="53" applyNumberFormat="1" applyFont="1" applyFill="1" applyBorder="1" applyAlignment="1" applyProtection="1">
      <alignment horizontal="center" vertical="center" wrapText="1"/>
    </xf>
    <xf numFmtId="0" fontId="75" fillId="7" borderId="0" xfId="33" applyNumberFormat="1"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7" fillId="12" borderId="23" xfId="45" applyFont="1" applyFill="1" applyBorder="1" applyAlignment="1" applyProtection="1">
      <alignment horizontal="center" vertical="center" wrapText="1"/>
    </xf>
    <xf numFmtId="0" fontId="7" fillId="0" borderId="13" xfId="53" applyFont="1" applyBorder="1" applyAlignment="1" applyProtection="1">
      <alignment horizontal="left" vertical="center"/>
    </xf>
    <xf numFmtId="49" fontId="7" fillId="0" borderId="13" xfId="0" applyNumberFormat="1" applyFont="1" applyBorder="1" applyProtection="1">
      <alignment vertical="top"/>
    </xf>
    <xf numFmtId="49" fontId="38" fillId="0" borderId="13" xfId="0" applyNumberFormat="1" applyFont="1" applyBorder="1" applyProtection="1">
      <alignment vertical="top"/>
    </xf>
    <xf numFmtId="0" fontId="38" fillId="0" borderId="13" xfId="53" applyFont="1" applyBorder="1" applyAlignment="1" applyProtection="1">
      <alignment horizontal="left" vertical="center"/>
    </xf>
    <xf numFmtId="49" fontId="7" fillId="0" borderId="45" xfId="0" applyNumberFormat="1" applyFont="1" applyBorder="1" applyAlignment="1" applyProtection="1">
      <alignment vertical="center" wrapText="1"/>
    </xf>
    <xf numFmtId="0" fontId="7" fillId="0" borderId="16" xfId="54" applyFont="1" applyFill="1" applyBorder="1" applyAlignment="1" applyProtection="1">
      <alignment vertical="center" wrapText="1"/>
    </xf>
    <xf numFmtId="0" fontId="7" fillId="0" borderId="28" xfId="54" applyFont="1" applyFill="1" applyBorder="1" applyAlignment="1" applyProtection="1">
      <alignment vertical="center" wrapText="1"/>
    </xf>
    <xf numFmtId="0" fontId="7" fillId="0" borderId="26" xfId="54" applyFont="1" applyFill="1" applyBorder="1" applyAlignment="1" applyProtection="1">
      <alignment vertical="center" wrapText="1"/>
    </xf>
    <xf numFmtId="0" fontId="19" fillId="0" borderId="0" xfId="55" applyFont="1" applyFill="1" applyBorder="1" applyAlignment="1">
      <alignment vertical="center" wrapText="1"/>
    </xf>
    <xf numFmtId="49" fontId="38" fillId="13" borderId="14" xfId="53" applyNumberFormat="1" applyFont="1" applyFill="1" applyBorder="1" applyAlignment="1" applyProtection="1">
      <alignment horizontal="center" vertical="center" wrapText="1"/>
    </xf>
    <xf numFmtId="0" fontId="104" fillId="0" borderId="0" xfId="47" applyFont="1" applyFill="1" applyBorder="1" applyAlignment="1" applyProtection="1">
      <alignment horizontal="left" vertical="center" wrapText="1"/>
    </xf>
    <xf numFmtId="49" fontId="75" fillId="7" borderId="23" xfId="33" applyNumberFormat="1" applyFont="1" applyFill="1" applyBorder="1" applyAlignment="1" applyProtection="1">
      <alignment horizontal="center" vertical="center" wrapText="1"/>
    </xf>
    <xf numFmtId="49" fontId="7"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1" fillId="0" borderId="0" xfId="0" applyFont="1" applyFill="1" applyBorder="1" applyAlignment="1" applyProtection="1">
      <alignment horizontal="left" vertical="center"/>
    </xf>
    <xf numFmtId="49" fontId="41"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8" fillId="0" borderId="0" xfId="53" applyNumberFormat="1" applyFont="1" applyFill="1" applyBorder="1" applyAlignment="1" applyProtection="1">
      <alignment horizontal="center" vertical="center" wrapText="1"/>
    </xf>
    <xf numFmtId="49" fontId="12" fillId="0" borderId="0" xfId="0" applyFont="1" applyFill="1" applyProtection="1">
      <alignment vertical="top"/>
    </xf>
    <xf numFmtId="49" fontId="33" fillId="0" borderId="0" xfId="0" applyFont="1" applyFill="1" applyBorder="1" applyProtection="1">
      <alignment vertical="top"/>
    </xf>
    <xf numFmtId="4" fontId="7" fillId="9" borderId="5" xfId="30" applyNumberFormat="1" applyFont="1" applyFill="1" applyBorder="1" applyAlignment="1" applyProtection="1">
      <alignment horizontal="righ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49" fontId="29" fillId="13" borderId="13" xfId="0" applyFont="1" applyFill="1" applyBorder="1" applyAlignment="1" applyProtection="1">
      <alignment horizontal="center" vertical="center"/>
    </xf>
    <xf numFmtId="49" fontId="7" fillId="7" borderId="5" xfId="54" applyNumberFormat="1" applyFont="1" applyFill="1" applyBorder="1" applyAlignment="1" applyProtection="1">
      <alignment horizontal="center" vertical="center" wrapText="1"/>
    </xf>
    <xf numFmtId="49" fontId="7" fillId="0" borderId="5" xfId="53" applyNumberFormat="1"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0" fontId="7" fillId="7" borderId="5" xfId="54" applyNumberFormat="1" applyFont="1" applyFill="1" applyBorder="1" applyAlignment="1" applyProtection="1">
      <alignment horizontal="left" vertical="center" wrapText="1" indent="1"/>
    </xf>
    <xf numFmtId="0" fontId="7" fillId="7" borderId="5" xfId="54" applyNumberFormat="1" applyFont="1" applyFill="1" applyBorder="1" applyAlignment="1" applyProtection="1">
      <alignment horizontal="left" vertical="center" wrapText="1" indent="2"/>
    </xf>
    <xf numFmtId="0" fontId="7" fillId="7" borderId="5" xfId="54" applyNumberFormat="1" applyFont="1" applyFill="1" applyBorder="1" applyAlignment="1" applyProtection="1">
      <alignment horizontal="left" vertical="center" wrapText="1" indent="3"/>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41" fillId="13" borderId="15" xfId="0" applyFont="1" applyFill="1" applyBorder="1" applyAlignment="1" applyProtection="1">
      <alignment horizontal="left" vertical="center" indent="1"/>
    </xf>
    <xf numFmtId="49" fontId="7" fillId="13" borderId="14"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left" vertical="center" wrapText="1" indent="4"/>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1" fillId="13" borderId="13" xfId="0" applyFont="1" applyFill="1" applyBorder="1" applyAlignment="1" applyProtection="1">
      <alignment vertical="center" wrapText="1"/>
    </xf>
    <xf numFmtId="49" fontId="41" fillId="13" borderId="15" xfId="0" applyFont="1" applyFill="1" applyBorder="1" applyAlignment="1" applyProtection="1">
      <alignment vertical="center"/>
    </xf>
    <xf numFmtId="49" fontId="41" fillId="13" borderId="15" xfId="0" applyFont="1" applyFill="1" applyBorder="1" applyAlignment="1" applyProtection="1">
      <alignment vertical="center" wrapText="1"/>
    </xf>
    <xf numFmtId="4" fontId="7" fillId="0" borderId="5" xfId="30" applyNumberFormat="1" applyFont="1" applyFill="1" applyBorder="1" applyAlignment="1" applyProtection="1">
      <alignment vertical="center" wrapText="1"/>
    </xf>
    <xf numFmtId="49" fontId="7" fillId="0" borderId="5" xfId="54" applyNumberFormat="1" applyFont="1" applyFill="1" applyBorder="1" applyAlignment="1" applyProtection="1">
      <alignment horizontal="left" vertical="center" wrapText="1" indent="7"/>
    </xf>
    <xf numFmtId="0" fontId="7" fillId="0" borderId="5" xfId="54" applyNumberFormat="1" applyFont="1" applyFill="1" applyBorder="1" applyAlignment="1" applyProtection="1">
      <alignment horizontal="left" vertical="center" wrapText="1"/>
    </xf>
    <xf numFmtId="0" fontId="7" fillId="7" borderId="5" xfId="54" applyFont="1" applyFill="1" applyBorder="1" applyAlignment="1" applyProtection="1">
      <alignment vertical="center" wrapText="1"/>
    </xf>
    <xf numFmtId="0" fontId="7" fillId="0" borderId="5" xfId="53" applyNumberFormat="1" applyFont="1" applyFill="1" applyBorder="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7" fillId="0" borderId="5" xfId="53" applyNumberFormat="1" applyFont="1" applyFill="1" applyBorder="1" applyAlignment="1" applyProtection="1">
      <alignment vertical="center" wrapText="1"/>
    </xf>
    <xf numFmtId="49" fontId="75" fillId="0" borderId="0" xfId="0" applyFont="1">
      <alignment vertical="top"/>
    </xf>
    <xf numFmtId="0" fontId="75" fillId="0" borderId="0" xfId="54" applyFont="1" applyFill="1" applyAlignment="1" applyProtection="1">
      <alignment vertical="center"/>
    </xf>
    <xf numFmtId="49" fontId="75" fillId="0" borderId="0" xfId="0" applyFont="1" applyAlignment="1">
      <alignment vertical="top"/>
    </xf>
    <xf numFmtId="0" fontId="7" fillId="7" borderId="5" xfId="54" applyNumberFormat="1" applyFont="1" applyFill="1" applyBorder="1" applyAlignment="1" applyProtection="1">
      <alignment horizontal="left" vertical="center" wrapText="1"/>
    </xf>
    <xf numFmtId="49" fontId="41"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8" fillId="0" borderId="5" xfId="53" applyNumberFormat="1" applyFont="1" applyFill="1" applyBorder="1" applyAlignment="1" applyProtection="1">
      <alignment vertical="center" wrapText="1"/>
    </xf>
    <xf numFmtId="49" fontId="0" fillId="0" borderId="0" xfId="0">
      <alignment vertical="top"/>
    </xf>
    <xf numFmtId="49" fontId="7" fillId="0" borderId="0" xfId="0" applyFont="1">
      <alignment vertical="top"/>
    </xf>
    <xf numFmtId="49" fontId="0" fillId="0" borderId="0" xfId="0">
      <alignment vertical="top"/>
    </xf>
    <xf numFmtId="49" fontId="33" fillId="0" borderId="0" xfId="0" applyFont="1" applyBorder="1">
      <alignment vertical="top"/>
    </xf>
    <xf numFmtId="49" fontId="41" fillId="13" borderId="15" xfId="0" applyFont="1" applyFill="1" applyBorder="1" applyAlignment="1" applyProtection="1">
      <alignment horizontal="left" vertical="center" indent="1"/>
    </xf>
    <xf numFmtId="49" fontId="7" fillId="0" borderId="0" xfId="0" applyNumberFormat="1" applyFont="1" applyAlignment="1">
      <alignment vertical="center"/>
    </xf>
    <xf numFmtId="49" fontId="7" fillId="0" borderId="0" xfId="0" applyFont="1">
      <alignment vertical="top"/>
    </xf>
    <xf numFmtId="49" fontId="41" fillId="13" borderId="15" xfId="0" applyFont="1" applyFill="1" applyBorder="1" applyAlignment="1" applyProtection="1">
      <alignment horizontal="left" vertical="center"/>
    </xf>
    <xf numFmtId="49" fontId="7" fillId="13" borderId="15" xfId="54" applyNumberFormat="1" applyFont="1" applyFill="1" applyBorder="1" applyAlignment="1" applyProtection="1">
      <alignment horizontal="left" vertical="center" wrapText="1" indent="4"/>
    </xf>
    <xf numFmtId="49" fontId="7"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7"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7"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7" fillId="0" borderId="5" xfId="51" applyFont="1" applyFill="1" applyBorder="1" applyAlignment="1" applyProtection="1">
      <alignment vertical="center" wrapText="1"/>
    </xf>
    <xf numFmtId="0" fontId="7" fillId="0" borderId="0" xfId="47" applyFont="1" applyFill="1" applyBorder="1" applyAlignment="1" applyProtection="1">
      <alignment vertical="center" wrapText="1"/>
    </xf>
    <xf numFmtId="49" fontId="7" fillId="0" borderId="5" xfId="0" applyNumberFormat="1" applyFont="1" applyFill="1" applyBorder="1" applyAlignment="1" applyProtection="1">
      <alignment vertical="center" wrapText="1"/>
    </xf>
    <xf numFmtId="0" fontId="7" fillId="7" borderId="0" xfId="54" applyFont="1" applyFill="1" applyBorder="1" applyAlignment="1" applyProtection="1">
      <alignment vertical="center" wrapText="1"/>
    </xf>
    <xf numFmtId="0" fontId="9"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5" xfId="0" applyFont="1" applyFill="1" applyBorder="1" applyAlignment="1" applyProtection="1">
      <alignment horizontal="left" vertical="center"/>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0" fontId="7" fillId="0" borderId="0" xfId="47" applyFont="1" applyFill="1" applyBorder="1" applyAlignment="1" applyProtection="1">
      <alignment vertical="center" wrapText="1"/>
    </xf>
    <xf numFmtId="49" fontId="7" fillId="13" borderId="14" xfId="53" applyNumberFormat="1" applyFont="1" applyFill="1" applyBorder="1" applyAlignment="1" applyProtection="1">
      <alignment horizontal="center" vertical="center" wrapText="1"/>
    </xf>
    <xf numFmtId="4" fontId="7" fillId="0" borderId="5" xfId="30" applyNumberFormat="1" applyFont="1" applyFill="1" applyBorder="1" applyAlignment="1" applyProtection="1">
      <alignment horizontal="right"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7" fillId="0" borderId="0" xfId="53" applyNumberFormat="1" applyFont="1" applyFill="1" applyBorder="1" applyAlignment="1" applyProtection="1">
      <alignment vertical="center" wrapText="1"/>
    </xf>
    <xf numFmtId="0" fontId="7" fillId="0" borderId="0" xfId="54" applyNumberFormat="1" applyFont="1" applyFill="1" applyAlignment="1" applyProtection="1">
      <alignment vertical="center" wrapText="1"/>
    </xf>
    <xf numFmtId="4" fontId="75" fillId="0" borderId="5" xfId="30" applyNumberFormat="1" applyFont="1" applyFill="1" applyBorder="1" applyAlignment="1" applyProtection="1">
      <alignment horizontal="center" vertical="center" wrapText="1"/>
    </xf>
    <xf numFmtId="0" fontId="75" fillId="0" borderId="0" xfId="53" applyNumberFormat="1" applyFont="1" applyFill="1" applyBorder="1" applyAlignment="1" applyProtection="1">
      <alignment vertical="center" wrapText="1"/>
    </xf>
    <xf numFmtId="0" fontId="75"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49" fontId="7" fillId="11" borderId="5" xfId="53" applyNumberFormat="1"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30" fillId="7" borderId="23" xfId="33" applyNumberFormat="1" applyFont="1" applyFill="1" applyBorder="1" applyAlignment="1" applyProtection="1">
      <alignment horizontal="center" vertical="center" wrapText="1"/>
    </xf>
    <xf numFmtId="0" fontId="7"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3"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7" fillId="7" borderId="0" xfId="52" applyFont="1" applyFill="1" applyBorder="1" applyAlignment="1" applyProtection="1">
      <alignment horizontal="right" vertical="center" wrapText="1" indent="1"/>
    </xf>
    <xf numFmtId="0" fontId="7" fillId="0" borderId="0" xfId="54" applyFont="1" applyFill="1" applyAlignment="1" applyProtection="1">
      <alignment vertical="center" wrapText="1"/>
    </xf>
    <xf numFmtId="49" fontId="7" fillId="0"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3" applyFont="1" applyBorder="1" applyAlignment="1" applyProtection="1">
      <alignment horizontal="left" vertical="center"/>
    </xf>
    <xf numFmtId="0" fontId="7" fillId="0" borderId="0" xfId="54" applyFont="1" applyFill="1" applyBorder="1" applyAlignment="1" applyProtection="1">
      <alignment vertical="center" wrapText="1"/>
    </xf>
    <xf numFmtId="0" fontId="7"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5" fillId="0" borderId="0" xfId="54" applyNumberFormat="1" applyFont="1" applyFill="1" applyAlignment="1" applyProtection="1">
      <alignment vertical="center" wrapText="1"/>
    </xf>
    <xf numFmtId="0" fontId="75" fillId="0" borderId="0" xfId="54" applyFont="1" applyFill="1" applyAlignment="1" applyProtection="1">
      <alignment vertical="center" wrapText="1"/>
    </xf>
    <xf numFmtId="0" fontId="33" fillId="0" borderId="0" xfId="54" applyFont="1" applyFill="1" applyAlignment="1" applyProtection="1">
      <alignment vertical="center" wrapText="1"/>
    </xf>
    <xf numFmtId="0" fontId="7" fillId="0" borderId="5" xfId="47" applyNumberFormat="1" applyFont="1" applyFill="1" applyBorder="1" applyAlignment="1" applyProtection="1">
      <alignment horizontal="center" vertical="center" wrapText="1"/>
    </xf>
    <xf numFmtId="49" fontId="81" fillId="7" borderId="0" xfId="33" applyNumberFormat="1" applyFont="1" applyFill="1" applyBorder="1" applyAlignment="1" applyProtection="1">
      <alignment horizontal="center" vertical="center" wrapText="1"/>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1"/>
    </xf>
    <xf numFmtId="0" fontId="7" fillId="0" borderId="5" xfId="54" applyNumberFormat="1" applyFont="1" applyFill="1" applyBorder="1" applyAlignment="1" applyProtection="1">
      <alignment vertical="center" wrapText="1"/>
    </xf>
    <xf numFmtId="0" fontId="7" fillId="0" borderId="5" xfId="47" applyFont="1" applyFill="1" applyBorder="1" applyAlignment="1" applyProtection="1">
      <alignment horizontal="left" vertical="center" wrapText="1" indent="3"/>
    </xf>
    <xf numFmtId="0" fontId="7" fillId="0" borderId="5" xfId="47" applyFont="1" applyFill="1" applyBorder="1" applyAlignment="1" applyProtection="1">
      <alignment horizontal="left" vertical="center" wrapText="1" indent="4"/>
    </xf>
    <xf numFmtId="49" fontId="7" fillId="13" borderId="13" xfId="54" applyNumberFormat="1" applyFont="1" applyFill="1" applyBorder="1" applyAlignment="1" applyProtection="1">
      <alignment horizontal="center" vertical="center" wrapText="1"/>
    </xf>
    <xf numFmtId="0" fontId="7" fillId="13" borderId="15" xfId="53" applyNumberFormat="1" applyFont="1" applyFill="1" applyBorder="1" applyAlignment="1" applyProtection="1">
      <alignment horizontal="left" vertical="center" wrapText="1"/>
    </xf>
    <xf numFmtId="49" fontId="7" fillId="13" borderId="14" xfId="54" applyNumberFormat="1" applyFont="1" applyFill="1" applyBorder="1" applyAlignment="1" applyProtection="1">
      <alignment vertical="center" wrapText="1"/>
    </xf>
    <xf numFmtId="49" fontId="7" fillId="0" borderId="0" xfId="54" applyNumberFormat="1"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 fillId="10" borderId="5" xfId="35" applyNumberFormat="1" applyFont="1" applyFill="1" applyBorder="1" applyAlignment="1" applyProtection="1">
      <alignment horizontal="center" vertical="top" wrapText="1"/>
    </xf>
    <xf numFmtId="0" fontId="57" fillId="0" borderId="0" xfId="54" applyFont="1" applyFill="1" applyAlignment="1" applyProtection="1">
      <alignment vertical="center" wrapText="1"/>
    </xf>
    <xf numFmtId="0" fontId="75" fillId="0" borderId="0" xfId="54" applyFont="1" applyFill="1" applyAlignment="1" applyProtection="1">
      <alignment vertical="center"/>
    </xf>
    <xf numFmtId="0" fontId="7"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1" fillId="13" borderId="17" xfId="0" applyFont="1" applyFill="1" applyBorder="1" applyAlignment="1" applyProtection="1">
      <alignment vertical="center" wrapText="1"/>
    </xf>
    <xf numFmtId="49" fontId="41" fillId="13" borderId="17" xfId="0" applyFont="1" applyFill="1" applyBorder="1" applyAlignment="1" applyProtection="1">
      <alignment vertical="center"/>
    </xf>
    <xf numFmtId="49" fontId="7" fillId="13" borderId="17" xfId="54" applyNumberFormat="1" applyFont="1" applyFill="1" applyBorder="1" applyAlignment="1" applyProtection="1">
      <alignment horizontal="left" vertical="center" wrapText="1" indent="4"/>
    </xf>
    <xf numFmtId="0" fontId="7" fillId="0" borderId="14" xfId="54" applyNumberFormat="1" applyFont="1" applyFill="1" applyBorder="1" applyAlignment="1" applyProtection="1">
      <alignment horizontal="left" vertical="center" wrapText="1" indent="4"/>
    </xf>
    <xf numFmtId="0" fontId="7"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7" fillId="0" borderId="46"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34" fillId="0" borderId="20" xfId="54" applyFont="1" applyFill="1" applyBorder="1" applyAlignment="1" applyProtection="1">
      <alignment horizontal="center"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0" fontId="7"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7" fillId="0" borderId="0" xfId="0" applyFont="1" applyBorder="1">
      <alignment vertical="top"/>
    </xf>
    <xf numFmtId="49" fontId="7" fillId="0" borderId="0" xfId="0" applyFont="1" applyBorder="1" applyAlignment="1">
      <alignment vertical="top"/>
    </xf>
    <xf numFmtId="0" fontId="75"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2" fillId="7" borderId="0" xfId="54" applyFont="1" applyFill="1" applyBorder="1" applyAlignment="1" applyProtection="1">
      <alignment horizontal="center" vertical="center" wrapText="1"/>
    </xf>
    <xf numFmtId="0" fontId="7" fillId="0" borderId="0" xfId="54" applyFont="1" applyFill="1" applyBorder="1" applyAlignment="1" applyProtection="1">
      <alignment horizontal="center" vertical="center" wrapText="1"/>
    </xf>
    <xf numFmtId="49" fontId="7" fillId="0" borderId="0" xfId="0" applyFont="1" applyBorder="1">
      <alignment vertical="top"/>
    </xf>
    <xf numFmtId="0" fontId="7" fillId="0" borderId="20" xfId="54" applyFont="1" applyFill="1" applyBorder="1" applyAlignment="1" applyProtection="1">
      <alignment vertical="center" wrapText="1"/>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 fillId="0" borderId="20" xfId="0" applyFont="1" applyBorder="1">
      <alignment vertical="top"/>
    </xf>
    <xf numFmtId="49" fontId="75" fillId="0" borderId="0" xfId="0" applyFont="1" applyFill="1" applyBorder="1" applyProtection="1">
      <alignment vertical="top"/>
    </xf>
    <xf numFmtId="0" fontId="75" fillId="0" borderId="20" xfId="54" applyFont="1" applyFill="1" applyBorder="1" applyAlignment="1" applyProtection="1">
      <alignment horizontal="center" vertical="center" wrapText="1"/>
    </xf>
    <xf numFmtId="0" fontId="75" fillId="0" borderId="20" xfId="54" applyFont="1" applyFill="1" applyBorder="1" applyAlignment="1" applyProtection="1">
      <alignment vertical="center" wrapText="1"/>
    </xf>
    <xf numFmtId="49" fontId="12" fillId="0" borderId="0" xfId="0" applyFont="1" applyBorder="1">
      <alignment vertical="top"/>
    </xf>
    <xf numFmtId="49" fontId="0" fillId="0" borderId="20" xfId="0" applyBorder="1">
      <alignment vertical="top"/>
    </xf>
    <xf numFmtId="49" fontId="75" fillId="0" borderId="0" xfId="0" applyNumberFormat="1" applyFont="1" applyFill="1" applyBorder="1" applyAlignment="1" applyProtection="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7" fillId="0" borderId="0" xfId="0" applyNumberFormat="1" applyFont="1" applyAlignment="1">
      <alignment vertical="center"/>
    </xf>
    <xf numFmtId="49" fontId="7" fillId="0" borderId="0" xfId="0" applyFont="1">
      <alignment vertical="top"/>
    </xf>
    <xf numFmtId="49" fontId="7" fillId="0" borderId="0" xfId="0" applyFont="1" applyBorder="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 fillId="0" borderId="0" xfId="54" applyNumberFormat="1"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2" fillId="0" borderId="0" xfId="54" applyFont="1" applyFill="1" applyBorder="1" applyAlignment="1" applyProtection="1">
      <alignment horizontal="center" vertical="center" wrapText="1"/>
    </xf>
    <xf numFmtId="0" fontId="12" fillId="0" borderId="0" xfId="54" applyFont="1" applyFill="1" applyBorder="1" applyAlignment="1" applyProtection="1">
      <alignment vertical="center" wrapText="1"/>
    </xf>
    <xf numFmtId="49" fontId="0" fillId="0" borderId="0" xfId="0">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7" fillId="0" borderId="0" xfId="54" applyNumberFormat="1" applyFont="1" applyFill="1" applyAlignment="1" applyProtection="1">
      <alignment vertical="center" wrapText="1"/>
    </xf>
    <xf numFmtId="0" fontId="12" fillId="0" borderId="0" xfId="54" applyFont="1" applyFill="1" applyAlignment="1" applyProtection="1">
      <alignment horizontal="center" vertical="center" wrapText="1"/>
    </xf>
    <xf numFmtId="0" fontId="7" fillId="0" borderId="0" xfId="54" applyFont="1" applyFill="1" applyBorder="1" applyAlignment="1" applyProtection="1">
      <alignment vertical="center" wrapText="1"/>
    </xf>
    <xf numFmtId="49" fontId="41" fillId="13" borderId="15" xfId="0" applyFont="1" applyFill="1" applyBorder="1" applyAlignment="1" applyProtection="1">
      <alignment horizontal="left" vertical="center" indent="2"/>
    </xf>
    <xf numFmtId="49" fontId="41" fillId="13" borderId="15" xfId="0" applyFont="1" applyFill="1" applyBorder="1" applyAlignment="1" applyProtection="1">
      <alignment horizontal="left" vertical="center" indent="3"/>
    </xf>
    <xf numFmtId="49" fontId="41" fillId="13" borderId="15" xfId="0" applyFont="1" applyFill="1" applyBorder="1" applyAlignment="1" applyProtection="1">
      <alignment horizontal="left" vertical="center" indent="4"/>
    </xf>
    <xf numFmtId="49" fontId="7" fillId="0" borderId="0" xfId="0" applyNumberFormat="1" applyFont="1" applyAlignment="1">
      <alignment vertical="center"/>
    </xf>
    <xf numFmtId="49" fontId="7" fillId="0" borderId="0" xfId="0" applyFont="1">
      <alignment vertical="top"/>
    </xf>
    <xf numFmtId="49" fontId="7" fillId="13" borderId="18" xfId="53" applyNumberFormat="1" applyFont="1" applyFill="1" applyBorder="1" applyAlignment="1" applyProtection="1">
      <alignment horizontal="center" vertical="center" wrapText="1"/>
    </xf>
    <xf numFmtId="49" fontId="38" fillId="13" borderId="15" xfId="53" applyNumberFormat="1" applyFont="1" applyFill="1" applyBorder="1" applyAlignment="1" applyProtection="1">
      <alignment horizontal="center" vertical="center" wrapText="1"/>
    </xf>
    <xf numFmtId="49" fontId="7"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5" fillId="0" borderId="0" xfId="54" applyFont="1" applyFill="1" applyAlignment="1" applyProtection="1">
      <alignment vertical="center" wrapText="1"/>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3" applyNumberFormat="1" applyFont="1" applyFill="1" applyBorder="1" applyAlignment="1" applyProtection="1">
      <alignment vertical="center" wrapText="1"/>
    </xf>
    <xf numFmtId="49" fontId="75" fillId="0" borderId="0" xfId="0" applyFont="1" applyAlignment="1">
      <alignment vertical="top"/>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0" fontId="75" fillId="0" borderId="0" xfId="54" applyFont="1" applyFill="1" applyBorder="1" applyAlignment="1" applyProtection="1">
      <alignment vertical="center" wrapText="1"/>
    </xf>
    <xf numFmtId="49" fontId="75" fillId="0" borderId="0" xfId="0" applyFont="1" applyBorder="1">
      <alignment vertical="top"/>
    </xf>
    <xf numFmtId="49" fontId="75" fillId="0" borderId="0" xfId="0" applyNumberFormat="1" applyFont="1" applyAlignment="1">
      <alignment vertical="center"/>
    </xf>
    <xf numFmtId="0" fontId="75" fillId="0" borderId="0" xfId="54" applyFont="1" applyFill="1" applyAlignment="1" applyProtection="1">
      <alignment horizontal="center" vertical="center" wrapText="1"/>
    </xf>
    <xf numFmtId="0" fontId="7" fillId="0" borderId="0" xfId="54" applyFont="1" applyFill="1" applyAlignment="1" applyProtection="1">
      <alignment vertical="top" wrapText="1"/>
    </xf>
    <xf numFmtId="0" fontId="7" fillId="0" borderId="16" xfId="54" applyNumberFormat="1" applyFont="1" applyFill="1" applyBorder="1" applyAlignment="1" applyProtection="1">
      <alignment vertical="center" wrapText="1"/>
    </xf>
    <xf numFmtId="0" fontId="7"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7" fillId="0" borderId="5" xfId="54" applyNumberFormat="1" applyFont="1" applyFill="1" applyBorder="1" applyAlignment="1" applyProtection="1">
      <alignment horizontal="center" vertical="center" wrapText="1"/>
    </xf>
    <xf numFmtId="0" fontId="7" fillId="7" borderId="5" xfId="54"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7" fillId="0" borderId="5" xfId="51" applyFont="1" applyFill="1" applyBorder="1" applyAlignment="1" applyProtection="1">
      <alignment vertical="top" wrapText="1"/>
    </xf>
    <xf numFmtId="0" fontId="0" fillId="0" borderId="16" xfId="0" applyNumberFormat="1" applyBorder="1" applyAlignment="1">
      <alignment vertical="top" wrapText="1"/>
    </xf>
    <xf numFmtId="0" fontId="7"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7" fillId="0" borderId="5" xfId="0" applyNumberFormat="1" applyFont="1" applyBorder="1" applyAlignment="1" applyProtection="1">
      <alignment horizontal="right" vertical="top"/>
    </xf>
    <xf numFmtId="49" fontId="7" fillId="0" borderId="16" xfId="0" applyNumberFormat="1" applyFont="1" applyBorder="1" applyAlignment="1" applyProtection="1">
      <alignment horizontal="right" vertical="top"/>
    </xf>
    <xf numFmtId="49" fontId="41" fillId="13" borderId="15" xfId="0" applyFont="1" applyFill="1" applyBorder="1" applyAlignment="1" applyProtection="1">
      <alignment horizontal="left" vertical="center" indent="3"/>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7" fillId="0" borderId="0" xfId="0" applyFont="1">
      <alignment vertical="top"/>
    </xf>
    <xf numFmtId="0" fontId="42" fillId="7" borderId="0" xfId="54" applyFont="1" applyFill="1" applyBorder="1" applyAlignment="1" applyProtection="1">
      <alignment vertical="top" wrapText="1"/>
    </xf>
    <xf numFmtId="49" fontId="75" fillId="0" borderId="0" xfId="0" applyFont="1">
      <alignment vertical="top"/>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0" fillId="0" borderId="0" xfId="0">
      <alignment vertical="top"/>
    </xf>
    <xf numFmtId="0" fontId="7"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2"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2" fillId="0" borderId="0" xfId="54" applyFont="1" applyFill="1" applyAlignment="1" applyProtection="1">
      <alignment vertical="center" wrapText="1"/>
    </xf>
    <xf numFmtId="0" fontId="12"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7" fillId="9" borderId="5" xfId="54" applyNumberFormat="1" applyFont="1" applyFill="1" applyBorder="1" applyAlignment="1" applyProtection="1">
      <alignment horizontal="left" vertical="center" wrapText="1" indent="6"/>
      <protection locked="0"/>
    </xf>
    <xf numFmtId="49" fontId="7" fillId="0" borderId="0" xfId="0" applyFont="1">
      <alignment vertical="top"/>
    </xf>
    <xf numFmtId="49" fontId="7" fillId="9" borderId="5" xfId="54" applyNumberFormat="1" applyFont="1" applyFill="1" applyBorder="1" applyAlignment="1" applyProtection="1">
      <alignment horizontal="left" vertical="center" wrapText="1" indent="7"/>
      <protection locked="0"/>
    </xf>
    <xf numFmtId="49" fontId="7" fillId="9" borderId="5" xfId="54" applyNumberFormat="1" applyFont="1" applyFill="1" applyBorder="1" applyAlignment="1" applyProtection="1">
      <alignment horizontal="left" vertical="center" wrapText="1" indent="4"/>
      <protection locked="0"/>
    </xf>
    <xf numFmtId="49" fontId="7" fillId="9" borderId="5" xfId="49" applyNumberFormat="1" applyFont="1" applyFill="1" applyBorder="1" applyAlignment="1" applyProtection="1">
      <alignment horizontal="left" vertical="center" wrapText="1"/>
      <protection locked="0"/>
    </xf>
    <xf numFmtId="49" fontId="7"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2" fillId="7" borderId="0" xfId="54" applyFont="1" applyFill="1" applyBorder="1" applyAlignment="1" applyProtection="1">
      <alignment vertical="top" wrapText="1"/>
    </xf>
    <xf numFmtId="49" fontId="75" fillId="0" borderId="0" xfId="0" applyFont="1">
      <alignment vertical="top"/>
    </xf>
    <xf numFmtId="165" fontId="7" fillId="9" borderId="5" xfId="30" applyNumberFormat="1" applyFont="1" applyFill="1" applyBorder="1" applyAlignment="1" applyProtection="1">
      <alignment horizontal="right" vertical="center" wrapText="1"/>
      <protection locked="0"/>
    </xf>
    <xf numFmtId="0" fontId="75" fillId="0" borderId="0" xfId="54" applyFont="1" applyFill="1" applyBorder="1" applyAlignment="1" applyProtection="1">
      <alignment vertical="center" wrapText="1"/>
    </xf>
    <xf numFmtId="49" fontId="75" fillId="0" borderId="0" xfId="54" applyNumberFormat="1" applyFont="1" applyFill="1" applyBorder="1" applyAlignment="1" applyProtection="1">
      <alignment vertical="center" wrapText="1"/>
    </xf>
    <xf numFmtId="0" fontId="75" fillId="0" borderId="0" xfId="54" applyFont="1" applyFill="1" applyBorder="1" applyAlignment="1" applyProtection="1">
      <alignment horizontal="center" vertical="center" wrapText="1"/>
    </xf>
    <xf numFmtId="49" fontId="75" fillId="0" borderId="0" xfId="0" applyFont="1" applyFill="1" applyBorder="1" applyProtection="1">
      <alignment vertical="top"/>
    </xf>
    <xf numFmtId="49" fontId="75" fillId="0" borderId="0" xfId="0" applyFont="1" applyBorder="1">
      <alignment vertical="top"/>
    </xf>
    <xf numFmtId="49" fontId="75" fillId="0" borderId="0" xfId="0" applyNumberFormat="1" applyFont="1" applyBorder="1" applyAlignment="1">
      <alignment vertical="center"/>
    </xf>
    <xf numFmtId="49" fontId="75" fillId="0" borderId="0" xfId="0" applyNumberFormat="1" applyFont="1" applyAlignment="1">
      <alignment vertical="center"/>
    </xf>
    <xf numFmtId="49" fontId="7" fillId="9" borderId="5" xfId="53" applyNumberFormat="1" applyFont="1" applyFill="1" applyBorder="1" applyAlignment="1" applyProtection="1">
      <alignment horizontal="left" vertical="center" wrapText="1"/>
      <protection locked="0"/>
    </xf>
    <xf numFmtId="49" fontId="7" fillId="0" borderId="5" xfId="53" applyNumberFormat="1" applyFont="1" applyFill="1" applyBorder="1" applyAlignment="1" applyProtection="1">
      <alignment horizontal="center" vertical="center" wrapText="1"/>
    </xf>
    <xf numFmtId="49" fontId="7" fillId="0" borderId="5" xfId="33" applyNumberFormat="1" applyFont="1" applyFill="1" applyBorder="1" applyAlignment="1" applyProtection="1">
      <alignment horizontal="center" vertical="center" wrapText="1"/>
    </xf>
    <xf numFmtId="0" fontId="41" fillId="0" borderId="5" xfId="0" applyNumberFormat="1" applyFont="1" applyFill="1" applyBorder="1" applyAlignment="1" applyProtection="1">
      <alignment horizontal="left" vertical="center"/>
    </xf>
    <xf numFmtId="49" fontId="70"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7" fillId="9" borderId="5" xfId="54" applyNumberFormat="1" applyFont="1" applyFill="1" applyBorder="1" applyAlignment="1" applyProtection="1">
      <alignment horizontal="left" vertical="center" wrapText="1"/>
      <protection locked="0"/>
    </xf>
    <xf numFmtId="165" fontId="7" fillId="0" borderId="5" xfId="30" applyNumberFormat="1" applyFont="1" applyFill="1" applyBorder="1" applyAlignment="1" applyProtection="1">
      <alignment horizontal="right" vertical="center" wrapText="1"/>
    </xf>
    <xf numFmtId="165" fontId="7" fillId="0" borderId="5" xfId="30" applyNumberFormat="1" applyFont="1" applyFill="1" applyBorder="1" applyAlignment="1" applyProtection="1">
      <alignment vertical="center" wrapText="1"/>
    </xf>
    <xf numFmtId="4" fontId="7" fillId="0" borderId="5" xfId="54" applyNumberFormat="1" applyFont="1" applyFill="1" applyBorder="1" applyAlignment="1" applyProtection="1">
      <alignment horizontal="left" vertical="center" wrapText="1"/>
    </xf>
    <xf numFmtId="0" fontId="0" fillId="0" borderId="0" xfId="0" applyNumberFormat="1">
      <alignment vertical="top"/>
    </xf>
    <xf numFmtId="0" fontId="75" fillId="0" borderId="0" xfId="54" applyFont="1" applyFill="1" applyAlignment="1" applyProtection="1">
      <alignment vertical="top" wrapText="1"/>
    </xf>
    <xf numFmtId="49" fontId="57" fillId="0" borderId="0" xfId="52" applyNumberFormat="1" applyFont="1" applyFill="1" applyBorder="1" applyAlignment="1" applyProtection="1">
      <alignment horizontal="left" vertical="center" wrapText="1" indent="1"/>
    </xf>
    <xf numFmtId="0" fontId="103"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0" fontId="7"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horizontal="center" vertical="center" wrapText="1"/>
    </xf>
    <xf numFmtId="0" fontId="57" fillId="0" borderId="0" xfId="52" applyFont="1" applyFill="1" applyAlignment="1" applyProtection="1">
      <alignment horizontal="left" vertical="center" wrapText="1"/>
    </xf>
    <xf numFmtId="0" fontId="108"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57"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7" fillId="0" borderId="0" xfId="54" applyFont="1" applyFill="1" applyAlignment="1" applyProtection="1">
      <alignment vertical="center" wrapText="1"/>
    </xf>
    <xf numFmtId="0" fontId="7"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7"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9"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7" fillId="0" borderId="0" xfId="54" applyNumberFormat="1" applyFont="1" applyFill="1" applyAlignment="1" applyProtection="1">
      <alignment vertical="center" wrapText="1"/>
    </xf>
    <xf numFmtId="49" fontId="7" fillId="0" borderId="0" xfId="0" applyNumberFormat="1" applyFont="1">
      <alignment vertical="top"/>
    </xf>
    <xf numFmtId="0" fontId="7"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7" fillId="13" borderId="13" xfId="54" applyFont="1" applyFill="1" applyBorder="1" applyAlignment="1" applyProtection="1">
      <alignment vertical="center" wrapText="1"/>
    </xf>
    <xf numFmtId="49" fontId="7" fillId="0" borderId="5" xfId="0" applyNumberFormat="1" applyFont="1" applyBorder="1" applyProtection="1">
      <alignment vertical="top"/>
    </xf>
    <xf numFmtId="0" fontId="7" fillId="9" borderId="5" xfId="54" applyNumberFormat="1" applyFont="1" applyFill="1" applyBorder="1" applyAlignment="1" applyProtection="1">
      <alignment horizontal="left" vertical="center" wrapText="1" indent="6"/>
      <protection locked="0"/>
    </xf>
    <xf numFmtId="0" fontId="7" fillId="0" borderId="5" xfId="54" applyFont="1" applyFill="1" applyBorder="1" applyAlignment="1" applyProtection="1">
      <alignment vertical="center" wrapText="1"/>
    </xf>
    <xf numFmtId="49" fontId="7" fillId="9" borderId="5" xfId="49" applyNumberFormat="1" applyFont="1" applyFill="1" applyBorder="1" applyAlignment="1" applyProtection="1">
      <alignment horizontal="left" vertical="center" wrapText="1"/>
      <protection locked="0"/>
    </xf>
    <xf numFmtId="49" fontId="7" fillId="0" borderId="0" xfId="35">
      <alignment vertical="top"/>
    </xf>
    <xf numFmtId="49" fontId="7" fillId="0" borderId="29" xfId="0" applyNumberFormat="1" applyFont="1" applyBorder="1" applyAlignment="1" applyProtection="1">
      <alignment vertical="top" wrapText="1"/>
    </xf>
    <xf numFmtId="0" fontId="73"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 fillId="0" borderId="0" xfId="53"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165" fontId="7" fillId="9" borderId="5" xfId="30" applyNumberFormat="1" applyFont="1" applyFill="1" applyBorder="1" applyAlignment="1" applyProtection="1">
      <alignment horizontal="right" vertical="center" wrapText="1"/>
      <protection locked="0"/>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7"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7" fillId="9" borderId="5" xfId="53" applyNumberFormat="1" applyFont="1" applyFill="1" applyBorder="1" applyAlignment="1" applyProtection="1">
      <alignment horizontal="left" vertical="center" wrapText="1"/>
      <protection locked="0"/>
    </xf>
    <xf numFmtId="49" fontId="70" fillId="9" borderId="5" xfId="30" applyNumberFormat="1" applyFill="1" applyBorder="1" applyAlignment="1" applyProtection="1">
      <alignment horizontal="left" vertical="center" wrapText="1"/>
      <protection locked="0"/>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19" fillId="0" borderId="0" xfId="55" applyFont="1" applyBorder="1" applyAlignment="1">
      <alignment vertical="center" wrapText="1"/>
    </xf>
    <xf numFmtId="0" fontId="0" fillId="0" borderId="5" xfId="0" applyNumberFormat="1" applyFill="1" applyBorder="1" applyAlignment="1" applyProtection="1">
      <alignment vertical="center"/>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0" fontId="67" fillId="0" borderId="0" xfId="54" applyFont="1" applyFill="1" applyAlignment="1" applyProtection="1">
      <alignment vertical="center" wrapText="1"/>
    </xf>
    <xf numFmtId="0" fontId="67" fillId="0" borderId="0" xfId="55" applyFont="1" applyBorder="1" applyAlignment="1">
      <alignment vertical="center" wrapText="1"/>
    </xf>
    <xf numFmtId="0" fontId="7" fillId="9" borderId="5" xfId="53" applyNumberFormat="1" applyFont="1" applyFill="1" applyBorder="1" applyAlignment="1" applyProtection="1">
      <alignment horizontal="left" vertical="center" wrapText="1"/>
      <protection locked="0"/>
    </xf>
    <xf numFmtId="0" fontId="57" fillId="0" borderId="0" xfId="47" applyFont="1" applyFill="1" applyBorder="1" applyAlignment="1" applyProtection="1">
      <alignment vertical="center" wrapText="1"/>
    </xf>
    <xf numFmtId="0" fontId="7" fillId="7" borderId="0" xfId="54" applyFont="1" applyFill="1" applyBorder="1" applyAlignment="1" applyProtection="1">
      <alignment horizontal="right" vertical="center" wrapText="1"/>
    </xf>
    <xf numFmtId="0" fontId="7" fillId="7" borderId="0" xfId="54" applyFont="1" applyFill="1" applyBorder="1" applyAlignment="1" applyProtection="1">
      <alignment horizontal="center" vertical="center" wrapText="1"/>
    </xf>
    <xf numFmtId="0" fontId="7" fillId="7" borderId="0" xfId="54" applyFont="1" applyFill="1" applyBorder="1" applyAlignment="1" applyProtection="1">
      <alignment horizontal="right" vertical="center"/>
    </xf>
    <xf numFmtId="49" fontId="75" fillId="0" borderId="0" xfId="35" applyFont="1" applyAlignment="1">
      <alignment vertical="top"/>
    </xf>
    <xf numFmtId="49" fontId="41" fillId="13" borderId="15" xfId="35" applyFont="1" applyFill="1" applyBorder="1" applyAlignment="1" applyProtection="1">
      <alignment horizontal="left" vertical="center" indent="3"/>
    </xf>
    <xf numFmtId="49" fontId="44" fillId="13" borderId="14"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1" fillId="13" borderId="15" xfId="35" applyFont="1" applyFill="1" applyBorder="1" applyAlignment="1" applyProtection="1">
      <alignment horizontal="left" vertical="center" indent="2"/>
    </xf>
    <xf numFmtId="0" fontId="7" fillId="0" borderId="0" xfId="54" applyFont="1" applyFill="1" applyAlignment="1" applyProtection="1">
      <alignment horizontal="left" vertical="center" wrapText="1" indent="1"/>
    </xf>
    <xf numFmtId="0" fontId="7"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49" fontId="41"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7" fillId="0" borderId="23" xfId="54" applyFont="1" applyFill="1" applyBorder="1" applyAlignment="1" applyProtection="1">
      <alignment vertical="center" wrapText="1"/>
    </xf>
    <xf numFmtId="0" fontId="104"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7"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7"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7"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0" fillId="9" borderId="14" xfId="53" applyNumberFormat="1" applyFont="1" applyFill="1" applyBorder="1" applyAlignment="1" applyProtection="1">
      <alignment horizontal="left" vertical="center" wrapText="1"/>
      <protection locked="0"/>
    </xf>
    <xf numFmtId="49" fontId="70" fillId="2" borderId="5" xfId="30" applyNumberFormat="1" applyFill="1" applyBorder="1" applyAlignment="1" applyProtection="1">
      <alignment horizontal="left" vertical="center" wrapText="1"/>
      <protection locked="0"/>
    </xf>
    <xf numFmtId="0" fontId="103" fillId="7" borderId="0" xfId="52" applyFont="1" applyFill="1" applyBorder="1" applyAlignment="1" applyProtection="1">
      <alignment horizontal="right" vertical="center" wrapText="1" indent="1"/>
    </xf>
    <xf numFmtId="0" fontId="104"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3"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0" fillId="9" borderId="5" xfId="53" applyNumberFormat="1" applyFont="1" applyFill="1" applyBorder="1" applyAlignment="1" applyProtection="1">
      <alignment horizontal="center" vertical="center" wrapText="1"/>
      <protection locked="0"/>
    </xf>
    <xf numFmtId="49" fontId="7" fillId="7" borderId="0" xfId="52" applyNumberFormat="1" applyFont="1" applyFill="1" applyBorder="1" applyAlignment="1" applyProtection="1">
      <alignment horizontal="right" vertical="top" wrapText="1"/>
    </xf>
    <xf numFmtId="165" fontId="0" fillId="2" borderId="5" xfId="0" applyNumberFormat="1" applyFill="1" applyBorder="1" applyAlignment="1" applyProtection="1">
      <alignment horizontal="right" vertical="center"/>
      <protection locked="0"/>
    </xf>
    <xf numFmtId="0" fontId="30"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22" fontId="7"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7" fillId="9" borderId="5" xfId="52" applyNumberFormat="1" applyFont="1" applyFill="1" applyBorder="1" applyAlignment="1" applyProtection="1">
      <alignment horizontal="left" vertical="center" wrapText="1" indent="1"/>
      <protection locked="0"/>
    </xf>
    <xf numFmtId="0" fontId="0" fillId="0" borderId="0" xfId="54" applyFont="1" applyFill="1" applyAlignment="1" applyProtection="1">
      <alignment vertical="center" wrapText="1"/>
    </xf>
    <xf numFmtId="0" fontId="0" fillId="0" borderId="0" xfId="0" applyNumberFormat="1" applyAlignment="1">
      <alignment vertical="center"/>
    </xf>
    <xf numFmtId="0" fontId="41" fillId="13" borderId="13" xfId="0" applyNumberFormat="1" applyFont="1" applyFill="1" applyBorder="1" applyAlignment="1" applyProtection="1">
      <alignment horizontal="left" vertical="center"/>
    </xf>
    <xf numFmtId="0" fontId="41" fillId="13" borderId="15" xfId="0" applyNumberFormat="1" applyFont="1" applyFill="1" applyBorder="1" applyAlignment="1" applyProtection="1">
      <alignment horizontal="left" vertical="center"/>
    </xf>
    <xf numFmtId="0" fontId="41" fillId="13" borderId="14" xfId="0" applyNumberFormat="1" applyFont="1" applyFill="1" applyBorder="1" applyAlignment="1" applyProtection="1">
      <alignment horizontal="left" vertical="center"/>
    </xf>
    <xf numFmtId="49" fontId="7" fillId="0" borderId="5" xfId="53" applyNumberFormat="1" applyFont="1" applyFill="1" applyBorder="1" applyAlignment="1" applyProtection="1">
      <alignment horizontal="center" vertical="center" wrapText="1"/>
    </xf>
    <xf numFmtId="49" fontId="41" fillId="13" borderId="15" xfId="0" applyFont="1" applyFill="1" applyBorder="1" applyAlignment="1" applyProtection="1">
      <alignment horizontal="left" vertical="center" indent="1"/>
    </xf>
    <xf numFmtId="0" fontId="0" fillId="0" borderId="0" xfId="0" applyNumberFormat="1" applyBorder="1" applyAlignment="1">
      <alignment vertical="center"/>
    </xf>
    <xf numFmtId="0" fontId="73" fillId="0" borderId="0" xfId="54" applyFont="1" applyFill="1" applyAlignment="1" applyProtection="1">
      <alignment vertical="center" wrapText="1"/>
    </xf>
    <xf numFmtId="0" fontId="7" fillId="0" borderId="5" xfId="54" applyFont="1" applyFill="1" applyBorder="1" applyAlignment="1" applyProtection="1">
      <alignment horizontal="center" vertical="center" wrapText="1"/>
    </xf>
    <xf numFmtId="0" fontId="75" fillId="0" borderId="0" xfId="54" applyFont="1" applyFill="1" applyAlignment="1" applyProtection="1">
      <alignment vertical="center" wrapText="1"/>
    </xf>
    <xf numFmtId="49" fontId="0" fillId="0" borderId="0" xfId="0" applyNumberFormat="1" applyAlignment="1">
      <alignment vertical="center"/>
    </xf>
    <xf numFmtId="0" fontId="75" fillId="0" borderId="0" xfId="54" applyFont="1" applyFill="1" applyAlignment="1" applyProtection="1">
      <alignment vertical="center"/>
    </xf>
    <xf numFmtId="49" fontId="7" fillId="0" borderId="5" xfId="33" applyNumberFormat="1" applyFont="1" applyFill="1" applyBorder="1" applyAlignment="1" applyProtection="1">
      <alignment horizontal="center" vertical="center" wrapText="1"/>
    </xf>
    <xf numFmtId="49" fontId="75" fillId="0" borderId="0" xfId="0" applyFont="1" applyFill="1" applyProtection="1">
      <alignment vertical="top"/>
    </xf>
    <xf numFmtId="49" fontId="7" fillId="8" borderId="5" xfId="54" applyNumberFormat="1" applyFont="1" applyFill="1" applyBorder="1" applyAlignment="1" applyProtection="1">
      <alignment horizontal="center" vertical="center" wrapText="1"/>
    </xf>
    <xf numFmtId="0" fontId="78" fillId="0" borderId="0" xfId="54" applyFont="1" applyFill="1" applyAlignment="1" applyProtection="1">
      <alignment vertical="center" wrapText="1"/>
    </xf>
    <xf numFmtId="49" fontId="9" fillId="13" borderId="13" xfId="41" applyFont="1" applyFill="1" applyBorder="1" applyAlignment="1" applyProtection="1">
      <alignment horizontal="right" vertical="center" wrapText="1"/>
    </xf>
    <xf numFmtId="49" fontId="73"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7" fillId="2" borderId="5" xfId="53" applyNumberFormat="1" applyFont="1" applyFill="1" applyBorder="1" applyAlignment="1" applyProtection="1">
      <alignment horizontal="left" vertical="center" wrapText="1"/>
      <protection locked="0"/>
    </xf>
    <xf numFmtId="0" fontId="34" fillId="0" borderId="0" xfId="0" applyNumberFormat="1" applyFont="1" applyBorder="1" applyAlignment="1">
      <alignment horizontal="center" vertical="center" wrapText="1"/>
    </xf>
    <xf numFmtId="14" fontId="50" fillId="0" borderId="5" xfId="53" applyNumberFormat="1" applyFont="1" applyFill="1" applyBorder="1" applyAlignment="1" applyProtection="1">
      <alignment horizontal="center" vertical="center" wrapText="1"/>
    </xf>
    <xf numFmtId="14" fontId="7" fillId="0" borderId="5" xfId="53" applyNumberFormat="1" applyFont="1" applyFill="1" applyBorder="1" applyAlignment="1" applyProtection="1">
      <alignment horizontal="left" vertical="center" wrapText="1" indent="1"/>
    </xf>
    <xf numFmtId="49" fontId="87" fillId="13" borderId="15" xfId="4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49" fontId="7" fillId="9" borderId="5" xfId="0" applyNumberFormat="1" applyFont="1" applyFill="1" applyBorder="1" applyAlignment="1" applyProtection="1">
      <alignment horizontal="left" vertical="center" wrapText="1" indent="1"/>
      <protection locked="0"/>
    </xf>
    <xf numFmtId="0" fontId="0" fillId="13" borderId="15" xfId="0" applyNumberFormat="1" applyFill="1" applyBorder="1" applyAlignment="1" applyProtection="1">
      <alignment vertical="center"/>
    </xf>
    <xf numFmtId="0" fontId="0" fillId="0" borderId="0" xfId="0" applyNumberFormat="1">
      <alignment vertical="top"/>
    </xf>
    <xf numFmtId="0" fontId="41" fillId="0" borderId="5" xfId="0" applyNumberFormat="1" applyFont="1" applyFill="1" applyBorder="1" applyAlignment="1" applyProtection="1">
      <alignment horizontal="left" vertical="center"/>
    </xf>
    <xf numFmtId="49" fontId="34"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49" fontId="0" fillId="0" borderId="0" xfId="0">
      <alignment vertical="top"/>
    </xf>
    <xf numFmtId="0" fontId="7" fillId="0" borderId="0" xfId="54" applyFont="1" applyFill="1" applyAlignment="1" applyProtection="1">
      <alignment vertical="center" wrapText="1"/>
    </xf>
    <xf numFmtId="0" fontId="33" fillId="0" borderId="0" xfId="54" applyFont="1" applyFill="1" applyAlignment="1" applyProtection="1">
      <alignment vertical="center" wrapText="1"/>
    </xf>
    <xf numFmtId="0" fontId="73" fillId="0" borderId="0" xfId="54" applyFont="1" applyFill="1" applyAlignment="1" applyProtection="1">
      <alignment vertical="center" wrapText="1"/>
    </xf>
    <xf numFmtId="0" fontId="0" fillId="0" borderId="0" xfId="0" applyNumberFormat="1" applyFill="1" applyBorder="1" applyAlignment="1">
      <alignment vertical="center"/>
    </xf>
    <xf numFmtId="0" fontId="7" fillId="0" borderId="5" xfId="54" applyNumberFormat="1" applyFont="1" applyFill="1" applyBorder="1" applyAlignment="1" applyProtection="1">
      <alignment vertical="center" wrapText="1"/>
    </xf>
    <xf numFmtId="0" fontId="75" fillId="0" borderId="0" xfId="54" applyFont="1" applyFill="1" applyAlignment="1" applyProtection="1">
      <alignment vertical="center" wrapText="1"/>
    </xf>
    <xf numFmtId="0" fontId="75" fillId="0" borderId="0" xfId="54" applyFont="1" applyFill="1" applyAlignment="1" applyProtection="1">
      <alignment vertical="center"/>
    </xf>
    <xf numFmtId="0" fontId="75" fillId="0" borderId="0" xfId="0" applyNumberFormat="1" applyFont="1" applyFill="1" applyBorder="1" applyAlignment="1">
      <alignment vertical="center"/>
    </xf>
    <xf numFmtId="49" fontId="75" fillId="0" borderId="0" xfId="54" applyNumberFormat="1" applyFont="1" applyFill="1" applyAlignment="1" applyProtection="1">
      <alignment vertical="center" wrapText="1"/>
    </xf>
    <xf numFmtId="49" fontId="7" fillId="0" borderId="0" xfId="54" applyNumberFormat="1" applyFont="1" applyFill="1" applyBorder="1" applyAlignment="1" applyProtection="1">
      <alignment vertical="center" wrapText="1"/>
    </xf>
    <xf numFmtId="49" fontId="7" fillId="0" borderId="0" xfId="35" applyNumberFormat="1" applyFont="1">
      <alignment vertical="top"/>
    </xf>
    <xf numFmtId="0" fontId="0" fillId="0" borderId="5" xfId="54"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1" fillId="7" borderId="0" xfId="33" applyNumberFormat="1" applyFont="1" applyFill="1" applyBorder="1" applyAlignment="1" applyProtection="1">
      <alignment horizontal="center" vertical="center" wrapText="1"/>
    </xf>
    <xf numFmtId="0" fontId="81" fillId="0" borderId="0" xfId="0" applyNumberFormat="1" applyFont="1" applyFill="1" applyBorder="1" applyAlignment="1">
      <alignment horizontal="center" vertical="center"/>
    </xf>
    <xf numFmtId="0" fontId="81" fillId="0" borderId="0" xfId="47" applyNumberFormat="1" applyFont="1" applyFill="1" applyBorder="1" applyAlignment="1" applyProtection="1">
      <alignment horizontal="center" vertical="center" wrapText="1"/>
    </xf>
    <xf numFmtId="0" fontId="81" fillId="0" borderId="0" xfId="53"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2"/>
    </xf>
    <xf numFmtId="49" fontId="7"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5" fillId="0" borderId="0" xfId="0" applyNumberFormat="1" applyFont="1" applyFill="1" applyBorder="1" applyAlignment="1" applyProtection="1">
      <alignment vertical="center"/>
    </xf>
    <xf numFmtId="0" fontId="82" fillId="0" borderId="0" xfId="0" applyNumberFormat="1" applyFont="1" applyFill="1" applyBorder="1" applyAlignment="1">
      <alignment vertical="center"/>
    </xf>
    <xf numFmtId="0" fontId="7" fillId="0" borderId="5" xfId="54" applyNumberFormat="1" applyFont="1" applyFill="1" applyBorder="1" applyAlignment="1" applyProtection="1">
      <alignment horizontal="center" vertical="center" wrapText="1"/>
    </xf>
    <xf numFmtId="0" fontId="7" fillId="0" borderId="5" xfId="47" applyNumberFormat="1" applyFont="1" applyFill="1" applyBorder="1" applyAlignment="1" applyProtection="1">
      <alignment horizontal="center" vertical="center" wrapText="1"/>
    </xf>
    <xf numFmtId="0" fontId="7" fillId="0" borderId="5" xfId="47" applyFont="1" applyFill="1" applyBorder="1" applyAlignment="1" applyProtection="1">
      <alignment horizontal="left" vertical="center" wrapText="1" indent="3"/>
    </xf>
    <xf numFmtId="0" fontId="75" fillId="0" borderId="0" xfId="0" applyNumberFormat="1" applyFont="1" applyFill="1" applyBorder="1" applyAlignment="1">
      <alignment horizontal="center" vertical="center"/>
    </xf>
    <xf numFmtId="0" fontId="0" fillId="9" borderId="5" xfId="30" applyNumberFormat="1" applyFont="1" applyFill="1" applyBorder="1" applyAlignment="1" applyProtection="1">
      <alignment horizontal="left" vertical="center" wrapText="1"/>
      <protection locked="0"/>
    </xf>
    <xf numFmtId="0" fontId="7" fillId="0" borderId="5" xfId="54" applyNumberFormat="1" applyFont="1" applyFill="1" applyBorder="1" applyAlignment="1" applyProtection="1">
      <alignment horizontal="left" vertical="top" wrapText="1"/>
    </xf>
    <xf numFmtId="0" fontId="7" fillId="0" borderId="5" xfId="47" applyFont="1" applyFill="1" applyBorder="1" applyAlignment="1" applyProtection="1">
      <alignment horizontal="left" vertical="center" wrapText="1" indent="1"/>
    </xf>
    <xf numFmtId="0" fontId="7" fillId="0" borderId="0" xfId="47" applyFont="1" applyFill="1" applyBorder="1" applyAlignment="1" applyProtection="1">
      <alignment horizontal="left" vertical="center" wrapText="1" indent="2"/>
    </xf>
    <xf numFmtId="0" fontId="7" fillId="0" borderId="0" xfId="53" applyNumberFormat="1" applyFont="1" applyFill="1" applyBorder="1" applyAlignment="1" applyProtection="1">
      <alignment horizontal="left" vertical="center" wrapText="1"/>
    </xf>
    <xf numFmtId="0" fontId="7" fillId="0" borderId="5" xfId="47" applyFont="1" applyFill="1" applyBorder="1" applyAlignment="1" applyProtection="1">
      <alignment horizontal="left" vertical="center" wrapText="1" indent="4"/>
    </xf>
    <xf numFmtId="49" fontId="0" fillId="9" borderId="5" xfId="53" applyNumberFormat="1" applyFont="1" applyFill="1" applyBorder="1" applyAlignment="1" applyProtection="1">
      <alignment horizontal="left" vertical="center" wrapText="1"/>
      <protection locked="0"/>
    </xf>
    <xf numFmtId="0" fontId="67" fillId="0" borderId="0" xfId="54" applyFont="1" applyFill="1" applyAlignment="1" applyProtection="1">
      <alignment vertical="center" wrapText="1"/>
    </xf>
    <xf numFmtId="4" fontId="7" fillId="9" borderId="5" xfId="30" applyNumberFormat="1" applyFont="1" applyFill="1" applyBorder="1" applyAlignment="1" applyProtection="1">
      <alignment horizontal="right" vertical="center" wrapText="1"/>
      <protection locked="0"/>
    </xf>
    <xf numFmtId="0" fontId="104" fillId="0" borderId="0" xfId="54" applyFont="1" applyFill="1" applyAlignment="1" applyProtection="1">
      <alignment vertical="center" wrapText="1"/>
    </xf>
    <xf numFmtId="0" fontId="0" fillId="0" borderId="0" xfId="0" applyNumberFormat="1">
      <alignment vertical="top"/>
    </xf>
    <xf numFmtId="49" fontId="70" fillId="9" borderId="5" xfId="30" applyNumberFormat="1" applyFont="1" applyFill="1" applyBorder="1" applyAlignment="1" applyProtection="1">
      <alignment horizontal="left" vertical="center" wrapText="1"/>
      <protection locked="0"/>
    </xf>
    <xf numFmtId="49" fontId="7"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0" fillId="0" borderId="0" xfId="0" applyNumberFormat="1">
      <alignment vertical="top"/>
    </xf>
    <xf numFmtId="0" fontId="30" fillId="7" borderId="23"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0" fillId="0" borderId="0" xfId="0" applyNumberFormat="1">
      <alignment vertical="top"/>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5" fillId="7" borderId="0" xfId="43" applyNumberFormat="1" applyFont="1" applyFill="1" applyBorder="1" applyAlignment="1" applyProtection="1">
      <alignment horizontal="justify" vertical="top" wrapText="1"/>
    </xf>
    <xf numFmtId="49" fontId="15" fillId="7" borderId="0" xfId="43" applyFont="1" applyFill="1" applyBorder="1" applyAlignment="1">
      <alignment horizontal="left" vertical="top" wrapText="1" indent="1"/>
    </xf>
    <xf numFmtId="49" fontId="70" fillId="0" borderId="0" xfId="30" applyNumberFormat="1" applyBorder="1" applyAlignment="1" applyProtection="1">
      <alignment vertical="center"/>
    </xf>
    <xf numFmtId="0" fontId="19" fillId="14" borderId="34" xfId="28" applyNumberFormat="1" applyFont="1" applyFill="1" applyBorder="1" applyAlignment="1" applyProtection="1">
      <alignment horizontal="left" vertical="center" wrapText="1" indent="1"/>
    </xf>
    <xf numFmtId="0" fontId="19" fillId="14" borderId="35" xfId="28" applyNumberFormat="1" applyFont="1" applyFill="1" applyBorder="1" applyAlignment="1" applyProtection="1">
      <alignment horizontal="left" vertical="center" wrapText="1" indent="1"/>
    </xf>
    <xf numFmtId="0" fontId="15" fillId="7" borderId="0" xfId="43" applyNumberFormat="1" applyFont="1" applyFill="1" applyBorder="1" applyAlignment="1">
      <alignment horizontal="justify" vertical="center" wrapText="1"/>
    </xf>
    <xf numFmtId="49" fontId="15" fillId="7" borderId="27" xfId="43" applyFont="1" applyFill="1" applyBorder="1" applyAlignment="1">
      <alignment vertical="center" wrapText="1"/>
    </xf>
    <xf numFmtId="49" fontId="15" fillId="7" borderId="0" xfId="43" applyFont="1" applyFill="1" applyBorder="1" applyAlignment="1">
      <alignment vertical="center" wrapText="1"/>
    </xf>
    <xf numFmtId="49" fontId="15" fillId="7" borderId="27" xfId="43" applyFont="1" applyFill="1" applyBorder="1" applyAlignment="1">
      <alignment horizontal="left" vertical="center" wrapText="1"/>
    </xf>
    <xf numFmtId="49" fontId="15" fillId="7" borderId="0" xfId="43" applyFont="1" applyFill="1" applyBorder="1" applyAlignment="1">
      <alignment horizontal="left" vertical="center" wrapText="1"/>
    </xf>
    <xf numFmtId="49" fontId="70" fillId="0" borderId="0" xfId="30" applyNumberFormat="1" applyFont="1" applyBorder="1" applyProtection="1">
      <alignment vertical="top"/>
    </xf>
    <xf numFmtId="49" fontId="0" fillId="0" borderId="0" xfId="0" applyBorder="1">
      <alignment vertical="top"/>
    </xf>
    <xf numFmtId="49" fontId="15" fillId="7" borderId="0" xfId="43" applyFont="1" applyFill="1" applyBorder="1" applyAlignment="1">
      <alignment horizontal="left" wrapText="1"/>
    </xf>
    <xf numFmtId="0" fontId="19" fillId="0" borderId="0" xfId="22" applyFont="1" applyFill="1" applyBorder="1" applyAlignment="1" applyProtection="1">
      <alignment horizontal="right" vertical="top" wrapText="1" indent="1"/>
    </xf>
    <xf numFmtId="49" fontId="15" fillId="7" borderId="0" xfId="43" applyFont="1" applyFill="1" applyBorder="1" applyAlignment="1">
      <alignment horizontal="justify" vertical="justify" wrapText="1"/>
    </xf>
    <xf numFmtId="0" fontId="19" fillId="0" borderId="0" xfId="22" applyFont="1" applyFill="1" applyBorder="1" applyAlignment="1" applyProtection="1">
      <alignment horizontal="left" vertical="top" wrapText="1"/>
    </xf>
    <xf numFmtId="0" fontId="15" fillId="7" borderId="0" xfId="43" applyNumberFormat="1" applyFont="1" applyFill="1" applyBorder="1" applyAlignment="1">
      <alignment horizontal="justify" vertical="top" wrapText="1"/>
    </xf>
    <xf numFmtId="0" fontId="19" fillId="0" borderId="0" xfId="22" applyFont="1" applyFill="1" applyBorder="1" applyAlignment="1" applyProtection="1">
      <alignment horizontal="right" vertical="top" wrapText="1"/>
    </xf>
    <xf numFmtId="0" fontId="19" fillId="0" borderId="14" xfId="55" applyFont="1" applyBorder="1" applyAlignment="1">
      <alignment horizontal="center" vertical="center" wrapText="1"/>
    </xf>
    <xf numFmtId="0" fontId="19" fillId="0" borderId="13" xfId="55" applyFont="1" applyBorder="1" applyAlignment="1">
      <alignment horizontal="center" vertical="center" wrapText="1"/>
    </xf>
    <xf numFmtId="0" fontId="9" fillId="0" borderId="0" xfId="52" applyFont="1" applyAlignment="1" applyProtection="1">
      <alignment horizontal="left" vertical="top" wrapText="1"/>
    </xf>
    <xf numFmtId="0" fontId="7" fillId="7" borderId="0" xfId="52" applyNumberFormat="1" applyFont="1" applyFill="1" applyBorder="1" applyAlignment="1" applyProtection="1">
      <alignment horizontal="left" vertical="top" wrapText="1"/>
    </xf>
    <xf numFmtId="167" fontId="7" fillId="0" borderId="13" xfId="54" applyNumberFormat="1" applyFont="1" applyFill="1" applyBorder="1" applyAlignment="1" applyProtection="1">
      <alignment horizontal="center" vertical="center" wrapText="1"/>
    </xf>
    <xf numFmtId="167" fontId="7" fillId="0" borderId="14" xfId="54" applyNumberFormat="1" applyFont="1" applyFill="1" applyBorder="1" applyAlignment="1" applyProtection="1">
      <alignment horizontal="center" vertical="center" wrapText="1"/>
    </xf>
    <xf numFmtId="167" fontId="7" fillId="0" borderId="5" xfId="54" applyNumberFormat="1" applyFont="1" applyFill="1" applyBorder="1" applyAlignment="1" applyProtection="1">
      <alignment horizontal="center" vertical="center" wrapText="1"/>
    </xf>
    <xf numFmtId="49" fontId="30" fillId="0" borderId="15" xfId="33" applyNumberFormat="1" applyFont="1" applyFill="1" applyBorder="1" applyAlignment="1" applyProtection="1">
      <alignment horizontal="center" vertical="center" wrapText="1"/>
    </xf>
    <xf numFmtId="0" fontId="19" fillId="0" borderId="14" xfId="32" applyFont="1" applyFill="1" applyBorder="1" applyAlignment="1" applyProtection="1">
      <alignment horizontal="left" vertical="center" wrapText="1" indent="1"/>
    </xf>
    <xf numFmtId="0" fontId="19" fillId="0" borderId="5" xfId="32" applyFont="1" applyFill="1" applyBorder="1" applyAlignment="1" applyProtection="1">
      <alignment horizontal="left" vertical="center" wrapText="1" indent="1"/>
    </xf>
    <xf numFmtId="0" fontId="19" fillId="0" borderId="13" xfId="32" applyFont="1" applyFill="1" applyBorder="1" applyAlignment="1" applyProtection="1">
      <alignment horizontal="left" vertical="center" wrapText="1" indent="1"/>
    </xf>
    <xf numFmtId="0" fontId="7" fillId="0" borderId="0" xfId="54" applyFont="1" applyFill="1" applyBorder="1" applyAlignment="1" applyProtection="1">
      <alignment horizontal="center" vertical="center" wrapText="1"/>
    </xf>
    <xf numFmtId="49" fontId="7" fillId="0" borderId="0" xfId="53" applyNumberFormat="1" applyFont="1" applyFill="1" applyBorder="1" applyAlignment="1" applyProtection="1">
      <alignment horizontal="center" vertical="center" wrapText="1"/>
    </xf>
    <xf numFmtId="0" fontId="7" fillId="0" borderId="5" xfId="54" applyFont="1" applyFill="1" applyBorder="1" applyAlignment="1" applyProtection="1">
      <alignment horizontal="center" vertical="center" wrapText="1"/>
    </xf>
    <xf numFmtId="4" fontId="7" fillId="0" borderId="5" xfId="34" applyFont="1" applyFill="1" applyBorder="1" applyAlignment="1" applyProtection="1">
      <alignment horizontal="center" vertical="center" wrapText="1"/>
    </xf>
    <xf numFmtId="14" fontId="7" fillId="8" borderId="16" xfId="53" applyNumberFormat="1" applyFont="1" applyFill="1" applyBorder="1" applyAlignment="1" applyProtection="1">
      <alignment horizontal="left" vertical="center" wrapText="1" indent="1"/>
    </xf>
    <xf numFmtId="14" fontId="7" fillId="8" borderId="28" xfId="53" applyNumberFormat="1" applyFont="1" applyFill="1" applyBorder="1" applyAlignment="1" applyProtection="1">
      <alignment horizontal="left" vertical="center" wrapText="1" indent="1"/>
    </xf>
    <xf numFmtId="0" fontId="34" fillId="0" borderId="20" xfId="54" applyFont="1" applyFill="1" applyBorder="1" applyAlignment="1" applyProtection="1">
      <alignment horizontal="center" vertical="center" wrapText="1"/>
    </xf>
    <xf numFmtId="0" fontId="7" fillId="8" borderId="16" xfId="54" applyNumberFormat="1" applyFont="1" applyFill="1" applyBorder="1" applyAlignment="1" applyProtection="1">
      <alignment horizontal="left" vertical="center" wrapText="1" indent="1"/>
    </xf>
    <xf numFmtId="0" fontId="7" fillId="8" borderId="28" xfId="54" applyNumberFormat="1" applyFont="1" applyFill="1" applyBorder="1" applyAlignment="1" applyProtection="1">
      <alignment horizontal="left" vertical="center" wrapText="1" indent="1"/>
    </xf>
    <xf numFmtId="14" fontId="34" fillId="0" borderId="16" xfId="53" applyNumberFormat="1" applyFont="1" applyFill="1" applyBorder="1" applyAlignment="1" applyProtection="1">
      <alignment horizontal="center" vertical="center" wrapText="1"/>
    </xf>
    <xf numFmtId="14" fontId="34"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3" fillId="0" borderId="0" xfId="0" applyNumberFormat="1" applyFont="1" applyFill="1" applyBorder="1" applyAlignment="1" applyProtection="1">
      <alignment horizontal="center" vertical="center"/>
    </xf>
    <xf numFmtId="0" fontId="7" fillId="0" borderId="5" xfId="47" applyFont="1" applyFill="1" applyBorder="1" applyAlignment="1" applyProtection="1">
      <alignment horizontal="center" vertical="center" wrapText="1"/>
    </xf>
    <xf numFmtId="49" fontId="30"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7" fillId="0" borderId="5" xfId="33" applyNumberFormat="1" applyFont="1" applyFill="1" applyBorder="1" applyAlignment="1" applyProtection="1">
      <alignment horizontal="center" vertical="center" wrapText="1"/>
    </xf>
    <xf numFmtId="0" fontId="103" fillId="0" borderId="0" xfId="0" applyNumberFormat="1" applyFont="1" applyFill="1" applyBorder="1" applyAlignment="1">
      <alignment horizontal="right" vertical="center"/>
    </xf>
    <xf numFmtId="0" fontId="57" fillId="0" borderId="20" xfId="32" applyFont="1" applyFill="1" applyBorder="1" applyAlignment="1" applyProtection="1">
      <alignment horizontal="left" vertical="center" wrapText="1" indent="1"/>
    </xf>
    <xf numFmtId="0" fontId="57" fillId="0" borderId="28" xfId="32" applyFont="1" applyFill="1" applyBorder="1" applyAlignment="1" applyProtection="1">
      <alignment horizontal="left" vertical="center" wrapText="1" indent="1"/>
    </xf>
    <xf numFmtId="0" fontId="57" fillId="0" borderId="24"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7" xfId="47" applyFont="1" applyFill="1" applyBorder="1" applyAlignment="1" applyProtection="1">
      <alignment horizontal="right" vertical="center" wrapText="1"/>
    </xf>
    <xf numFmtId="0" fontId="7" fillId="0" borderId="5" xfId="47" applyFont="1" applyFill="1" applyBorder="1" applyAlignment="1" applyProtection="1">
      <alignment horizontal="right" vertical="center" wrapText="1"/>
    </xf>
    <xf numFmtId="0" fontId="7" fillId="8" borderId="16" xfId="33" applyNumberFormat="1" applyFont="1" applyFill="1" applyBorder="1" applyAlignment="1" applyProtection="1">
      <alignment horizontal="left" vertical="center" wrapText="1"/>
    </xf>
    <xf numFmtId="0" fontId="7" fillId="8" borderId="28" xfId="33" applyNumberFormat="1" applyFont="1" applyFill="1" applyBorder="1" applyAlignment="1" applyProtection="1">
      <alignment horizontal="left" vertical="center" wrapText="1"/>
    </xf>
    <xf numFmtId="49" fontId="0" fillId="8" borderId="28" xfId="0" applyFill="1" applyBorder="1" applyAlignment="1" applyProtection="1">
      <alignment horizontal="left" vertical="top"/>
    </xf>
    <xf numFmtId="49" fontId="0" fillId="8" borderId="26" xfId="0" applyFill="1" applyBorder="1" applyAlignment="1" applyProtection="1">
      <alignment horizontal="left" vertical="top"/>
    </xf>
    <xf numFmtId="0" fontId="7" fillId="8" borderId="16" xfId="53" applyNumberFormat="1" applyFont="1" applyFill="1" applyBorder="1" applyAlignment="1" applyProtection="1">
      <alignment horizontal="left" vertical="center" wrapText="1"/>
    </xf>
    <xf numFmtId="0" fontId="7" fillId="8" borderId="28" xfId="53" applyNumberFormat="1" applyFont="1" applyFill="1" applyBorder="1" applyAlignment="1" applyProtection="1">
      <alignment horizontal="left" vertical="center" wrapText="1"/>
    </xf>
    <xf numFmtId="0" fontId="7" fillId="8" borderId="26" xfId="53" applyNumberFormat="1" applyFont="1" applyFill="1" applyBorder="1" applyAlignment="1" applyProtection="1">
      <alignment horizontal="left" vertical="center" wrapText="1"/>
    </xf>
    <xf numFmtId="0" fontId="7"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0" fillId="8" borderId="5" xfId="0" applyNumberFormat="1" applyFill="1" applyBorder="1" applyAlignment="1" applyProtection="1">
      <alignment horizontal="left" vertical="center" wrapText="1"/>
    </xf>
    <xf numFmtId="49" fontId="7" fillId="8" borderId="5" xfId="53" applyNumberFormat="1" applyFont="1" applyFill="1" applyBorder="1" applyAlignment="1" applyProtection="1">
      <alignment horizontal="center" vertical="center" wrapText="1"/>
    </xf>
    <xf numFmtId="49" fontId="7" fillId="8" borderId="16" xfId="33" applyNumberFormat="1" applyFont="1" applyFill="1" applyBorder="1" applyAlignment="1" applyProtection="1">
      <alignment horizontal="left" vertical="center" wrapText="1"/>
    </xf>
    <xf numFmtId="49" fontId="7" fillId="8" borderId="28" xfId="33" applyNumberFormat="1" applyFont="1" applyFill="1" applyBorder="1" applyAlignment="1" applyProtection="1">
      <alignment horizontal="left" vertical="center" wrapText="1"/>
    </xf>
    <xf numFmtId="49" fontId="7" fillId="8" borderId="26" xfId="33" applyNumberFormat="1" applyFont="1" applyFill="1" applyBorder="1" applyAlignment="1" applyProtection="1">
      <alignment horizontal="left" vertical="center" wrapText="1"/>
    </xf>
    <xf numFmtId="0" fontId="0" fillId="8" borderId="5" xfId="0" applyNumberFormat="1" applyFill="1" applyBorder="1" applyAlignment="1" applyProtection="1">
      <alignment horizontal="left" vertical="center" wrapText="1"/>
    </xf>
    <xf numFmtId="0" fontId="7" fillId="0" borderId="0" xfId="54" applyFont="1" applyFill="1" applyAlignment="1" applyProtection="1">
      <alignment horizontal="left" vertical="top" wrapText="1"/>
    </xf>
    <xf numFmtId="0" fontId="19" fillId="0" borderId="14" xfId="55" applyFont="1" applyFill="1" applyBorder="1" applyAlignment="1">
      <alignment horizontal="left" vertical="center" wrapText="1" indent="1"/>
    </xf>
    <xf numFmtId="0" fontId="19" fillId="0" borderId="5" xfId="55" applyFont="1" applyFill="1" applyBorder="1" applyAlignment="1">
      <alignment horizontal="left" vertical="center" wrapText="1" indent="1"/>
    </xf>
    <xf numFmtId="0" fontId="19"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5" fillId="0" borderId="0" xfId="0" applyNumberFormat="1" applyFont="1" applyFill="1" applyBorder="1" applyAlignment="1">
      <alignment horizontal="center" vertical="center"/>
    </xf>
    <xf numFmtId="0" fontId="7" fillId="0" borderId="5" xfId="54" applyNumberFormat="1" applyFont="1" applyFill="1" applyBorder="1" applyAlignment="1" applyProtection="1">
      <alignment horizontal="left" vertical="top" wrapText="1"/>
    </xf>
    <xf numFmtId="0" fontId="7" fillId="0" borderId="16" xfId="54" applyNumberFormat="1" applyFont="1" applyFill="1" applyBorder="1" applyAlignment="1" applyProtection="1">
      <alignment horizontal="left" vertical="top" wrapText="1"/>
    </xf>
    <xf numFmtId="0" fontId="7" fillId="0" borderId="28" xfId="54" applyNumberFormat="1" applyFont="1" applyFill="1" applyBorder="1" applyAlignment="1" applyProtection="1">
      <alignment horizontal="left" vertical="top" wrapText="1"/>
    </xf>
    <xf numFmtId="0" fontId="7" fillId="0" borderId="26" xfId="54" applyNumberFormat="1" applyFont="1" applyFill="1" applyBorder="1" applyAlignment="1" applyProtection="1">
      <alignment horizontal="left" vertical="top" wrapText="1"/>
    </xf>
    <xf numFmtId="0" fontId="57" fillId="0" borderId="0" xfId="53" applyNumberFormat="1" applyFont="1" applyFill="1" applyBorder="1" applyAlignment="1" applyProtection="1">
      <alignment horizontal="left" vertical="center" wrapText="1" indent="1"/>
    </xf>
    <xf numFmtId="0" fontId="7" fillId="8" borderId="5" xfId="53" applyNumberFormat="1" applyFont="1" applyFill="1" applyBorder="1" applyAlignment="1" applyProtection="1">
      <alignment horizontal="left" vertical="center" wrapText="1" indent="1"/>
    </xf>
    <xf numFmtId="0" fontId="34"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1" fillId="13" borderId="16" xfId="0" applyFont="1" applyFill="1" applyBorder="1" applyAlignment="1" applyProtection="1">
      <alignment horizontal="center" vertical="center" textRotation="90" wrapText="1"/>
    </xf>
    <xf numFmtId="49" fontId="41" fillId="13" borderId="28" xfId="0" applyFont="1" applyFill="1" applyBorder="1" applyAlignment="1" applyProtection="1">
      <alignment horizontal="center" vertical="center" textRotation="90" wrapText="1"/>
    </xf>
    <xf numFmtId="49" fontId="41" fillId="13" borderId="26" xfId="0" applyFont="1" applyFill="1" applyBorder="1" applyAlignment="1" applyProtection="1">
      <alignment horizontal="center" vertical="center" textRotation="90" wrapText="1"/>
    </xf>
    <xf numFmtId="0" fontId="7"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7" fillId="12" borderId="13" xfId="45" applyFont="1" applyFill="1" applyBorder="1" applyAlignment="1" applyProtection="1">
      <alignment horizontal="center" vertical="center" wrapText="1"/>
    </xf>
    <xf numFmtId="0" fontId="7" fillId="12" borderId="14" xfId="45" applyFont="1" applyFill="1" applyBorder="1" applyAlignment="1" applyProtection="1">
      <alignment horizontal="center" vertical="center" wrapText="1"/>
    </xf>
    <xf numFmtId="0" fontId="7" fillId="12" borderId="16" xfId="45" applyFont="1" applyFill="1" applyBorder="1" applyAlignment="1" applyProtection="1">
      <alignment horizontal="center" vertical="center" wrapText="1"/>
    </xf>
    <xf numFmtId="0" fontId="7" fillId="12" borderId="26" xfId="45" applyFont="1" applyFill="1" applyBorder="1" applyAlignment="1" applyProtection="1">
      <alignment horizontal="center" vertical="center" wrapText="1"/>
    </xf>
    <xf numFmtId="0" fontId="7" fillId="12" borderId="13" xfId="47" applyFont="1" applyFill="1" applyBorder="1" applyAlignment="1" applyProtection="1">
      <alignment horizontal="center" vertical="center" wrapText="1"/>
    </xf>
    <xf numFmtId="0" fontId="7" fillId="12" borderId="15" xfId="47" applyFont="1" applyFill="1" applyBorder="1" applyAlignment="1" applyProtection="1">
      <alignment horizontal="center" vertical="center" wrapText="1"/>
    </xf>
    <xf numFmtId="0" fontId="7" fillId="12" borderId="14" xfId="47" applyFont="1" applyFill="1" applyBorder="1" applyAlignment="1" applyProtection="1">
      <alignment horizontal="center" vertical="center" wrapText="1"/>
    </xf>
    <xf numFmtId="0" fontId="7" fillId="7" borderId="16" xfId="54" applyFont="1" applyFill="1" applyBorder="1" applyAlignment="1" applyProtection="1">
      <alignment horizontal="center" vertical="center" wrapText="1"/>
    </xf>
    <xf numFmtId="0" fontId="7" fillId="7" borderId="28" xfId="54" applyFont="1" applyFill="1" applyBorder="1" applyAlignment="1" applyProtection="1">
      <alignment horizontal="center" vertical="center" wrapText="1"/>
    </xf>
    <xf numFmtId="0" fontId="7" fillId="7" borderId="26" xfId="54" applyFont="1" applyFill="1" applyBorder="1" applyAlignment="1" applyProtection="1">
      <alignment horizontal="center" vertical="center" wrapText="1"/>
    </xf>
    <xf numFmtId="49" fontId="38" fillId="9" borderId="5" xfId="53" applyNumberFormat="1" applyFont="1" applyFill="1" applyBorder="1" applyAlignment="1" applyProtection="1">
      <alignment horizontal="center" vertical="center" wrapText="1"/>
      <protection locked="0"/>
    </xf>
    <xf numFmtId="49" fontId="7" fillId="11" borderId="5" xfId="53" applyNumberFormat="1" applyFont="1" applyFill="1" applyBorder="1" applyAlignment="1" applyProtection="1">
      <alignment horizontal="center" vertical="center" wrapText="1"/>
    </xf>
    <xf numFmtId="0" fontId="19" fillId="0" borderId="15" xfId="55" applyFont="1" applyBorder="1" applyAlignment="1">
      <alignment horizontal="left" vertical="center" wrapText="1" indent="1"/>
    </xf>
    <xf numFmtId="0" fontId="7" fillId="0" borderId="0" xfId="47" applyFont="1" applyFill="1" applyBorder="1" applyAlignment="1" applyProtection="1">
      <alignment horizontal="right" vertical="center" wrapText="1"/>
    </xf>
    <xf numFmtId="0" fontId="30" fillId="7" borderId="23" xfId="33" applyNumberFormat="1" applyFont="1" applyFill="1" applyBorder="1" applyAlignment="1" applyProtection="1">
      <alignment horizontal="center" vertical="center" wrapText="1"/>
    </xf>
    <xf numFmtId="0" fontId="75" fillId="0" borderId="0" xfId="54" applyFont="1" applyFill="1" applyBorder="1" applyAlignment="1" applyProtection="1">
      <alignment horizontal="center" vertical="center" wrapText="1"/>
    </xf>
    <xf numFmtId="4" fontId="7" fillId="8" borderId="5" xfId="30" applyNumberFormat="1" applyFont="1" applyFill="1" applyBorder="1" applyAlignment="1" applyProtection="1">
      <alignment horizontal="left" vertical="center" wrapText="1"/>
    </xf>
    <xf numFmtId="0" fontId="7" fillId="9" borderId="5" xfId="54" applyNumberFormat="1" applyFont="1" applyFill="1" applyBorder="1" applyAlignment="1" applyProtection="1">
      <alignment horizontal="left" vertical="center" wrapText="1"/>
      <protection locked="0"/>
    </xf>
    <xf numFmtId="0" fontId="7" fillId="9" borderId="13" xfId="54" applyNumberFormat="1" applyFont="1" applyFill="1" applyBorder="1" applyAlignment="1" applyProtection="1">
      <alignment horizontal="left" vertical="center" wrapText="1"/>
      <protection locked="0"/>
    </xf>
    <xf numFmtId="0" fontId="7" fillId="9" borderId="15" xfId="54" applyNumberFormat="1" applyFont="1" applyFill="1" applyBorder="1" applyAlignment="1" applyProtection="1">
      <alignment horizontal="left" vertical="center" wrapText="1"/>
      <protection locked="0"/>
    </xf>
    <xf numFmtId="0" fontId="7"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49" fontId="57" fillId="0" borderId="0" xfId="53" applyNumberFormat="1" applyFont="1" applyFill="1" applyBorder="1" applyAlignment="1" applyProtection="1">
      <alignment horizontal="left" vertical="center" wrapText="1" indent="1"/>
    </xf>
    <xf numFmtId="49" fontId="70" fillId="9" borderId="13" xfId="30" applyNumberFormat="1" applyFont="1" applyFill="1" applyBorder="1" applyAlignment="1" applyProtection="1">
      <alignment horizontal="left" vertical="center" wrapText="1" indent="1"/>
      <protection locked="0"/>
    </xf>
    <xf numFmtId="49" fontId="70" fillId="9" borderId="15" xfId="30" applyNumberFormat="1" applyFont="1" applyFill="1" applyBorder="1" applyAlignment="1" applyProtection="1">
      <alignment horizontal="left" vertical="center" wrapText="1" indent="1"/>
      <protection locked="0"/>
    </xf>
    <xf numFmtId="49" fontId="70" fillId="9" borderId="14" xfId="30" applyNumberFormat="1" applyFont="1" applyFill="1" applyBorder="1" applyAlignment="1" applyProtection="1">
      <alignment horizontal="left" vertical="center" wrapText="1" indent="1"/>
      <protection locked="0"/>
    </xf>
    <xf numFmtId="0" fontId="30" fillId="7" borderId="15" xfId="33" applyNumberFormat="1" applyFont="1" applyFill="1" applyBorder="1" applyAlignment="1" applyProtection="1">
      <alignment horizontal="center" vertical="center" wrapText="1"/>
    </xf>
    <xf numFmtId="0" fontId="7" fillId="8" borderId="5" xfId="53" applyNumberFormat="1" applyFont="1" applyFill="1" applyBorder="1" applyAlignment="1" applyProtection="1">
      <alignment horizontal="left" vertical="center" wrapText="1"/>
    </xf>
    <xf numFmtId="49" fontId="41" fillId="13" borderId="5" xfId="0" applyFont="1" applyFill="1" applyBorder="1" applyAlignment="1" applyProtection="1">
      <alignment horizontal="center" vertical="center" textRotation="90" wrapText="1"/>
    </xf>
    <xf numFmtId="0" fontId="48" fillId="0" borderId="0" xfId="47" applyFont="1" applyFill="1" applyBorder="1" applyAlignment="1" applyProtection="1">
      <alignment horizontal="center" vertical="center" wrapText="1"/>
    </xf>
    <xf numFmtId="0" fontId="7" fillId="0" borderId="23" xfId="53" applyNumberFormat="1" applyFont="1" applyFill="1" applyBorder="1" applyAlignment="1" applyProtection="1">
      <alignment horizontal="center" vertical="center" wrapText="1"/>
    </xf>
    <xf numFmtId="0" fontId="48" fillId="0" borderId="17" xfId="47" applyFont="1" applyFill="1" applyBorder="1" applyAlignment="1" applyProtection="1">
      <alignment horizontal="center" vertical="center" wrapText="1"/>
    </xf>
    <xf numFmtId="0" fontId="34" fillId="0" borderId="0" xfId="54" applyFont="1" applyFill="1" applyBorder="1" applyAlignment="1" applyProtection="1">
      <alignment horizontal="center" vertical="center" wrapText="1"/>
    </xf>
    <xf numFmtId="0" fontId="7" fillId="0" borderId="0" xfId="53" applyNumberFormat="1" applyFont="1" applyFill="1" applyBorder="1" applyAlignment="1" applyProtection="1">
      <alignment horizontal="center" vertical="center" wrapText="1"/>
    </xf>
    <xf numFmtId="0" fontId="12"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7" fillId="12" borderId="5" xfId="47" applyFont="1" applyFill="1" applyBorder="1" applyAlignment="1" applyProtection="1">
      <alignment horizontal="center" vertical="center" wrapText="1"/>
    </xf>
    <xf numFmtId="0" fontId="7"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7" fillId="0" borderId="21" xfId="54" applyNumberFormat="1" applyFont="1" applyFill="1" applyBorder="1" applyAlignment="1" applyProtection="1">
      <alignment horizontal="left" vertical="center" wrapText="1"/>
    </xf>
    <xf numFmtId="0" fontId="7" fillId="0" borderId="20" xfId="54" applyNumberFormat="1" applyFont="1" applyFill="1" applyBorder="1" applyAlignment="1" applyProtection="1">
      <alignment horizontal="left" vertical="center" wrapText="1"/>
    </xf>
    <xf numFmtId="0" fontId="7" fillId="0" borderId="18" xfId="54" applyNumberFormat="1" applyFont="1" applyFill="1" applyBorder="1" applyAlignment="1" applyProtection="1">
      <alignment horizontal="left" vertical="center" wrapText="1"/>
    </xf>
    <xf numFmtId="49" fontId="7" fillId="7" borderId="5" xfId="54" applyNumberFormat="1" applyFont="1" applyFill="1" applyBorder="1" applyAlignment="1" applyProtection="1">
      <alignment horizontal="center" vertical="center" wrapText="1"/>
    </xf>
    <xf numFmtId="0" fontId="7" fillId="0" borderId="16" xfId="54" applyNumberFormat="1" applyFont="1" applyFill="1" applyBorder="1" applyAlignment="1" applyProtection="1">
      <alignment horizontal="left" vertical="center" wrapText="1"/>
    </xf>
    <xf numFmtId="0" fontId="7" fillId="0" borderId="28" xfId="54" applyNumberFormat="1" applyFont="1" applyFill="1" applyBorder="1" applyAlignment="1" applyProtection="1">
      <alignment horizontal="left" vertical="center" wrapText="1"/>
    </xf>
    <xf numFmtId="0" fontId="7" fillId="0" borderId="26"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7" fillId="8" borderId="5" xfId="47" applyNumberFormat="1" applyFont="1" applyFill="1" applyBorder="1" applyAlignment="1" applyProtection="1">
      <alignment horizontal="left" vertical="center" wrapText="1"/>
    </xf>
    <xf numFmtId="0" fontId="7" fillId="8" borderId="5" xfId="54" applyNumberFormat="1" applyFont="1" applyFill="1" applyBorder="1" applyAlignment="1" applyProtection="1">
      <alignment horizontal="left" vertical="center" wrapText="1"/>
    </xf>
    <xf numFmtId="0" fontId="7" fillId="7" borderId="5" xfId="54" applyNumberFormat="1" applyFont="1" applyFill="1" applyBorder="1" applyAlignment="1" applyProtection="1">
      <alignment horizontal="left" vertical="center" wrapText="1"/>
    </xf>
    <xf numFmtId="49" fontId="7" fillId="2" borderId="5" xfId="54" applyNumberFormat="1" applyFont="1" applyFill="1" applyBorder="1" applyAlignment="1" applyProtection="1">
      <alignment horizontal="left" vertical="center" wrapText="1" indent="4"/>
      <protection locked="0"/>
    </xf>
    <xf numFmtId="0" fontId="7"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3"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8"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30" fillId="7" borderId="15" xfId="33" applyNumberFormat="1" applyFont="1" applyFill="1" applyBorder="1" applyAlignment="1" applyProtection="1">
      <alignment horizontal="center" vertical="center" wrapText="1"/>
    </xf>
    <xf numFmtId="0" fontId="38"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8" fillId="0" borderId="28" xfId="54" applyFont="1" applyFill="1" applyBorder="1" applyAlignment="1" applyProtection="1">
      <alignment horizontal="left" vertical="center" wrapText="1"/>
    </xf>
    <xf numFmtId="0" fontId="38" fillId="0" borderId="26" xfId="54" applyFont="1" applyFill="1" applyBorder="1" applyAlignment="1" applyProtection="1">
      <alignment horizontal="left" vertical="center" wrapText="1"/>
    </xf>
    <xf numFmtId="0" fontId="7" fillId="7" borderId="13" xfId="54" applyFont="1" applyFill="1" applyBorder="1" applyAlignment="1" applyProtection="1">
      <alignment horizontal="center" vertical="center" wrapText="1"/>
    </xf>
    <xf numFmtId="0" fontId="7" fillId="7" borderId="15" xfId="54" applyFont="1" applyFill="1" applyBorder="1" applyAlignment="1" applyProtection="1">
      <alignment horizontal="center" vertical="center" wrapText="1"/>
    </xf>
    <xf numFmtId="0" fontId="7" fillId="7" borderId="14" xfId="54" applyFont="1" applyFill="1" applyBorder="1" applyAlignment="1" applyProtection="1">
      <alignment horizontal="center" vertical="center" wrapText="1"/>
    </xf>
    <xf numFmtId="0" fontId="19" fillId="0" borderId="15" xfId="32" applyFont="1" applyFill="1" applyBorder="1" applyAlignment="1" applyProtection="1">
      <alignment horizontal="left" vertical="center" wrapText="1" indent="1"/>
    </xf>
    <xf numFmtId="49" fontId="7" fillId="0" borderId="0" xfId="41" applyBorder="1" applyAlignment="1" applyProtection="1">
      <alignment horizontal="left" vertical="top" wrapText="1"/>
    </xf>
    <xf numFmtId="0" fontId="7" fillId="7" borderId="5" xfId="48" applyNumberFormat="1" applyFont="1" applyFill="1" applyBorder="1" applyAlignment="1" applyProtection="1">
      <alignment horizontal="center" vertical="center" wrapText="1"/>
    </xf>
    <xf numFmtId="49" fontId="7" fillId="0" borderId="0" xfId="41" applyFont="1" applyAlignment="1">
      <alignment horizontal="left" vertical="top" wrapText="1"/>
    </xf>
    <xf numFmtId="49" fontId="0" fillId="12" borderId="15" xfId="0" applyFont="1" applyFill="1" applyBorder="1" applyAlignment="1">
      <alignment horizontal="left" vertical="center" indent="1"/>
    </xf>
    <xf numFmtId="4" fontId="7" fillId="8" borderId="13" xfId="30" applyNumberFormat="1" applyFont="1" applyFill="1" applyBorder="1" applyAlignment="1" applyProtection="1">
      <alignment horizontal="left" vertical="center" wrapText="1"/>
    </xf>
    <xf numFmtId="4" fontId="7" fillId="8" borderId="15" xfId="30" applyNumberFormat="1" applyFont="1" applyFill="1" applyBorder="1" applyAlignment="1" applyProtection="1">
      <alignment horizontal="left" vertical="center" wrapText="1"/>
    </xf>
    <xf numFmtId="4" fontId="7" fillId="8" borderId="14" xfId="30" applyNumberFormat="1" applyFont="1" applyFill="1" applyBorder="1" applyAlignment="1" applyProtection="1">
      <alignment horizontal="left" vertical="center" wrapText="1"/>
    </xf>
    <xf numFmtId="49" fontId="7" fillId="7" borderId="16" xfId="54" applyNumberFormat="1" applyFont="1" applyFill="1" applyBorder="1" applyAlignment="1" applyProtection="1">
      <alignment horizontal="center" vertical="center" wrapText="1"/>
    </xf>
    <xf numFmtId="49" fontId="7" fillId="7" borderId="26" xfId="54" applyNumberFormat="1" applyFont="1" applyFill="1" applyBorder="1" applyAlignment="1" applyProtection="1">
      <alignment horizontal="center" vertical="center" wrapText="1"/>
    </xf>
    <xf numFmtId="0" fontId="7" fillId="8" borderId="13" xfId="54" applyNumberFormat="1" applyFont="1" applyFill="1" applyBorder="1" applyAlignment="1" applyProtection="1">
      <alignment horizontal="left" vertical="center" wrapText="1"/>
    </xf>
    <xf numFmtId="0" fontId="7" fillId="8" borderId="15" xfId="54" applyNumberFormat="1" applyFont="1" applyFill="1" applyBorder="1" applyAlignment="1" applyProtection="1">
      <alignment horizontal="left" vertical="center" wrapText="1"/>
    </xf>
    <xf numFmtId="0" fontId="7" fillId="8" borderId="14" xfId="54" applyNumberFormat="1" applyFont="1" applyFill="1" applyBorder="1" applyAlignment="1" applyProtection="1">
      <alignment horizontal="left" vertical="center" wrapText="1"/>
    </xf>
    <xf numFmtId="0" fontId="7" fillId="8" borderId="13" xfId="53" applyNumberFormat="1" applyFont="1" applyFill="1" applyBorder="1" applyAlignment="1" applyProtection="1">
      <alignment horizontal="left" vertical="center" wrapText="1"/>
    </xf>
    <xf numFmtId="0" fontId="7" fillId="8" borderId="15" xfId="53" applyNumberFormat="1" applyFont="1" applyFill="1" applyBorder="1" applyAlignment="1" applyProtection="1">
      <alignment horizontal="left" vertical="center" wrapText="1"/>
    </xf>
    <xf numFmtId="0" fontId="7" fillId="8" borderId="14" xfId="53" applyNumberFormat="1" applyFont="1" applyFill="1" applyBorder="1" applyAlignment="1" applyProtection="1">
      <alignment horizontal="left" vertical="center" wrapText="1"/>
    </xf>
    <xf numFmtId="49" fontId="7" fillId="11" borderId="13" xfId="53" applyNumberFormat="1" applyFont="1" applyFill="1" applyBorder="1" applyAlignment="1" applyProtection="1">
      <alignment horizontal="center" vertical="center" wrapText="1"/>
    </xf>
    <xf numFmtId="0" fontId="7" fillId="0" borderId="13" xfId="54" applyNumberFormat="1" applyFont="1" applyFill="1" applyBorder="1" applyAlignment="1" applyProtection="1">
      <alignment horizontal="left" vertical="center" wrapText="1"/>
    </xf>
    <xf numFmtId="0" fontId="7" fillId="0" borderId="15" xfId="54" applyNumberFormat="1" applyFont="1" applyFill="1" applyBorder="1" applyAlignment="1" applyProtection="1">
      <alignment horizontal="left" vertical="center" wrapText="1"/>
    </xf>
    <xf numFmtId="0" fontId="7" fillId="0" borderId="14" xfId="54" applyNumberFormat="1" applyFont="1" applyFill="1" applyBorder="1" applyAlignment="1" applyProtection="1">
      <alignment horizontal="left" vertical="center" wrapText="1"/>
    </xf>
    <xf numFmtId="0" fontId="7" fillId="0" borderId="5"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7"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7"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7"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7" fillId="0" borderId="5" xfId="33" applyNumberFormat="1" applyFont="1" applyFill="1" applyBorder="1" applyAlignment="1" applyProtection="1">
      <alignment horizontal="left" vertical="center" wrapText="1"/>
    </xf>
    <xf numFmtId="0" fontId="7" fillId="0" borderId="5" xfId="53" applyNumberFormat="1" applyFont="1" applyFill="1" applyBorder="1" applyAlignment="1" applyProtection="1">
      <alignment horizontal="left" vertical="center" wrapText="1"/>
    </xf>
    <xf numFmtId="0" fontId="7" fillId="11" borderId="5" xfId="53" applyNumberFormat="1" applyFont="1" applyFill="1" applyBorder="1" applyAlignment="1" applyProtection="1">
      <alignment horizontal="center" vertical="center" wrapText="1"/>
    </xf>
    <xf numFmtId="0" fontId="7" fillId="0" borderId="5" xfId="53" applyNumberFormat="1" applyFont="1" applyFill="1" applyBorder="1" applyAlignment="1" applyProtection="1">
      <alignment horizontal="center" vertical="center" wrapText="1"/>
    </xf>
    <xf numFmtId="0" fontId="7" fillId="7" borderId="0" xfId="54" applyFont="1" applyFill="1" applyBorder="1" applyAlignment="1" applyProtection="1">
      <alignment horizontal="center" vertical="center" wrapText="1"/>
    </xf>
    <xf numFmtId="0" fontId="30" fillId="7" borderId="17" xfId="33" applyNumberFormat="1" applyFont="1" applyFill="1" applyBorder="1" applyAlignment="1" applyProtection="1">
      <alignment horizontal="center" vertical="center" wrapText="1"/>
    </xf>
    <xf numFmtId="14" fontId="7" fillId="8" borderId="5" xfId="53" applyNumberFormat="1" applyFont="1" applyFill="1" applyBorder="1" applyAlignment="1" applyProtection="1">
      <alignment horizontal="left" vertical="center" wrapText="1" indent="1"/>
    </xf>
    <xf numFmtId="0" fontId="30" fillId="0" borderId="20"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50" fillId="0" borderId="5" xfId="53" applyNumberFormat="1" applyFont="1" applyFill="1" applyBorder="1" applyAlignment="1" applyProtection="1">
      <alignment horizontal="center" vertical="center" wrapText="1"/>
    </xf>
    <xf numFmtId="0" fontId="34" fillId="0" borderId="21" xfId="54" applyFont="1" applyFill="1" applyBorder="1" applyAlignment="1" applyProtection="1">
      <alignment horizontal="center" vertical="center" wrapText="1"/>
    </xf>
    <xf numFmtId="0" fontId="34" fillId="0" borderId="18" xfId="54" applyFont="1" applyFill="1" applyBorder="1" applyAlignment="1" applyProtection="1">
      <alignment horizontal="center" vertical="center" wrapText="1"/>
    </xf>
    <xf numFmtId="0" fontId="7" fillId="8" borderId="13" xfId="47" applyNumberFormat="1" applyFont="1" applyFill="1" applyBorder="1" applyAlignment="1" applyProtection="1">
      <alignment horizontal="left" vertical="center" wrapText="1"/>
    </xf>
    <xf numFmtId="0" fontId="7" fillId="8" borderId="15" xfId="47" applyNumberFormat="1" applyFont="1" applyFill="1" applyBorder="1" applyAlignment="1" applyProtection="1">
      <alignment horizontal="left" vertical="center" wrapText="1"/>
    </xf>
    <xf numFmtId="0" fontId="7" fillId="8" borderId="14" xfId="47" applyNumberFormat="1" applyFont="1" applyFill="1" applyBorder="1" applyAlignment="1" applyProtection="1">
      <alignment horizontal="left" vertical="center" wrapText="1"/>
    </xf>
    <xf numFmtId="0" fontId="9" fillId="10" borderId="5" xfId="0" applyNumberFormat="1" applyFont="1" applyFill="1" applyBorder="1" applyAlignment="1" applyProtection="1">
      <alignment horizontal="center" vertical="center" wrapText="1"/>
    </xf>
  </cellXfs>
  <cellStyles count="126">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5"/>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6"/>
    <cellStyle name="Гиперссылка 2 2" xfId="31"/>
    <cellStyle name="Гиперссылка 4" xfId="107"/>
    <cellStyle name="Гиперссылка 5" xfId="121"/>
    <cellStyle name="Границы" xfId="122"/>
    <cellStyle name="Денежный" xfId="98" builtinId="4" hidden="1"/>
    <cellStyle name="Денежный [0]" xfId="99"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8"/>
    <cellStyle name="Обычный 12 2" xfId="36"/>
    <cellStyle name="Обычный 12 3" xfId="117"/>
    <cellStyle name="Обычный 14" xfId="37"/>
    <cellStyle name="Обычный 14 10" xfId="102"/>
    <cellStyle name="Обычный 14 2" xfId="113"/>
    <cellStyle name="Обычный 14 2 2" xfId="118"/>
    <cellStyle name="Обычный 14 3" xfId="114"/>
    <cellStyle name="Обычный 14 3 2" xfId="119"/>
    <cellStyle name="Обычный 14 4" xfId="115"/>
    <cellStyle name="Обычный 14 4 2" xfId="120"/>
    <cellStyle name="Обычный 14 5" xfId="103"/>
    <cellStyle name="Обычный 14 6" xfId="101"/>
    <cellStyle name="Обычный 14 6 2" xfId="104"/>
    <cellStyle name="Обычный 14 7" xfId="116"/>
    <cellStyle name="Обычный 14 8" xfId="124"/>
    <cellStyle name="Обычный 14 9" xfId="125"/>
    <cellStyle name="Обычный 15" xfId="38"/>
    <cellStyle name="Обычный 2" xfId="39"/>
    <cellStyle name="Обычный 2 10 2" xfId="109"/>
    <cellStyle name="Обычный 2 2" xfId="40"/>
    <cellStyle name="Обычный 2 3" xfId="110"/>
    <cellStyle name="Обычный 2 4" xfId="111"/>
    <cellStyle name="Обычный 3" xfId="41"/>
    <cellStyle name="Обычный 3 2" xfId="42"/>
    <cellStyle name="Обычный 3 3" xfId="43"/>
    <cellStyle name="Обычный 3 4" xfId="123"/>
    <cellStyle name="Обычный 4" xfId="44"/>
    <cellStyle name="Обычный 5" xfId="112"/>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63</xdr:col>
      <xdr:colOff>38100</xdr:colOff>
      <xdr:row>23</xdr:row>
      <xdr:rowOff>0</xdr:rowOff>
    </xdr:from>
    <xdr:to>
      <xdr:col>63</xdr:col>
      <xdr:colOff>228600</xdr:colOff>
      <xdr:row>23</xdr:row>
      <xdr:rowOff>190500</xdr:rowOff>
    </xdr:to>
    <xdr:grpSp>
      <xdr:nvGrpSpPr>
        <xdr:cNvPr id="4" name="shCalendar"/>
        <xdr:cNvGrpSpPr>
          <a:grpSpLocks/>
        </xdr:cNvGrpSpPr>
      </xdr:nvGrpSpPr>
      <xdr:grpSpPr bwMode="auto">
        <a:xfrm>
          <a:off x="34575750" y="3971925"/>
          <a:ext cx="190500" cy="190500"/>
          <a:chOff x="13896191" y="1813753"/>
          <a:chExt cx="211023" cy="178845"/>
        </a:xfrm>
      </xdr:grpSpPr>
      <xdr:sp macro="[0]!modfrmDateChoose.CalendarShow" textlink="">
        <xdr:nvSpPr>
          <xdr:cNvPr id="5"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54673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48006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4800600"/>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3743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790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3800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4114800"/>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17</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23850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50</xdr:row>
      <xdr:rowOff>0</xdr:rowOff>
    </xdr:from>
    <xdr:ext cx="190500" cy="190500"/>
    <xdr:grpSp>
      <xdr:nvGrpSpPr>
        <xdr:cNvPr id="7" name="shCalendar" hidden="1"/>
        <xdr:cNvGrpSpPr>
          <a:grpSpLocks/>
        </xdr:cNvGrpSpPr>
      </xdr:nvGrpSpPr>
      <xdr:grpSpPr bwMode="auto">
        <a:xfrm>
          <a:off x="8010525" y="1221105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xdr:cNvGrpSpPr>
          <a:grpSpLocks/>
        </xdr:cNvGrpSpPr>
      </xdr:nvGrpSpPr>
      <xdr:grpSpPr bwMode="auto">
        <a:xfrm>
          <a:off x="5391150" y="4829175"/>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48291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1.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9" width="10.5703125" style="554"/>
    <col min="30" max="249" width="10.5703125" style="493"/>
    <col min="250" max="257" width="0" style="493" hidden="1" customWidth="1"/>
    <col min="258" max="258" width="3.7109375" style="493" customWidth="1"/>
    <col min="259" max="259" width="3.85546875" style="493" customWidth="1"/>
    <col min="260" max="260" width="3.7109375" style="493" customWidth="1"/>
    <col min="261" max="261" width="12.7109375" style="493" customWidth="1"/>
    <col min="262" max="262" width="52.7109375" style="493" customWidth="1"/>
    <col min="263" max="266" width="0" style="493" hidden="1" customWidth="1"/>
    <col min="267" max="267" width="12.28515625" style="493" customWidth="1"/>
    <col min="268" max="268" width="6.42578125" style="493" customWidth="1"/>
    <col min="269" max="269" width="12.28515625" style="493" customWidth="1"/>
    <col min="270" max="270" width="0" style="493" hidden="1" customWidth="1"/>
    <col min="271" max="271" width="3.7109375" style="493" customWidth="1"/>
    <col min="272" max="272" width="11.140625" style="493" bestFit="1" customWidth="1"/>
    <col min="273" max="274" width="10.5703125" style="493"/>
    <col min="275" max="275" width="11.140625" style="493" customWidth="1"/>
    <col min="276" max="505" width="10.5703125" style="493"/>
    <col min="506" max="513" width="0" style="493" hidden="1" customWidth="1"/>
    <col min="514" max="514" width="3.7109375" style="493" customWidth="1"/>
    <col min="515" max="515" width="3.85546875" style="493" customWidth="1"/>
    <col min="516" max="516" width="3.7109375" style="493" customWidth="1"/>
    <col min="517" max="517" width="12.7109375" style="493" customWidth="1"/>
    <col min="518" max="518" width="52.7109375" style="493" customWidth="1"/>
    <col min="519" max="522" width="0" style="493" hidden="1" customWidth="1"/>
    <col min="523" max="523" width="12.28515625" style="493" customWidth="1"/>
    <col min="524" max="524" width="6.42578125" style="493" customWidth="1"/>
    <col min="525" max="525" width="12.28515625" style="493" customWidth="1"/>
    <col min="526" max="526" width="0" style="493" hidden="1" customWidth="1"/>
    <col min="527" max="527" width="3.7109375" style="493" customWidth="1"/>
    <col min="528" max="528" width="11.140625" style="493" bestFit="1" customWidth="1"/>
    <col min="529" max="530" width="10.5703125" style="493"/>
    <col min="531" max="531" width="11.140625" style="493" customWidth="1"/>
    <col min="532" max="761" width="10.5703125" style="493"/>
    <col min="762" max="769" width="0" style="493" hidden="1" customWidth="1"/>
    <col min="770" max="770" width="3.7109375" style="493" customWidth="1"/>
    <col min="771" max="771" width="3.85546875" style="493" customWidth="1"/>
    <col min="772" max="772" width="3.7109375" style="493" customWidth="1"/>
    <col min="773" max="773" width="12.7109375" style="493" customWidth="1"/>
    <col min="774" max="774" width="52.7109375" style="493" customWidth="1"/>
    <col min="775" max="778" width="0" style="493" hidden="1" customWidth="1"/>
    <col min="779" max="779" width="12.28515625" style="493" customWidth="1"/>
    <col min="780" max="780" width="6.42578125" style="493" customWidth="1"/>
    <col min="781" max="781" width="12.28515625" style="493" customWidth="1"/>
    <col min="782" max="782" width="0" style="493" hidden="1" customWidth="1"/>
    <col min="783" max="783" width="3.7109375" style="493" customWidth="1"/>
    <col min="784" max="784" width="11.140625" style="493" bestFit="1" customWidth="1"/>
    <col min="785" max="786" width="10.5703125" style="493"/>
    <col min="787" max="787" width="11.140625" style="493" customWidth="1"/>
    <col min="788" max="1017" width="10.5703125" style="493"/>
    <col min="1018" max="1025" width="0" style="493" hidden="1" customWidth="1"/>
    <col min="1026" max="1026" width="3.7109375" style="493" customWidth="1"/>
    <col min="1027" max="1027" width="3.85546875" style="493" customWidth="1"/>
    <col min="1028" max="1028" width="3.7109375" style="493" customWidth="1"/>
    <col min="1029" max="1029" width="12.7109375" style="493" customWidth="1"/>
    <col min="1030" max="1030" width="52.7109375" style="493" customWidth="1"/>
    <col min="1031" max="1034" width="0" style="493" hidden="1" customWidth="1"/>
    <col min="1035" max="1035" width="12.28515625" style="493" customWidth="1"/>
    <col min="1036" max="1036" width="6.42578125" style="493" customWidth="1"/>
    <col min="1037" max="1037" width="12.28515625" style="493" customWidth="1"/>
    <col min="1038" max="1038" width="0" style="493" hidden="1" customWidth="1"/>
    <col min="1039" max="1039" width="3.7109375" style="493" customWidth="1"/>
    <col min="1040" max="1040" width="11.140625" style="493" bestFit="1" customWidth="1"/>
    <col min="1041" max="1042" width="10.5703125" style="493"/>
    <col min="1043" max="1043" width="11.140625" style="493" customWidth="1"/>
    <col min="1044" max="1273" width="10.5703125" style="493"/>
    <col min="1274" max="1281" width="0" style="493" hidden="1" customWidth="1"/>
    <col min="1282" max="1282" width="3.7109375" style="493" customWidth="1"/>
    <col min="1283" max="1283" width="3.85546875" style="493" customWidth="1"/>
    <col min="1284" max="1284" width="3.7109375" style="493" customWidth="1"/>
    <col min="1285" max="1285" width="12.7109375" style="493" customWidth="1"/>
    <col min="1286" max="1286" width="52.7109375" style="493" customWidth="1"/>
    <col min="1287" max="1290" width="0" style="493" hidden="1" customWidth="1"/>
    <col min="1291" max="1291" width="12.28515625" style="493" customWidth="1"/>
    <col min="1292" max="1292" width="6.42578125" style="493" customWidth="1"/>
    <col min="1293" max="1293" width="12.28515625" style="493" customWidth="1"/>
    <col min="1294" max="1294" width="0" style="493" hidden="1" customWidth="1"/>
    <col min="1295" max="1295" width="3.7109375" style="493" customWidth="1"/>
    <col min="1296" max="1296" width="11.140625" style="493" bestFit="1" customWidth="1"/>
    <col min="1297" max="1298" width="10.5703125" style="493"/>
    <col min="1299" max="1299" width="11.140625" style="493" customWidth="1"/>
    <col min="1300" max="1529" width="10.5703125" style="493"/>
    <col min="1530" max="1537" width="0" style="493" hidden="1" customWidth="1"/>
    <col min="1538" max="1538" width="3.7109375" style="493" customWidth="1"/>
    <col min="1539" max="1539" width="3.85546875" style="493" customWidth="1"/>
    <col min="1540" max="1540" width="3.7109375" style="493" customWidth="1"/>
    <col min="1541" max="1541" width="12.7109375" style="493" customWidth="1"/>
    <col min="1542" max="1542" width="52.7109375" style="493" customWidth="1"/>
    <col min="1543" max="1546" width="0" style="493" hidden="1" customWidth="1"/>
    <col min="1547" max="1547" width="12.28515625" style="493" customWidth="1"/>
    <col min="1548" max="1548" width="6.42578125" style="493" customWidth="1"/>
    <col min="1549" max="1549" width="12.28515625" style="493" customWidth="1"/>
    <col min="1550" max="1550" width="0" style="493" hidden="1" customWidth="1"/>
    <col min="1551" max="1551" width="3.7109375" style="493" customWidth="1"/>
    <col min="1552" max="1552" width="11.140625" style="493" bestFit="1" customWidth="1"/>
    <col min="1553" max="1554" width="10.5703125" style="493"/>
    <col min="1555" max="1555" width="11.140625" style="493" customWidth="1"/>
    <col min="1556" max="1785" width="10.5703125" style="493"/>
    <col min="1786" max="1793" width="0" style="493" hidden="1" customWidth="1"/>
    <col min="1794" max="1794" width="3.7109375" style="493" customWidth="1"/>
    <col min="1795" max="1795" width="3.85546875" style="493" customWidth="1"/>
    <col min="1796" max="1796" width="3.7109375" style="493" customWidth="1"/>
    <col min="1797" max="1797" width="12.7109375" style="493" customWidth="1"/>
    <col min="1798" max="1798" width="52.7109375" style="493" customWidth="1"/>
    <col min="1799" max="1802" width="0" style="493" hidden="1" customWidth="1"/>
    <col min="1803" max="1803" width="12.28515625" style="493" customWidth="1"/>
    <col min="1804" max="1804" width="6.42578125" style="493" customWidth="1"/>
    <col min="1805" max="1805" width="12.28515625" style="493" customWidth="1"/>
    <col min="1806" max="1806" width="0" style="493" hidden="1" customWidth="1"/>
    <col min="1807" max="1807" width="3.7109375" style="493" customWidth="1"/>
    <col min="1808" max="1808" width="11.140625" style="493" bestFit="1" customWidth="1"/>
    <col min="1809" max="1810" width="10.5703125" style="493"/>
    <col min="1811" max="1811" width="11.140625" style="493" customWidth="1"/>
    <col min="1812" max="2041" width="10.5703125" style="493"/>
    <col min="2042" max="2049" width="0" style="493" hidden="1" customWidth="1"/>
    <col min="2050" max="2050" width="3.7109375" style="493" customWidth="1"/>
    <col min="2051" max="2051" width="3.85546875" style="493" customWidth="1"/>
    <col min="2052" max="2052" width="3.7109375" style="493" customWidth="1"/>
    <col min="2053" max="2053" width="12.7109375" style="493" customWidth="1"/>
    <col min="2054" max="2054" width="52.7109375" style="493" customWidth="1"/>
    <col min="2055" max="2058" width="0" style="493" hidden="1" customWidth="1"/>
    <col min="2059" max="2059" width="12.28515625" style="493" customWidth="1"/>
    <col min="2060" max="2060" width="6.42578125" style="493" customWidth="1"/>
    <col min="2061" max="2061" width="12.28515625" style="493" customWidth="1"/>
    <col min="2062" max="2062" width="0" style="493" hidden="1" customWidth="1"/>
    <col min="2063" max="2063" width="3.7109375" style="493" customWidth="1"/>
    <col min="2064" max="2064" width="11.140625" style="493" bestFit="1" customWidth="1"/>
    <col min="2065" max="2066" width="10.5703125" style="493"/>
    <col min="2067" max="2067" width="11.140625" style="493" customWidth="1"/>
    <col min="2068" max="2297" width="10.5703125" style="493"/>
    <col min="2298" max="2305" width="0" style="493" hidden="1" customWidth="1"/>
    <col min="2306" max="2306" width="3.7109375" style="493" customWidth="1"/>
    <col min="2307" max="2307" width="3.85546875" style="493" customWidth="1"/>
    <col min="2308" max="2308" width="3.7109375" style="493" customWidth="1"/>
    <col min="2309" max="2309" width="12.7109375" style="493" customWidth="1"/>
    <col min="2310" max="2310" width="52.7109375" style="493" customWidth="1"/>
    <col min="2311" max="2314" width="0" style="493" hidden="1" customWidth="1"/>
    <col min="2315" max="2315" width="12.28515625" style="493" customWidth="1"/>
    <col min="2316" max="2316" width="6.42578125" style="493" customWidth="1"/>
    <col min="2317" max="2317" width="12.28515625" style="493" customWidth="1"/>
    <col min="2318" max="2318" width="0" style="493" hidden="1" customWidth="1"/>
    <col min="2319" max="2319" width="3.7109375" style="493" customWidth="1"/>
    <col min="2320" max="2320" width="11.140625" style="493" bestFit="1" customWidth="1"/>
    <col min="2321" max="2322" width="10.5703125" style="493"/>
    <col min="2323" max="2323" width="11.140625" style="493" customWidth="1"/>
    <col min="2324" max="2553" width="10.5703125" style="493"/>
    <col min="2554" max="2561" width="0" style="493" hidden="1" customWidth="1"/>
    <col min="2562" max="2562" width="3.7109375" style="493" customWidth="1"/>
    <col min="2563" max="2563" width="3.85546875" style="493" customWidth="1"/>
    <col min="2564" max="2564" width="3.7109375" style="493" customWidth="1"/>
    <col min="2565" max="2565" width="12.7109375" style="493" customWidth="1"/>
    <col min="2566" max="2566" width="52.7109375" style="493" customWidth="1"/>
    <col min="2567" max="2570" width="0" style="493" hidden="1" customWidth="1"/>
    <col min="2571" max="2571" width="12.28515625" style="493" customWidth="1"/>
    <col min="2572" max="2572" width="6.42578125" style="493" customWidth="1"/>
    <col min="2573" max="2573" width="12.28515625" style="493" customWidth="1"/>
    <col min="2574" max="2574" width="0" style="493" hidden="1" customWidth="1"/>
    <col min="2575" max="2575" width="3.7109375" style="493" customWidth="1"/>
    <col min="2576" max="2576" width="11.140625" style="493" bestFit="1" customWidth="1"/>
    <col min="2577" max="2578" width="10.5703125" style="493"/>
    <col min="2579" max="2579" width="11.140625" style="493" customWidth="1"/>
    <col min="2580" max="2809" width="10.5703125" style="493"/>
    <col min="2810" max="2817" width="0" style="493" hidden="1" customWidth="1"/>
    <col min="2818" max="2818" width="3.7109375" style="493" customWidth="1"/>
    <col min="2819" max="2819" width="3.85546875" style="493" customWidth="1"/>
    <col min="2820" max="2820" width="3.7109375" style="493" customWidth="1"/>
    <col min="2821" max="2821" width="12.7109375" style="493" customWidth="1"/>
    <col min="2822" max="2822" width="52.7109375" style="493" customWidth="1"/>
    <col min="2823" max="2826" width="0" style="493" hidden="1" customWidth="1"/>
    <col min="2827" max="2827" width="12.28515625" style="493" customWidth="1"/>
    <col min="2828" max="2828" width="6.42578125" style="493" customWidth="1"/>
    <col min="2829" max="2829" width="12.28515625" style="493" customWidth="1"/>
    <col min="2830" max="2830" width="0" style="493" hidden="1" customWidth="1"/>
    <col min="2831" max="2831" width="3.7109375" style="493" customWidth="1"/>
    <col min="2832" max="2832" width="11.140625" style="493" bestFit="1" customWidth="1"/>
    <col min="2833" max="2834" width="10.5703125" style="493"/>
    <col min="2835" max="2835" width="11.140625" style="493" customWidth="1"/>
    <col min="2836" max="3065" width="10.5703125" style="493"/>
    <col min="3066" max="3073" width="0" style="493" hidden="1" customWidth="1"/>
    <col min="3074" max="3074" width="3.7109375" style="493" customWidth="1"/>
    <col min="3075" max="3075" width="3.85546875" style="493" customWidth="1"/>
    <col min="3076" max="3076" width="3.7109375" style="493" customWidth="1"/>
    <col min="3077" max="3077" width="12.7109375" style="493" customWidth="1"/>
    <col min="3078" max="3078" width="52.7109375" style="493" customWidth="1"/>
    <col min="3079" max="3082" width="0" style="493" hidden="1" customWidth="1"/>
    <col min="3083" max="3083" width="12.28515625" style="493" customWidth="1"/>
    <col min="3084" max="3084" width="6.42578125" style="493" customWidth="1"/>
    <col min="3085" max="3085" width="12.28515625" style="493" customWidth="1"/>
    <col min="3086" max="3086" width="0" style="493" hidden="1" customWidth="1"/>
    <col min="3087" max="3087" width="3.7109375" style="493" customWidth="1"/>
    <col min="3088" max="3088" width="11.140625" style="493" bestFit="1" customWidth="1"/>
    <col min="3089" max="3090" width="10.5703125" style="493"/>
    <col min="3091" max="3091" width="11.140625" style="493" customWidth="1"/>
    <col min="3092" max="3321" width="10.5703125" style="493"/>
    <col min="3322" max="3329" width="0" style="493" hidden="1" customWidth="1"/>
    <col min="3330" max="3330" width="3.7109375" style="493" customWidth="1"/>
    <col min="3331" max="3331" width="3.85546875" style="493" customWidth="1"/>
    <col min="3332" max="3332" width="3.7109375" style="493" customWidth="1"/>
    <col min="3333" max="3333" width="12.7109375" style="493" customWidth="1"/>
    <col min="3334" max="3334" width="52.7109375" style="493" customWidth="1"/>
    <col min="3335" max="3338" width="0" style="493" hidden="1" customWidth="1"/>
    <col min="3339" max="3339" width="12.28515625" style="493" customWidth="1"/>
    <col min="3340" max="3340" width="6.42578125" style="493" customWidth="1"/>
    <col min="3341" max="3341" width="12.28515625" style="493" customWidth="1"/>
    <col min="3342" max="3342" width="0" style="493" hidden="1" customWidth="1"/>
    <col min="3343" max="3343" width="3.7109375" style="493" customWidth="1"/>
    <col min="3344" max="3344" width="11.140625" style="493" bestFit="1" customWidth="1"/>
    <col min="3345" max="3346" width="10.5703125" style="493"/>
    <col min="3347" max="3347" width="11.140625" style="493" customWidth="1"/>
    <col min="3348" max="3577" width="10.5703125" style="493"/>
    <col min="3578" max="3585" width="0" style="493" hidden="1" customWidth="1"/>
    <col min="3586" max="3586" width="3.7109375" style="493" customWidth="1"/>
    <col min="3587" max="3587" width="3.85546875" style="493" customWidth="1"/>
    <col min="3588" max="3588" width="3.7109375" style="493" customWidth="1"/>
    <col min="3589" max="3589" width="12.7109375" style="493" customWidth="1"/>
    <col min="3590" max="3590" width="52.7109375" style="493" customWidth="1"/>
    <col min="3591" max="3594" width="0" style="493" hidden="1" customWidth="1"/>
    <col min="3595" max="3595" width="12.28515625" style="493" customWidth="1"/>
    <col min="3596" max="3596" width="6.42578125" style="493" customWidth="1"/>
    <col min="3597" max="3597" width="12.28515625" style="493" customWidth="1"/>
    <col min="3598" max="3598" width="0" style="493" hidden="1" customWidth="1"/>
    <col min="3599" max="3599" width="3.7109375" style="493" customWidth="1"/>
    <col min="3600" max="3600" width="11.140625" style="493" bestFit="1" customWidth="1"/>
    <col min="3601" max="3602" width="10.5703125" style="493"/>
    <col min="3603" max="3603" width="11.140625" style="493" customWidth="1"/>
    <col min="3604" max="3833" width="10.5703125" style="493"/>
    <col min="3834" max="3841" width="0" style="493" hidden="1" customWidth="1"/>
    <col min="3842" max="3842" width="3.7109375" style="493" customWidth="1"/>
    <col min="3843" max="3843" width="3.85546875" style="493" customWidth="1"/>
    <col min="3844" max="3844" width="3.7109375" style="493" customWidth="1"/>
    <col min="3845" max="3845" width="12.7109375" style="493" customWidth="1"/>
    <col min="3846" max="3846" width="52.7109375" style="493" customWidth="1"/>
    <col min="3847" max="3850" width="0" style="493" hidden="1" customWidth="1"/>
    <col min="3851" max="3851" width="12.28515625" style="493" customWidth="1"/>
    <col min="3852" max="3852" width="6.42578125" style="493" customWidth="1"/>
    <col min="3853" max="3853" width="12.28515625" style="493" customWidth="1"/>
    <col min="3854" max="3854" width="0" style="493" hidden="1" customWidth="1"/>
    <col min="3855" max="3855" width="3.7109375" style="493" customWidth="1"/>
    <col min="3856" max="3856" width="11.140625" style="493" bestFit="1" customWidth="1"/>
    <col min="3857" max="3858" width="10.5703125" style="493"/>
    <col min="3859" max="3859" width="11.140625" style="493" customWidth="1"/>
    <col min="3860" max="4089" width="10.5703125" style="493"/>
    <col min="4090" max="4097" width="0" style="493" hidden="1" customWidth="1"/>
    <col min="4098" max="4098" width="3.7109375" style="493" customWidth="1"/>
    <col min="4099" max="4099" width="3.85546875" style="493" customWidth="1"/>
    <col min="4100" max="4100" width="3.7109375" style="493" customWidth="1"/>
    <col min="4101" max="4101" width="12.7109375" style="493" customWidth="1"/>
    <col min="4102" max="4102" width="52.7109375" style="493" customWidth="1"/>
    <col min="4103" max="4106" width="0" style="493" hidden="1" customWidth="1"/>
    <col min="4107" max="4107" width="12.28515625" style="493" customWidth="1"/>
    <col min="4108" max="4108" width="6.42578125" style="493" customWidth="1"/>
    <col min="4109" max="4109" width="12.28515625" style="493" customWidth="1"/>
    <col min="4110" max="4110" width="0" style="493" hidden="1" customWidth="1"/>
    <col min="4111" max="4111" width="3.7109375" style="493" customWidth="1"/>
    <col min="4112" max="4112" width="11.140625" style="493" bestFit="1" customWidth="1"/>
    <col min="4113" max="4114" width="10.5703125" style="493"/>
    <col min="4115" max="4115" width="11.140625" style="493" customWidth="1"/>
    <col min="4116" max="4345" width="10.5703125" style="493"/>
    <col min="4346" max="4353" width="0" style="493" hidden="1" customWidth="1"/>
    <col min="4354" max="4354" width="3.7109375" style="493" customWidth="1"/>
    <col min="4355" max="4355" width="3.85546875" style="493" customWidth="1"/>
    <col min="4356" max="4356" width="3.7109375" style="493" customWidth="1"/>
    <col min="4357" max="4357" width="12.7109375" style="493" customWidth="1"/>
    <col min="4358" max="4358" width="52.7109375" style="493" customWidth="1"/>
    <col min="4359" max="4362" width="0" style="493" hidden="1" customWidth="1"/>
    <col min="4363" max="4363" width="12.28515625" style="493" customWidth="1"/>
    <col min="4364" max="4364" width="6.42578125" style="493" customWidth="1"/>
    <col min="4365" max="4365" width="12.28515625" style="493" customWidth="1"/>
    <col min="4366" max="4366" width="0" style="493" hidden="1" customWidth="1"/>
    <col min="4367" max="4367" width="3.7109375" style="493" customWidth="1"/>
    <col min="4368" max="4368" width="11.140625" style="493" bestFit="1" customWidth="1"/>
    <col min="4369" max="4370" width="10.5703125" style="493"/>
    <col min="4371" max="4371" width="11.140625" style="493" customWidth="1"/>
    <col min="4372" max="4601" width="10.5703125" style="493"/>
    <col min="4602" max="4609" width="0" style="493" hidden="1" customWidth="1"/>
    <col min="4610" max="4610" width="3.7109375" style="493" customWidth="1"/>
    <col min="4611" max="4611" width="3.85546875" style="493" customWidth="1"/>
    <col min="4612" max="4612" width="3.7109375" style="493" customWidth="1"/>
    <col min="4613" max="4613" width="12.7109375" style="493" customWidth="1"/>
    <col min="4614" max="4614" width="52.7109375" style="493" customWidth="1"/>
    <col min="4615" max="4618" width="0" style="493" hidden="1" customWidth="1"/>
    <col min="4619" max="4619" width="12.28515625" style="493" customWidth="1"/>
    <col min="4620" max="4620" width="6.42578125" style="493" customWidth="1"/>
    <col min="4621" max="4621" width="12.28515625" style="493" customWidth="1"/>
    <col min="4622" max="4622" width="0" style="493" hidden="1" customWidth="1"/>
    <col min="4623" max="4623" width="3.7109375" style="493" customWidth="1"/>
    <col min="4624" max="4624" width="11.140625" style="493" bestFit="1" customWidth="1"/>
    <col min="4625" max="4626" width="10.5703125" style="493"/>
    <col min="4627" max="4627" width="11.140625" style="493" customWidth="1"/>
    <col min="4628" max="4857" width="10.5703125" style="493"/>
    <col min="4858" max="4865" width="0" style="493" hidden="1" customWidth="1"/>
    <col min="4866" max="4866" width="3.7109375" style="493" customWidth="1"/>
    <col min="4867" max="4867" width="3.85546875" style="493" customWidth="1"/>
    <col min="4868" max="4868" width="3.7109375" style="493" customWidth="1"/>
    <col min="4869" max="4869" width="12.7109375" style="493" customWidth="1"/>
    <col min="4870" max="4870" width="52.7109375" style="493" customWidth="1"/>
    <col min="4871" max="4874" width="0" style="493" hidden="1" customWidth="1"/>
    <col min="4875" max="4875" width="12.28515625" style="493" customWidth="1"/>
    <col min="4876" max="4876" width="6.42578125" style="493" customWidth="1"/>
    <col min="4877" max="4877" width="12.28515625" style="493" customWidth="1"/>
    <col min="4878" max="4878" width="0" style="493" hidden="1" customWidth="1"/>
    <col min="4879" max="4879" width="3.7109375" style="493" customWidth="1"/>
    <col min="4880" max="4880" width="11.140625" style="493" bestFit="1" customWidth="1"/>
    <col min="4881" max="4882" width="10.5703125" style="493"/>
    <col min="4883" max="4883" width="11.140625" style="493" customWidth="1"/>
    <col min="4884" max="5113" width="10.5703125" style="493"/>
    <col min="5114" max="5121" width="0" style="493" hidden="1" customWidth="1"/>
    <col min="5122" max="5122" width="3.7109375" style="493" customWidth="1"/>
    <col min="5123" max="5123" width="3.85546875" style="493" customWidth="1"/>
    <col min="5124" max="5124" width="3.7109375" style="493" customWidth="1"/>
    <col min="5125" max="5125" width="12.7109375" style="493" customWidth="1"/>
    <col min="5126" max="5126" width="52.7109375" style="493" customWidth="1"/>
    <col min="5127" max="5130" width="0" style="493" hidden="1" customWidth="1"/>
    <col min="5131" max="5131" width="12.28515625" style="493" customWidth="1"/>
    <col min="5132" max="5132" width="6.42578125" style="493" customWidth="1"/>
    <col min="5133" max="5133" width="12.28515625" style="493" customWidth="1"/>
    <col min="5134" max="5134" width="0" style="493" hidden="1" customWidth="1"/>
    <col min="5135" max="5135" width="3.7109375" style="493" customWidth="1"/>
    <col min="5136" max="5136" width="11.140625" style="493" bestFit="1" customWidth="1"/>
    <col min="5137" max="5138" width="10.5703125" style="493"/>
    <col min="5139" max="5139" width="11.140625" style="493" customWidth="1"/>
    <col min="5140" max="5369" width="10.5703125" style="493"/>
    <col min="5370" max="5377" width="0" style="493" hidden="1" customWidth="1"/>
    <col min="5378" max="5378" width="3.7109375" style="493" customWidth="1"/>
    <col min="5379" max="5379" width="3.85546875" style="493" customWidth="1"/>
    <col min="5380" max="5380" width="3.7109375" style="493" customWidth="1"/>
    <col min="5381" max="5381" width="12.7109375" style="493" customWidth="1"/>
    <col min="5382" max="5382" width="52.7109375" style="493" customWidth="1"/>
    <col min="5383" max="5386" width="0" style="493" hidden="1" customWidth="1"/>
    <col min="5387" max="5387" width="12.28515625" style="493" customWidth="1"/>
    <col min="5388" max="5388" width="6.42578125" style="493" customWidth="1"/>
    <col min="5389" max="5389" width="12.28515625" style="493" customWidth="1"/>
    <col min="5390" max="5390" width="0" style="493" hidden="1" customWidth="1"/>
    <col min="5391" max="5391" width="3.7109375" style="493" customWidth="1"/>
    <col min="5392" max="5392" width="11.140625" style="493" bestFit="1" customWidth="1"/>
    <col min="5393" max="5394" width="10.5703125" style="493"/>
    <col min="5395" max="5395" width="11.140625" style="493" customWidth="1"/>
    <col min="5396" max="5625" width="10.5703125" style="493"/>
    <col min="5626" max="5633" width="0" style="493" hidden="1" customWidth="1"/>
    <col min="5634" max="5634" width="3.7109375" style="493" customWidth="1"/>
    <col min="5635" max="5635" width="3.85546875" style="493" customWidth="1"/>
    <col min="5636" max="5636" width="3.7109375" style="493" customWidth="1"/>
    <col min="5637" max="5637" width="12.7109375" style="493" customWidth="1"/>
    <col min="5638" max="5638" width="52.7109375" style="493" customWidth="1"/>
    <col min="5639" max="5642" width="0" style="493" hidden="1" customWidth="1"/>
    <col min="5643" max="5643" width="12.28515625" style="493" customWidth="1"/>
    <col min="5644" max="5644" width="6.42578125" style="493" customWidth="1"/>
    <col min="5645" max="5645" width="12.28515625" style="493" customWidth="1"/>
    <col min="5646" max="5646" width="0" style="493" hidden="1" customWidth="1"/>
    <col min="5647" max="5647" width="3.7109375" style="493" customWidth="1"/>
    <col min="5648" max="5648" width="11.140625" style="493" bestFit="1" customWidth="1"/>
    <col min="5649" max="5650" width="10.5703125" style="493"/>
    <col min="5651" max="5651" width="11.140625" style="493" customWidth="1"/>
    <col min="5652" max="5881" width="10.5703125" style="493"/>
    <col min="5882" max="5889" width="0" style="493" hidden="1" customWidth="1"/>
    <col min="5890" max="5890" width="3.7109375" style="493" customWidth="1"/>
    <col min="5891" max="5891" width="3.85546875" style="493" customWidth="1"/>
    <col min="5892" max="5892" width="3.7109375" style="493" customWidth="1"/>
    <col min="5893" max="5893" width="12.7109375" style="493" customWidth="1"/>
    <col min="5894" max="5894" width="52.7109375" style="493" customWidth="1"/>
    <col min="5895" max="5898" width="0" style="493" hidden="1" customWidth="1"/>
    <col min="5899" max="5899" width="12.28515625" style="493" customWidth="1"/>
    <col min="5900" max="5900" width="6.42578125" style="493" customWidth="1"/>
    <col min="5901" max="5901" width="12.28515625" style="493" customWidth="1"/>
    <col min="5902" max="5902" width="0" style="493" hidden="1" customWidth="1"/>
    <col min="5903" max="5903" width="3.7109375" style="493" customWidth="1"/>
    <col min="5904" max="5904" width="11.140625" style="493" bestFit="1" customWidth="1"/>
    <col min="5905" max="5906" width="10.5703125" style="493"/>
    <col min="5907" max="5907" width="11.140625" style="493" customWidth="1"/>
    <col min="5908" max="6137" width="10.5703125" style="493"/>
    <col min="6138" max="6145" width="0" style="493" hidden="1" customWidth="1"/>
    <col min="6146" max="6146" width="3.7109375" style="493" customWidth="1"/>
    <col min="6147" max="6147" width="3.85546875" style="493" customWidth="1"/>
    <col min="6148" max="6148" width="3.7109375" style="493" customWidth="1"/>
    <col min="6149" max="6149" width="12.7109375" style="493" customWidth="1"/>
    <col min="6150" max="6150" width="52.7109375" style="493" customWidth="1"/>
    <col min="6151" max="6154" width="0" style="493" hidden="1" customWidth="1"/>
    <col min="6155" max="6155" width="12.28515625" style="493" customWidth="1"/>
    <col min="6156" max="6156" width="6.42578125" style="493" customWidth="1"/>
    <col min="6157" max="6157" width="12.28515625" style="493" customWidth="1"/>
    <col min="6158" max="6158" width="0" style="493" hidden="1" customWidth="1"/>
    <col min="6159" max="6159" width="3.7109375" style="493" customWidth="1"/>
    <col min="6160" max="6160" width="11.140625" style="493" bestFit="1" customWidth="1"/>
    <col min="6161" max="6162" width="10.5703125" style="493"/>
    <col min="6163" max="6163" width="11.140625" style="493" customWidth="1"/>
    <col min="6164" max="6393" width="10.5703125" style="493"/>
    <col min="6394" max="6401" width="0" style="493" hidden="1" customWidth="1"/>
    <col min="6402" max="6402" width="3.7109375" style="493" customWidth="1"/>
    <col min="6403" max="6403" width="3.85546875" style="493" customWidth="1"/>
    <col min="6404" max="6404" width="3.7109375" style="493" customWidth="1"/>
    <col min="6405" max="6405" width="12.7109375" style="493" customWidth="1"/>
    <col min="6406" max="6406" width="52.7109375" style="493" customWidth="1"/>
    <col min="6407" max="6410" width="0" style="493" hidden="1" customWidth="1"/>
    <col min="6411" max="6411" width="12.28515625" style="493" customWidth="1"/>
    <col min="6412" max="6412" width="6.42578125" style="493" customWidth="1"/>
    <col min="6413" max="6413" width="12.28515625" style="493" customWidth="1"/>
    <col min="6414" max="6414" width="0" style="493" hidden="1" customWidth="1"/>
    <col min="6415" max="6415" width="3.7109375" style="493" customWidth="1"/>
    <col min="6416" max="6416" width="11.140625" style="493" bestFit="1" customWidth="1"/>
    <col min="6417" max="6418" width="10.5703125" style="493"/>
    <col min="6419" max="6419" width="11.140625" style="493" customWidth="1"/>
    <col min="6420" max="6649" width="10.5703125" style="493"/>
    <col min="6650" max="6657" width="0" style="493" hidden="1" customWidth="1"/>
    <col min="6658" max="6658" width="3.7109375" style="493" customWidth="1"/>
    <col min="6659" max="6659" width="3.85546875" style="493" customWidth="1"/>
    <col min="6660" max="6660" width="3.7109375" style="493" customWidth="1"/>
    <col min="6661" max="6661" width="12.7109375" style="493" customWidth="1"/>
    <col min="6662" max="6662" width="52.7109375" style="493" customWidth="1"/>
    <col min="6663" max="6666" width="0" style="493" hidden="1" customWidth="1"/>
    <col min="6667" max="6667" width="12.28515625" style="493" customWidth="1"/>
    <col min="6668" max="6668" width="6.42578125" style="493" customWidth="1"/>
    <col min="6669" max="6669" width="12.28515625" style="493" customWidth="1"/>
    <col min="6670" max="6670" width="0" style="493" hidden="1" customWidth="1"/>
    <col min="6671" max="6671" width="3.7109375" style="493" customWidth="1"/>
    <col min="6672" max="6672" width="11.140625" style="493" bestFit="1" customWidth="1"/>
    <col min="6673" max="6674" width="10.5703125" style="493"/>
    <col min="6675" max="6675" width="11.140625" style="493" customWidth="1"/>
    <col min="6676" max="6905" width="10.5703125" style="493"/>
    <col min="6906" max="6913" width="0" style="493" hidden="1" customWidth="1"/>
    <col min="6914" max="6914" width="3.7109375" style="493" customWidth="1"/>
    <col min="6915" max="6915" width="3.85546875" style="493" customWidth="1"/>
    <col min="6916" max="6916" width="3.7109375" style="493" customWidth="1"/>
    <col min="6917" max="6917" width="12.7109375" style="493" customWidth="1"/>
    <col min="6918" max="6918" width="52.7109375" style="493" customWidth="1"/>
    <col min="6919" max="6922" width="0" style="493" hidden="1" customWidth="1"/>
    <col min="6923" max="6923" width="12.28515625" style="493" customWidth="1"/>
    <col min="6924" max="6924" width="6.42578125" style="493" customWidth="1"/>
    <col min="6925" max="6925" width="12.28515625" style="493" customWidth="1"/>
    <col min="6926" max="6926" width="0" style="493" hidden="1" customWidth="1"/>
    <col min="6927" max="6927" width="3.7109375" style="493" customWidth="1"/>
    <col min="6928" max="6928" width="11.140625" style="493" bestFit="1" customWidth="1"/>
    <col min="6929" max="6930" width="10.5703125" style="493"/>
    <col min="6931" max="6931" width="11.140625" style="493" customWidth="1"/>
    <col min="6932" max="7161" width="10.5703125" style="493"/>
    <col min="7162" max="7169" width="0" style="493" hidden="1" customWidth="1"/>
    <col min="7170" max="7170" width="3.7109375" style="493" customWidth="1"/>
    <col min="7171" max="7171" width="3.85546875" style="493" customWidth="1"/>
    <col min="7172" max="7172" width="3.7109375" style="493" customWidth="1"/>
    <col min="7173" max="7173" width="12.7109375" style="493" customWidth="1"/>
    <col min="7174" max="7174" width="52.7109375" style="493" customWidth="1"/>
    <col min="7175" max="7178" width="0" style="493" hidden="1" customWidth="1"/>
    <col min="7179" max="7179" width="12.28515625" style="493" customWidth="1"/>
    <col min="7180" max="7180" width="6.42578125" style="493" customWidth="1"/>
    <col min="7181" max="7181" width="12.28515625" style="493" customWidth="1"/>
    <col min="7182" max="7182" width="0" style="493" hidden="1" customWidth="1"/>
    <col min="7183" max="7183" width="3.7109375" style="493" customWidth="1"/>
    <col min="7184" max="7184" width="11.140625" style="493" bestFit="1" customWidth="1"/>
    <col min="7185" max="7186" width="10.5703125" style="493"/>
    <col min="7187" max="7187" width="11.140625" style="493" customWidth="1"/>
    <col min="7188" max="7417" width="10.5703125" style="493"/>
    <col min="7418" max="7425" width="0" style="493" hidden="1" customWidth="1"/>
    <col min="7426" max="7426" width="3.7109375" style="493" customWidth="1"/>
    <col min="7427" max="7427" width="3.85546875" style="493" customWidth="1"/>
    <col min="7428" max="7428" width="3.7109375" style="493" customWidth="1"/>
    <col min="7429" max="7429" width="12.7109375" style="493" customWidth="1"/>
    <col min="7430" max="7430" width="52.7109375" style="493" customWidth="1"/>
    <col min="7431" max="7434" width="0" style="493" hidden="1" customWidth="1"/>
    <col min="7435" max="7435" width="12.28515625" style="493" customWidth="1"/>
    <col min="7436" max="7436" width="6.42578125" style="493" customWidth="1"/>
    <col min="7437" max="7437" width="12.28515625" style="493" customWidth="1"/>
    <col min="7438" max="7438" width="0" style="493" hidden="1" customWidth="1"/>
    <col min="7439" max="7439" width="3.7109375" style="493" customWidth="1"/>
    <col min="7440" max="7440" width="11.140625" style="493" bestFit="1" customWidth="1"/>
    <col min="7441" max="7442" width="10.5703125" style="493"/>
    <col min="7443" max="7443" width="11.140625" style="493" customWidth="1"/>
    <col min="7444" max="7673" width="10.5703125" style="493"/>
    <col min="7674" max="7681" width="0" style="493" hidden="1" customWidth="1"/>
    <col min="7682" max="7682" width="3.7109375" style="493" customWidth="1"/>
    <col min="7683" max="7683" width="3.85546875" style="493" customWidth="1"/>
    <col min="7684" max="7684" width="3.7109375" style="493" customWidth="1"/>
    <col min="7685" max="7685" width="12.7109375" style="493" customWidth="1"/>
    <col min="7686" max="7686" width="52.7109375" style="493" customWidth="1"/>
    <col min="7687" max="7690" width="0" style="493" hidden="1" customWidth="1"/>
    <col min="7691" max="7691" width="12.28515625" style="493" customWidth="1"/>
    <col min="7692" max="7692" width="6.42578125" style="493" customWidth="1"/>
    <col min="7693" max="7693" width="12.28515625" style="493" customWidth="1"/>
    <col min="7694" max="7694" width="0" style="493" hidden="1" customWidth="1"/>
    <col min="7695" max="7695" width="3.7109375" style="493" customWidth="1"/>
    <col min="7696" max="7696" width="11.140625" style="493" bestFit="1" customWidth="1"/>
    <col min="7697" max="7698" width="10.5703125" style="493"/>
    <col min="7699" max="7699" width="11.140625" style="493" customWidth="1"/>
    <col min="7700" max="7929" width="10.5703125" style="493"/>
    <col min="7930" max="7937" width="0" style="493" hidden="1" customWidth="1"/>
    <col min="7938" max="7938" width="3.7109375" style="493" customWidth="1"/>
    <col min="7939" max="7939" width="3.85546875" style="493" customWidth="1"/>
    <col min="7940" max="7940" width="3.7109375" style="493" customWidth="1"/>
    <col min="7941" max="7941" width="12.7109375" style="493" customWidth="1"/>
    <col min="7942" max="7942" width="52.7109375" style="493" customWidth="1"/>
    <col min="7943" max="7946" width="0" style="493" hidden="1" customWidth="1"/>
    <col min="7947" max="7947" width="12.28515625" style="493" customWidth="1"/>
    <col min="7948" max="7948" width="6.42578125" style="493" customWidth="1"/>
    <col min="7949" max="7949" width="12.28515625" style="493" customWidth="1"/>
    <col min="7950" max="7950" width="0" style="493" hidden="1" customWidth="1"/>
    <col min="7951" max="7951" width="3.7109375" style="493" customWidth="1"/>
    <col min="7952" max="7952" width="11.140625" style="493" bestFit="1" customWidth="1"/>
    <col min="7953" max="7954" width="10.5703125" style="493"/>
    <col min="7955" max="7955" width="11.140625" style="493" customWidth="1"/>
    <col min="7956" max="8185" width="10.5703125" style="493"/>
    <col min="8186" max="8193" width="0" style="493" hidden="1" customWidth="1"/>
    <col min="8194" max="8194" width="3.7109375" style="493" customWidth="1"/>
    <col min="8195" max="8195" width="3.85546875" style="493" customWidth="1"/>
    <col min="8196" max="8196" width="3.7109375" style="493" customWidth="1"/>
    <col min="8197" max="8197" width="12.7109375" style="493" customWidth="1"/>
    <col min="8198" max="8198" width="52.7109375" style="493" customWidth="1"/>
    <col min="8199" max="8202" width="0" style="493" hidden="1" customWidth="1"/>
    <col min="8203" max="8203" width="12.28515625" style="493" customWidth="1"/>
    <col min="8204" max="8204" width="6.42578125" style="493" customWidth="1"/>
    <col min="8205" max="8205" width="12.28515625" style="493" customWidth="1"/>
    <col min="8206" max="8206" width="0" style="493" hidden="1" customWidth="1"/>
    <col min="8207" max="8207" width="3.7109375" style="493" customWidth="1"/>
    <col min="8208" max="8208" width="11.140625" style="493" bestFit="1" customWidth="1"/>
    <col min="8209" max="8210" width="10.5703125" style="493"/>
    <col min="8211" max="8211" width="11.140625" style="493" customWidth="1"/>
    <col min="8212" max="8441" width="10.5703125" style="493"/>
    <col min="8442" max="8449" width="0" style="493" hidden="1" customWidth="1"/>
    <col min="8450" max="8450" width="3.7109375" style="493" customWidth="1"/>
    <col min="8451" max="8451" width="3.85546875" style="493" customWidth="1"/>
    <col min="8452" max="8452" width="3.7109375" style="493" customWidth="1"/>
    <col min="8453" max="8453" width="12.7109375" style="493" customWidth="1"/>
    <col min="8454" max="8454" width="52.7109375" style="493" customWidth="1"/>
    <col min="8455" max="8458" width="0" style="493" hidden="1" customWidth="1"/>
    <col min="8459" max="8459" width="12.28515625" style="493" customWidth="1"/>
    <col min="8460" max="8460" width="6.42578125" style="493" customWidth="1"/>
    <col min="8461" max="8461" width="12.28515625" style="493" customWidth="1"/>
    <col min="8462" max="8462" width="0" style="493" hidden="1" customWidth="1"/>
    <col min="8463" max="8463" width="3.7109375" style="493" customWidth="1"/>
    <col min="8464" max="8464" width="11.140625" style="493" bestFit="1" customWidth="1"/>
    <col min="8465" max="8466" width="10.5703125" style="493"/>
    <col min="8467" max="8467" width="11.140625" style="493" customWidth="1"/>
    <col min="8468" max="8697" width="10.5703125" style="493"/>
    <col min="8698" max="8705" width="0" style="493" hidden="1" customWidth="1"/>
    <col min="8706" max="8706" width="3.7109375" style="493" customWidth="1"/>
    <col min="8707" max="8707" width="3.85546875" style="493" customWidth="1"/>
    <col min="8708" max="8708" width="3.7109375" style="493" customWidth="1"/>
    <col min="8709" max="8709" width="12.7109375" style="493" customWidth="1"/>
    <col min="8710" max="8710" width="52.7109375" style="493" customWidth="1"/>
    <col min="8711" max="8714" width="0" style="493" hidden="1" customWidth="1"/>
    <col min="8715" max="8715" width="12.28515625" style="493" customWidth="1"/>
    <col min="8716" max="8716" width="6.42578125" style="493" customWidth="1"/>
    <col min="8717" max="8717" width="12.28515625" style="493" customWidth="1"/>
    <col min="8718" max="8718" width="0" style="493" hidden="1" customWidth="1"/>
    <col min="8719" max="8719" width="3.7109375" style="493" customWidth="1"/>
    <col min="8720" max="8720" width="11.140625" style="493" bestFit="1" customWidth="1"/>
    <col min="8721" max="8722" width="10.5703125" style="493"/>
    <col min="8723" max="8723" width="11.140625" style="493" customWidth="1"/>
    <col min="8724" max="8953" width="10.5703125" style="493"/>
    <col min="8954" max="8961" width="0" style="493" hidden="1" customWidth="1"/>
    <col min="8962" max="8962" width="3.7109375" style="493" customWidth="1"/>
    <col min="8963" max="8963" width="3.85546875" style="493" customWidth="1"/>
    <col min="8964" max="8964" width="3.7109375" style="493" customWidth="1"/>
    <col min="8965" max="8965" width="12.7109375" style="493" customWidth="1"/>
    <col min="8966" max="8966" width="52.7109375" style="493" customWidth="1"/>
    <col min="8967" max="8970" width="0" style="493" hidden="1" customWidth="1"/>
    <col min="8971" max="8971" width="12.28515625" style="493" customWidth="1"/>
    <col min="8972" max="8972" width="6.42578125" style="493" customWidth="1"/>
    <col min="8973" max="8973" width="12.28515625" style="493" customWidth="1"/>
    <col min="8974" max="8974" width="0" style="493" hidden="1" customWidth="1"/>
    <col min="8975" max="8975" width="3.7109375" style="493" customWidth="1"/>
    <col min="8976" max="8976" width="11.140625" style="493" bestFit="1" customWidth="1"/>
    <col min="8977" max="8978" width="10.5703125" style="493"/>
    <col min="8979" max="8979" width="11.140625" style="493" customWidth="1"/>
    <col min="8980" max="9209" width="10.5703125" style="493"/>
    <col min="9210" max="9217" width="0" style="493" hidden="1" customWidth="1"/>
    <col min="9218" max="9218" width="3.7109375" style="493" customWidth="1"/>
    <col min="9219" max="9219" width="3.85546875" style="493" customWidth="1"/>
    <col min="9220" max="9220" width="3.7109375" style="493" customWidth="1"/>
    <col min="9221" max="9221" width="12.7109375" style="493" customWidth="1"/>
    <col min="9222" max="9222" width="52.7109375" style="493" customWidth="1"/>
    <col min="9223" max="9226" width="0" style="493" hidden="1" customWidth="1"/>
    <col min="9227" max="9227" width="12.28515625" style="493" customWidth="1"/>
    <col min="9228" max="9228" width="6.42578125" style="493" customWidth="1"/>
    <col min="9229" max="9229" width="12.28515625" style="493" customWidth="1"/>
    <col min="9230" max="9230" width="0" style="493" hidden="1" customWidth="1"/>
    <col min="9231" max="9231" width="3.7109375" style="493" customWidth="1"/>
    <col min="9232" max="9232" width="11.140625" style="493" bestFit="1" customWidth="1"/>
    <col min="9233" max="9234" width="10.5703125" style="493"/>
    <col min="9235" max="9235" width="11.140625" style="493" customWidth="1"/>
    <col min="9236" max="9465" width="10.5703125" style="493"/>
    <col min="9466" max="9473" width="0" style="493" hidden="1" customWidth="1"/>
    <col min="9474" max="9474" width="3.7109375" style="493" customWidth="1"/>
    <col min="9475" max="9475" width="3.85546875" style="493" customWidth="1"/>
    <col min="9476" max="9476" width="3.7109375" style="493" customWidth="1"/>
    <col min="9477" max="9477" width="12.7109375" style="493" customWidth="1"/>
    <col min="9478" max="9478" width="52.7109375" style="493" customWidth="1"/>
    <col min="9479" max="9482" width="0" style="493" hidden="1" customWidth="1"/>
    <col min="9483" max="9483" width="12.28515625" style="493" customWidth="1"/>
    <col min="9484" max="9484" width="6.42578125" style="493" customWidth="1"/>
    <col min="9485" max="9485" width="12.28515625" style="493" customWidth="1"/>
    <col min="9486" max="9486" width="0" style="493" hidden="1" customWidth="1"/>
    <col min="9487" max="9487" width="3.7109375" style="493" customWidth="1"/>
    <col min="9488" max="9488" width="11.140625" style="493" bestFit="1" customWidth="1"/>
    <col min="9489" max="9490" width="10.5703125" style="493"/>
    <col min="9491" max="9491" width="11.140625" style="493" customWidth="1"/>
    <col min="9492" max="9721" width="10.5703125" style="493"/>
    <col min="9722" max="9729" width="0" style="493" hidden="1" customWidth="1"/>
    <col min="9730" max="9730" width="3.7109375" style="493" customWidth="1"/>
    <col min="9731" max="9731" width="3.85546875" style="493" customWidth="1"/>
    <col min="9732" max="9732" width="3.7109375" style="493" customWidth="1"/>
    <col min="9733" max="9733" width="12.7109375" style="493" customWidth="1"/>
    <col min="9734" max="9734" width="52.7109375" style="493" customWidth="1"/>
    <col min="9735" max="9738" width="0" style="493" hidden="1" customWidth="1"/>
    <col min="9739" max="9739" width="12.28515625" style="493" customWidth="1"/>
    <col min="9740" max="9740" width="6.42578125" style="493" customWidth="1"/>
    <col min="9741" max="9741" width="12.28515625" style="493" customWidth="1"/>
    <col min="9742" max="9742" width="0" style="493" hidden="1" customWidth="1"/>
    <col min="9743" max="9743" width="3.7109375" style="493" customWidth="1"/>
    <col min="9744" max="9744" width="11.140625" style="493" bestFit="1" customWidth="1"/>
    <col min="9745" max="9746" width="10.5703125" style="493"/>
    <col min="9747" max="9747" width="11.140625" style="493" customWidth="1"/>
    <col min="9748" max="9977" width="10.5703125" style="493"/>
    <col min="9978" max="9985" width="0" style="493" hidden="1" customWidth="1"/>
    <col min="9986" max="9986" width="3.7109375" style="493" customWidth="1"/>
    <col min="9987" max="9987" width="3.85546875" style="493" customWidth="1"/>
    <col min="9988" max="9988" width="3.7109375" style="493" customWidth="1"/>
    <col min="9989" max="9989" width="12.7109375" style="493" customWidth="1"/>
    <col min="9990" max="9990" width="52.7109375" style="493" customWidth="1"/>
    <col min="9991" max="9994" width="0" style="493" hidden="1" customWidth="1"/>
    <col min="9995" max="9995" width="12.28515625" style="493" customWidth="1"/>
    <col min="9996" max="9996" width="6.42578125" style="493" customWidth="1"/>
    <col min="9997" max="9997" width="12.28515625" style="493" customWidth="1"/>
    <col min="9998" max="9998" width="0" style="493" hidden="1" customWidth="1"/>
    <col min="9999" max="9999" width="3.7109375" style="493" customWidth="1"/>
    <col min="10000" max="10000" width="11.140625" style="493" bestFit="1" customWidth="1"/>
    <col min="10001" max="10002" width="10.5703125" style="493"/>
    <col min="10003" max="10003" width="11.140625" style="493" customWidth="1"/>
    <col min="10004" max="10233" width="10.5703125" style="493"/>
    <col min="10234" max="10241" width="0" style="493" hidden="1" customWidth="1"/>
    <col min="10242" max="10242" width="3.7109375" style="493" customWidth="1"/>
    <col min="10243" max="10243" width="3.85546875" style="493" customWidth="1"/>
    <col min="10244" max="10244" width="3.7109375" style="493" customWidth="1"/>
    <col min="10245" max="10245" width="12.7109375" style="493" customWidth="1"/>
    <col min="10246" max="10246" width="52.7109375" style="493" customWidth="1"/>
    <col min="10247" max="10250" width="0" style="493" hidden="1" customWidth="1"/>
    <col min="10251" max="10251" width="12.28515625" style="493" customWidth="1"/>
    <col min="10252" max="10252" width="6.42578125" style="493" customWidth="1"/>
    <col min="10253" max="10253" width="12.28515625" style="493" customWidth="1"/>
    <col min="10254" max="10254" width="0" style="493" hidden="1" customWidth="1"/>
    <col min="10255" max="10255" width="3.7109375" style="493" customWidth="1"/>
    <col min="10256" max="10256" width="11.140625" style="493" bestFit="1" customWidth="1"/>
    <col min="10257" max="10258" width="10.5703125" style="493"/>
    <col min="10259" max="10259" width="11.140625" style="493" customWidth="1"/>
    <col min="10260" max="10489" width="10.5703125" style="493"/>
    <col min="10490" max="10497" width="0" style="493" hidden="1" customWidth="1"/>
    <col min="10498" max="10498" width="3.7109375" style="493" customWidth="1"/>
    <col min="10499" max="10499" width="3.85546875" style="493" customWidth="1"/>
    <col min="10500" max="10500" width="3.7109375" style="493" customWidth="1"/>
    <col min="10501" max="10501" width="12.7109375" style="493" customWidth="1"/>
    <col min="10502" max="10502" width="52.7109375" style="493" customWidth="1"/>
    <col min="10503" max="10506" width="0" style="493" hidden="1" customWidth="1"/>
    <col min="10507" max="10507" width="12.28515625" style="493" customWidth="1"/>
    <col min="10508" max="10508" width="6.42578125" style="493" customWidth="1"/>
    <col min="10509" max="10509" width="12.28515625" style="493" customWidth="1"/>
    <col min="10510" max="10510" width="0" style="493" hidden="1" customWidth="1"/>
    <col min="10511" max="10511" width="3.7109375" style="493" customWidth="1"/>
    <col min="10512" max="10512" width="11.140625" style="493" bestFit="1" customWidth="1"/>
    <col min="10513" max="10514" width="10.5703125" style="493"/>
    <col min="10515" max="10515" width="11.140625" style="493" customWidth="1"/>
    <col min="10516" max="10745" width="10.5703125" style="493"/>
    <col min="10746" max="10753" width="0" style="493" hidden="1" customWidth="1"/>
    <col min="10754" max="10754" width="3.7109375" style="493" customWidth="1"/>
    <col min="10755" max="10755" width="3.85546875" style="493" customWidth="1"/>
    <col min="10756" max="10756" width="3.7109375" style="493" customWidth="1"/>
    <col min="10757" max="10757" width="12.7109375" style="493" customWidth="1"/>
    <col min="10758" max="10758" width="52.7109375" style="493" customWidth="1"/>
    <col min="10759" max="10762" width="0" style="493" hidden="1" customWidth="1"/>
    <col min="10763" max="10763" width="12.28515625" style="493" customWidth="1"/>
    <col min="10764" max="10764" width="6.42578125" style="493" customWidth="1"/>
    <col min="10765" max="10765" width="12.28515625" style="493" customWidth="1"/>
    <col min="10766" max="10766" width="0" style="493" hidden="1" customWidth="1"/>
    <col min="10767" max="10767" width="3.7109375" style="493" customWidth="1"/>
    <col min="10768" max="10768" width="11.140625" style="493" bestFit="1" customWidth="1"/>
    <col min="10769" max="10770" width="10.5703125" style="493"/>
    <col min="10771" max="10771" width="11.140625" style="493" customWidth="1"/>
    <col min="10772" max="11001" width="10.5703125" style="493"/>
    <col min="11002" max="11009" width="0" style="493" hidden="1" customWidth="1"/>
    <col min="11010" max="11010" width="3.7109375" style="493" customWidth="1"/>
    <col min="11011" max="11011" width="3.85546875" style="493" customWidth="1"/>
    <col min="11012" max="11012" width="3.7109375" style="493" customWidth="1"/>
    <col min="11013" max="11013" width="12.7109375" style="493" customWidth="1"/>
    <col min="11014" max="11014" width="52.7109375" style="493" customWidth="1"/>
    <col min="11015" max="11018" width="0" style="493" hidden="1" customWidth="1"/>
    <col min="11019" max="11019" width="12.28515625" style="493" customWidth="1"/>
    <col min="11020" max="11020" width="6.42578125" style="493" customWidth="1"/>
    <col min="11021" max="11021" width="12.28515625" style="493" customWidth="1"/>
    <col min="11022" max="11022" width="0" style="493" hidden="1" customWidth="1"/>
    <col min="11023" max="11023" width="3.7109375" style="493" customWidth="1"/>
    <col min="11024" max="11024" width="11.140625" style="493" bestFit="1" customWidth="1"/>
    <col min="11025" max="11026" width="10.5703125" style="493"/>
    <col min="11027" max="11027" width="11.140625" style="493" customWidth="1"/>
    <col min="11028" max="11257" width="10.5703125" style="493"/>
    <col min="11258" max="11265" width="0" style="493" hidden="1" customWidth="1"/>
    <col min="11266" max="11266" width="3.7109375" style="493" customWidth="1"/>
    <col min="11267" max="11267" width="3.85546875" style="493" customWidth="1"/>
    <col min="11268" max="11268" width="3.7109375" style="493" customWidth="1"/>
    <col min="11269" max="11269" width="12.7109375" style="493" customWidth="1"/>
    <col min="11270" max="11270" width="52.7109375" style="493" customWidth="1"/>
    <col min="11271" max="11274" width="0" style="493" hidden="1" customWidth="1"/>
    <col min="11275" max="11275" width="12.28515625" style="493" customWidth="1"/>
    <col min="11276" max="11276" width="6.42578125" style="493" customWidth="1"/>
    <col min="11277" max="11277" width="12.28515625" style="493" customWidth="1"/>
    <col min="11278" max="11278" width="0" style="493" hidden="1" customWidth="1"/>
    <col min="11279" max="11279" width="3.7109375" style="493" customWidth="1"/>
    <col min="11280" max="11280" width="11.140625" style="493" bestFit="1" customWidth="1"/>
    <col min="11281" max="11282" width="10.5703125" style="493"/>
    <col min="11283" max="11283" width="11.140625" style="493" customWidth="1"/>
    <col min="11284" max="11513" width="10.5703125" style="493"/>
    <col min="11514" max="11521" width="0" style="493" hidden="1" customWidth="1"/>
    <col min="11522" max="11522" width="3.7109375" style="493" customWidth="1"/>
    <col min="11523" max="11523" width="3.85546875" style="493" customWidth="1"/>
    <col min="11524" max="11524" width="3.7109375" style="493" customWidth="1"/>
    <col min="11525" max="11525" width="12.7109375" style="493" customWidth="1"/>
    <col min="11526" max="11526" width="52.7109375" style="493" customWidth="1"/>
    <col min="11527" max="11530" width="0" style="493" hidden="1" customWidth="1"/>
    <col min="11531" max="11531" width="12.28515625" style="493" customWidth="1"/>
    <col min="11532" max="11532" width="6.42578125" style="493" customWidth="1"/>
    <col min="11533" max="11533" width="12.28515625" style="493" customWidth="1"/>
    <col min="11534" max="11534" width="0" style="493" hidden="1" customWidth="1"/>
    <col min="11535" max="11535" width="3.7109375" style="493" customWidth="1"/>
    <col min="11536" max="11536" width="11.140625" style="493" bestFit="1" customWidth="1"/>
    <col min="11537" max="11538" width="10.5703125" style="493"/>
    <col min="11539" max="11539" width="11.140625" style="493" customWidth="1"/>
    <col min="11540" max="11769" width="10.5703125" style="493"/>
    <col min="11770" max="11777" width="0" style="493" hidden="1" customWidth="1"/>
    <col min="11778" max="11778" width="3.7109375" style="493" customWidth="1"/>
    <col min="11779" max="11779" width="3.85546875" style="493" customWidth="1"/>
    <col min="11780" max="11780" width="3.7109375" style="493" customWidth="1"/>
    <col min="11781" max="11781" width="12.7109375" style="493" customWidth="1"/>
    <col min="11782" max="11782" width="52.7109375" style="493" customWidth="1"/>
    <col min="11783" max="11786" width="0" style="493" hidden="1" customWidth="1"/>
    <col min="11787" max="11787" width="12.28515625" style="493" customWidth="1"/>
    <col min="11788" max="11788" width="6.42578125" style="493" customWidth="1"/>
    <col min="11789" max="11789" width="12.28515625" style="493" customWidth="1"/>
    <col min="11790" max="11790" width="0" style="493" hidden="1" customWidth="1"/>
    <col min="11791" max="11791" width="3.7109375" style="493" customWidth="1"/>
    <col min="11792" max="11792" width="11.140625" style="493" bestFit="1" customWidth="1"/>
    <col min="11793" max="11794" width="10.5703125" style="493"/>
    <col min="11795" max="11795" width="11.140625" style="493" customWidth="1"/>
    <col min="11796" max="12025" width="10.5703125" style="493"/>
    <col min="12026" max="12033" width="0" style="493" hidden="1" customWidth="1"/>
    <col min="12034" max="12034" width="3.7109375" style="493" customWidth="1"/>
    <col min="12035" max="12035" width="3.85546875" style="493" customWidth="1"/>
    <col min="12036" max="12036" width="3.7109375" style="493" customWidth="1"/>
    <col min="12037" max="12037" width="12.7109375" style="493" customWidth="1"/>
    <col min="12038" max="12038" width="52.7109375" style="493" customWidth="1"/>
    <col min="12039" max="12042" width="0" style="493" hidden="1" customWidth="1"/>
    <col min="12043" max="12043" width="12.28515625" style="493" customWidth="1"/>
    <col min="12044" max="12044" width="6.42578125" style="493" customWidth="1"/>
    <col min="12045" max="12045" width="12.28515625" style="493" customWidth="1"/>
    <col min="12046" max="12046" width="0" style="493" hidden="1" customWidth="1"/>
    <col min="12047" max="12047" width="3.7109375" style="493" customWidth="1"/>
    <col min="12048" max="12048" width="11.140625" style="493" bestFit="1" customWidth="1"/>
    <col min="12049" max="12050" width="10.5703125" style="493"/>
    <col min="12051" max="12051" width="11.140625" style="493" customWidth="1"/>
    <col min="12052" max="12281" width="10.5703125" style="493"/>
    <col min="12282" max="12289" width="0" style="493" hidden="1" customWidth="1"/>
    <col min="12290" max="12290" width="3.7109375" style="493" customWidth="1"/>
    <col min="12291" max="12291" width="3.85546875" style="493" customWidth="1"/>
    <col min="12292" max="12292" width="3.7109375" style="493" customWidth="1"/>
    <col min="12293" max="12293" width="12.7109375" style="493" customWidth="1"/>
    <col min="12294" max="12294" width="52.7109375" style="493" customWidth="1"/>
    <col min="12295" max="12298" width="0" style="493" hidden="1" customWidth="1"/>
    <col min="12299" max="12299" width="12.28515625" style="493" customWidth="1"/>
    <col min="12300" max="12300" width="6.42578125" style="493" customWidth="1"/>
    <col min="12301" max="12301" width="12.28515625" style="493" customWidth="1"/>
    <col min="12302" max="12302" width="0" style="493" hidden="1" customWidth="1"/>
    <col min="12303" max="12303" width="3.7109375" style="493" customWidth="1"/>
    <col min="12304" max="12304" width="11.140625" style="493" bestFit="1" customWidth="1"/>
    <col min="12305" max="12306" width="10.5703125" style="493"/>
    <col min="12307" max="12307" width="11.140625" style="493" customWidth="1"/>
    <col min="12308" max="12537" width="10.5703125" style="493"/>
    <col min="12538" max="12545" width="0" style="493" hidden="1" customWidth="1"/>
    <col min="12546" max="12546" width="3.7109375" style="493" customWidth="1"/>
    <col min="12547" max="12547" width="3.85546875" style="493" customWidth="1"/>
    <col min="12548" max="12548" width="3.7109375" style="493" customWidth="1"/>
    <col min="12549" max="12549" width="12.7109375" style="493" customWidth="1"/>
    <col min="12550" max="12550" width="52.7109375" style="493" customWidth="1"/>
    <col min="12551" max="12554" width="0" style="493" hidden="1" customWidth="1"/>
    <col min="12555" max="12555" width="12.28515625" style="493" customWidth="1"/>
    <col min="12556" max="12556" width="6.42578125" style="493" customWidth="1"/>
    <col min="12557" max="12557" width="12.28515625" style="493" customWidth="1"/>
    <col min="12558" max="12558" width="0" style="493" hidden="1" customWidth="1"/>
    <col min="12559" max="12559" width="3.7109375" style="493" customWidth="1"/>
    <col min="12560" max="12560" width="11.140625" style="493" bestFit="1" customWidth="1"/>
    <col min="12561" max="12562" width="10.5703125" style="493"/>
    <col min="12563" max="12563" width="11.140625" style="493" customWidth="1"/>
    <col min="12564" max="12793" width="10.5703125" style="493"/>
    <col min="12794" max="12801" width="0" style="493" hidden="1" customWidth="1"/>
    <col min="12802" max="12802" width="3.7109375" style="493" customWidth="1"/>
    <col min="12803" max="12803" width="3.85546875" style="493" customWidth="1"/>
    <col min="12804" max="12804" width="3.7109375" style="493" customWidth="1"/>
    <col min="12805" max="12805" width="12.7109375" style="493" customWidth="1"/>
    <col min="12806" max="12806" width="52.7109375" style="493" customWidth="1"/>
    <col min="12807" max="12810" width="0" style="493" hidden="1" customWidth="1"/>
    <col min="12811" max="12811" width="12.28515625" style="493" customWidth="1"/>
    <col min="12812" max="12812" width="6.42578125" style="493" customWidth="1"/>
    <col min="12813" max="12813" width="12.28515625" style="493" customWidth="1"/>
    <col min="12814" max="12814" width="0" style="493" hidden="1" customWidth="1"/>
    <col min="12815" max="12815" width="3.7109375" style="493" customWidth="1"/>
    <col min="12816" max="12816" width="11.140625" style="493" bestFit="1" customWidth="1"/>
    <col min="12817" max="12818" width="10.5703125" style="493"/>
    <col min="12819" max="12819" width="11.140625" style="493" customWidth="1"/>
    <col min="12820" max="13049" width="10.5703125" style="493"/>
    <col min="13050" max="13057" width="0" style="493" hidden="1" customWidth="1"/>
    <col min="13058" max="13058" width="3.7109375" style="493" customWidth="1"/>
    <col min="13059" max="13059" width="3.85546875" style="493" customWidth="1"/>
    <col min="13060" max="13060" width="3.7109375" style="493" customWidth="1"/>
    <col min="13061" max="13061" width="12.7109375" style="493" customWidth="1"/>
    <col min="13062" max="13062" width="52.7109375" style="493" customWidth="1"/>
    <col min="13063" max="13066" width="0" style="493" hidden="1" customWidth="1"/>
    <col min="13067" max="13067" width="12.28515625" style="493" customWidth="1"/>
    <col min="13068" max="13068" width="6.42578125" style="493" customWidth="1"/>
    <col min="13069" max="13069" width="12.28515625" style="493" customWidth="1"/>
    <col min="13070" max="13070" width="0" style="493" hidden="1" customWidth="1"/>
    <col min="13071" max="13071" width="3.7109375" style="493" customWidth="1"/>
    <col min="13072" max="13072" width="11.140625" style="493" bestFit="1" customWidth="1"/>
    <col min="13073" max="13074" width="10.5703125" style="493"/>
    <col min="13075" max="13075" width="11.140625" style="493" customWidth="1"/>
    <col min="13076" max="13305" width="10.5703125" style="493"/>
    <col min="13306" max="13313" width="0" style="493" hidden="1" customWidth="1"/>
    <col min="13314" max="13314" width="3.7109375" style="493" customWidth="1"/>
    <col min="13315" max="13315" width="3.85546875" style="493" customWidth="1"/>
    <col min="13316" max="13316" width="3.7109375" style="493" customWidth="1"/>
    <col min="13317" max="13317" width="12.7109375" style="493" customWidth="1"/>
    <col min="13318" max="13318" width="52.7109375" style="493" customWidth="1"/>
    <col min="13319" max="13322" width="0" style="493" hidden="1" customWidth="1"/>
    <col min="13323" max="13323" width="12.28515625" style="493" customWidth="1"/>
    <col min="13324" max="13324" width="6.42578125" style="493" customWidth="1"/>
    <col min="13325" max="13325" width="12.28515625" style="493" customWidth="1"/>
    <col min="13326" max="13326" width="0" style="493" hidden="1" customWidth="1"/>
    <col min="13327" max="13327" width="3.7109375" style="493" customWidth="1"/>
    <col min="13328" max="13328" width="11.140625" style="493" bestFit="1" customWidth="1"/>
    <col min="13329" max="13330" width="10.5703125" style="493"/>
    <col min="13331" max="13331" width="11.140625" style="493" customWidth="1"/>
    <col min="13332" max="13561" width="10.5703125" style="493"/>
    <col min="13562" max="13569" width="0" style="493" hidden="1" customWidth="1"/>
    <col min="13570" max="13570" width="3.7109375" style="493" customWidth="1"/>
    <col min="13571" max="13571" width="3.85546875" style="493" customWidth="1"/>
    <col min="13572" max="13572" width="3.7109375" style="493" customWidth="1"/>
    <col min="13573" max="13573" width="12.7109375" style="493" customWidth="1"/>
    <col min="13574" max="13574" width="52.7109375" style="493" customWidth="1"/>
    <col min="13575" max="13578" width="0" style="493" hidden="1" customWidth="1"/>
    <col min="13579" max="13579" width="12.28515625" style="493" customWidth="1"/>
    <col min="13580" max="13580" width="6.42578125" style="493" customWidth="1"/>
    <col min="13581" max="13581" width="12.28515625" style="493" customWidth="1"/>
    <col min="13582" max="13582" width="0" style="493" hidden="1" customWidth="1"/>
    <col min="13583" max="13583" width="3.7109375" style="493" customWidth="1"/>
    <col min="13584" max="13584" width="11.140625" style="493" bestFit="1" customWidth="1"/>
    <col min="13585" max="13586" width="10.5703125" style="493"/>
    <col min="13587" max="13587" width="11.140625" style="493" customWidth="1"/>
    <col min="13588" max="13817" width="10.5703125" style="493"/>
    <col min="13818" max="13825" width="0" style="493" hidden="1" customWidth="1"/>
    <col min="13826" max="13826" width="3.7109375" style="493" customWidth="1"/>
    <col min="13827" max="13827" width="3.85546875" style="493" customWidth="1"/>
    <col min="13828" max="13828" width="3.7109375" style="493" customWidth="1"/>
    <col min="13829" max="13829" width="12.7109375" style="493" customWidth="1"/>
    <col min="13830" max="13830" width="52.7109375" style="493" customWidth="1"/>
    <col min="13831" max="13834" width="0" style="493" hidden="1" customWidth="1"/>
    <col min="13835" max="13835" width="12.28515625" style="493" customWidth="1"/>
    <col min="13836" max="13836" width="6.42578125" style="493" customWidth="1"/>
    <col min="13837" max="13837" width="12.28515625" style="493" customWidth="1"/>
    <col min="13838" max="13838" width="0" style="493" hidden="1" customWidth="1"/>
    <col min="13839" max="13839" width="3.7109375" style="493" customWidth="1"/>
    <col min="13840" max="13840" width="11.140625" style="493" bestFit="1" customWidth="1"/>
    <col min="13841" max="13842" width="10.5703125" style="493"/>
    <col min="13843" max="13843" width="11.140625" style="493" customWidth="1"/>
    <col min="13844" max="14073" width="10.5703125" style="493"/>
    <col min="14074" max="14081" width="0" style="493" hidden="1" customWidth="1"/>
    <col min="14082" max="14082" width="3.7109375" style="493" customWidth="1"/>
    <col min="14083" max="14083" width="3.85546875" style="493" customWidth="1"/>
    <col min="14084" max="14084" width="3.7109375" style="493" customWidth="1"/>
    <col min="14085" max="14085" width="12.7109375" style="493" customWidth="1"/>
    <col min="14086" max="14086" width="52.7109375" style="493" customWidth="1"/>
    <col min="14087" max="14090" width="0" style="493" hidden="1" customWidth="1"/>
    <col min="14091" max="14091" width="12.28515625" style="493" customWidth="1"/>
    <col min="14092" max="14092" width="6.42578125" style="493" customWidth="1"/>
    <col min="14093" max="14093" width="12.28515625" style="493" customWidth="1"/>
    <col min="14094" max="14094" width="0" style="493" hidden="1" customWidth="1"/>
    <col min="14095" max="14095" width="3.7109375" style="493" customWidth="1"/>
    <col min="14096" max="14096" width="11.140625" style="493" bestFit="1" customWidth="1"/>
    <col min="14097" max="14098" width="10.5703125" style="493"/>
    <col min="14099" max="14099" width="11.140625" style="493" customWidth="1"/>
    <col min="14100" max="14329" width="10.5703125" style="493"/>
    <col min="14330" max="14337" width="0" style="493" hidden="1" customWidth="1"/>
    <col min="14338" max="14338" width="3.7109375" style="493" customWidth="1"/>
    <col min="14339" max="14339" width="3.85546875" style="493" customWidth="1"/>
    <col min="14340" max="14340" width="3.7109375" style="493" customWidth="1"/>
    <col min="14341" max="14341" width="12.7109375" style="493" customWidth="1"/>
    <col min="14342" max="14342" width="52.7109375" style="493" customWidth="1"/>
    <col min="14343" max="14346" width="0" style="493" hidden="1" customWidth="1"/>
    <col min="14347" max="14347" width="12.28515625" style="493" customWidth="1"/>
    <col min="14348" max="14348" width="6.42578125" style="493" customWidth="1"/>
    <col min="14349" max="14349" width="12.28515625" style="493" customWidth="1"/>
    <col min="14350" max="14350" width="0" style="493" hidden="1" customWidth="1"/>
    <col min="14351" max="14351" width="3.7109375" style="493" customWidth="1"/>
    <col min="14352" max="14352" width="11.140625" style="493" bestFit="1" customWidth="1"/>
    <col min="14353" max="14354" width="10.5703125" style="493"/>
    <col min="14355" max="14355" width="11.140625" style="493" customWidth="1"/>
    <col min="14356" max="14585" width="10.5703125" style="493"/>
    <col min="14586" max="14593" width="0" style="493" hidden="1" customWidth="1"/>
    <col min="14594" max="14594" width="3.7109375" style="493" customWidth="1"/>
    <col min="14595" max="14595" width="3.85546875" style="493" customWidth="1"/>
    <col min="14596" max="14596" width="3.7109375" style="493" customWidth="1"/>
    <col min="14597" max="14597" width="12.7109375" style="493" customWidth="1"/>
    <col min="14598" max="14598" width="52.7109375" style="493" customWidth="1"/>
    <col min="14599" max="14602" width="0" style="493" hidden="1" customWidth="1"/>
    <col min="14603" max="14603" width="12.28515625" style="493" customWidth="1"/>
    <col min="14604" max="14604" width="6.42578125" style="493" customWidth="1"/>
    <col min="14605" max="14605" width="12.28515625" style="493" customWidth="1"/>
    <col min="14606" max="14606" width="0" style="493" hidden="1" customWidth="1"/>
    <col min="14607" max="14607" width="3.7109375" style="493" customWidth="1"/>
    <col min="14608" max="14608" width="11.140625" style="493" bestFit="1" customWidth="1"/>
    <col min="14609" max="14610" width="10.5703125" style="493"/>
    <col min="14611" max="14611" width="11.140625" style="493" customWidth="1"/>
    <col min="14612" max="14841" width="10.5703125" style="493"/>
    <col min="14842" max="14849" width="0" style="493" hidden="1" customWidth="1"/>
    <col min="14850" max="14850" width="3.7109375" style="493" customWidth="1"/>
    <col min="14851" max="14851" width="3.85546875" style="493" customWidth="1"/>
    <col min="14852" max="14852" width="3.7109375" style="493" customWidth="1"/>
    <col min="14853" max="14853" width="12.7109375" style="493" customWidth="1"/>
    <col min="14854" max="14854" width="52.7109375" style="493" customWidth="1"/>
    <col min="14855" max="14858" width="0" style="493" hidden="1" customWidth="1"/>
    <col min="14859" max="14859" width="12.28515625" style="493" customWidth="1"/>
    <col min="14860" max="14860" width="6.42578125" style="493" customWidth="1"/>
    <col min="14861" max="14861" width="12.28515625" style="493" customWidth="1"/>
    <col min="14862" max="14862" width="0" style="493" hidden="1" customWidth="1"/>
    <col min="14863" max="14863" width="3.7109375" style="493" customWidth="1"/>
    <col min="14864" max="14864" width="11.140625" style="493" bestFit="1" customWidth="1"/>
    <col min="14865" max="14866" width="10.5703125" style="493"/>
    <col min="14867" max="14867" width="11.140625" style="493" customWidth="1"/>
    <col min="14868" max="15097" width="10.5703125" style="493"/>
    <col min="15098" max="15105" width="0" style="493" hidden="1" customWidth="1"/>
    <col min="15106" max="15106" width="3.7109375" style="493" customWidth="1"/>
    <col min="15107" max="15107" width="3.85546875" style="493" customWidth="1"/>
    <col min="15108" max="15108" width="3.7109375" style="493" customWidth="1"/>
    <col min="15109" max="15109" width="12.7109375" style="493" customWidth="1"/>
    <col min="15110" max="15110" width="52.7109375" style="493" customWidth="1"/>
    <col min="15111" max="15114" width="0" style="493" hidden="1" customWidth="1"/>
    <col min="15115" max="15115" width="12.28515625" style="493" customWidth="1"/>
    <col min="15116" max="15116" width="6.42578125" style="493" customWidth="1"/>
    <col min="15117" max="15117" width="12.28515625" style="493" customWidth="1"/>
    <col min="15118" max="15118" width="0" style="493" hidden="1" customWidth="1"/>
    <col min="15119" max="15119" width="3.7109375" style="493" customWidth="1"/>
    <col min="15120" max="15120" width="11.140625" style="493" bestFit="1" customWidth="1"/>
    <col min="15121" max="15122" width="10.5703125" style="493"/>
    <col min="15123" max="15123" width="11.140625" style="493" customWidth="1"/>
    <col min="15124" max="15353" width="10.5703125" style="493"/>
    <col min="15354" max="15361" width="0" style="493" hidden="1" customWidth="1"/>
    <col min="15362" max="15362" width="3.7109375" style="493" customWidth="1"/>
    <col min="15363" max="15363" width="3.85546875" style="493" customWidth="1"/>
    <col min="15364" max="15364" width="3.7109375" style="493" customWidth="1"/>
    <col min="15365" max="15365" width="12.7109375" style="493" customWidth="1"/>
    <col min="15366" max="15366" width="52.7109375" style="493" customWidth="1"/>
    <col min="15367" max="15370" width="0" style="493" hidden="1" customWidth="1"/>
    <col min="15371" max="15371" width="12.28515625" style="493" customWidth="1"/>
    <col min="15372" max="15372" width="6.42578125" style="493" customWidth="1"/>
    <col min="15373" max="15373" width="12.28515625" style="493" customWidth="1"/>
    <col min="15374" max="15374" width="0" style="493" hidden="1" customWidth="1"/>
    <col min="15375" max="15375" width="3.7109375" style="493" customWidth="1"/>
    <col min="15376" max="15376" width="11.140625" style="493" bestFit="1" customWidth="1"/>
    <col min="15377" max="15378" width="10.5703125" style="493"/>
    <col min="15379" max="15379" width="11.140625" style="493" customWidth="1"/>
    <col min="15380" max="15609" width="10.5703125" style="493"/>
    <col min="15610" max="15617" width="0" style="493" hidden="1" customWidth="1"/>
    <col min="15618" max="15618" width="3.7109375" style="493" customWidth="1"/>
    <col min="15619" max="15619" width="3.85546875" style="493" customWidth="1"/>
    <col min="15620" max="15620" width="3.7109375" style="493" customWidth="1"/>
    <col min="15621" max="15621" width="12.7109375" style="493" customWidth="1"/>
    <col min="15622" max="15622" width="52.7109375" style="493" customWidth="1"/>
    <col min="15623" max="15626" width="0" style="493" hidden="1" customWidth="1"/>
    <col min="15627" max="15627" width="12.28515625" style="493" customWidth="1"/>
    <col min="15628" max="15628" width="6.42578125" style="493" customWidth="1"/>
    <col min="15629" max="15629" width="12.28515625" style="493" customWidth="1"/>
    <col min="15630" max="15630" width="0" style="493" hidden="1" customWidth="1"/>
    <col min="15631" max="15631" width="3.7109375" style="493" customWidth="1"/>
    <col min="15632" max="15632" width="11.140625" style="493" bestFit="1" customWidth="1"/>
    <col min="15633" max="15634" width="10.5703125" style="493"/>
    <col min="15635" max="15635" width="11.140625" style="493" customWidth="1"/>
    <col min="15636" max="15865" width="10.5703125" style="493"/>
    <col min="15866" max="15873" width="0" style="493" hidden="1" customWidth="1"/>
    <col min="15874" max="15874" width="3.7109375" style="493" customWidth="1"/>
    <col min="15875" max="15875" width="3.85546875" style="493" customWidth="1"/>
    <col min="15876" max="15876" width="3.7109375" style="493" customWidth="1"/>
    <col min="15877" max="15877" width="12.7109375" style="493" customWidth="1"/>
    <col min="15878" max="15878" width="52.7109375" style="493" customWidth="1"/>
    <col min="15879" max="15882" width="0" style="493" hidden="1" customWidth="1"/>
    <col min="15883" max="15883" width="12.28515625" style="493" customWidth="1"/>
    <col min="15884" max="15884" width="6.42578125" style="493" customWidth="1"/>
    <col min="15885" max="15885" width="12.28515625" style="493" customWidth="1"/>
    <col min="15886" max="15886" width="0" style="493" hidden="1" customWidth="1"/>
    <col min="15887" max="15887" width="3.7109375" style="493" customWidth="1"/>
    <col min="15888" max="15888" width="11.140625" style="493" bestFit="1" customWidth="1"/>
    <col min="15889" max="15890" width="10.5703125" style="493"/>
    <col min="15891" max="15891" width="11.140625" style="493" customWidth="1"/>
    <col min="15892" max="16121" width="10.5703125" style="493"/>
    <col min="16122" max="16129" width="0" style="493" hidden="1" customWidth="1"/>
    <col min="16130" max="16130" width="3.7109375" style="493" customWidth="1"/>
    <col min="16131" max="16131" width="3.85546875" style="493" customWidth="1"/>
    <col min="16132" max="16132" width="3.7109375" style="493" customWidth="1"/>
    <col min="16133" max="16133" width="12.7109375" style="493" customWidth="1"/>
    <col min="16134" max="16134" width="52.7109375" style="493" customWidth="1"/>
    <col min="16135" max="16138" width="0" style="493" hidden="1" customWidth="1"/>
    <col min="16139" max="16139" width="12.28515625" style="493" customWidth="1"/>
    <col min="16140" max="16140" width="6.42578125" style="493" customWidth="1"/>
    <col min="16141" max="16141" width="12.28515625" style="493" customWidth="1"/>
    <col min="16142" max="16142" width="0" style="493" hidden="1" customWidth="1"/>
    <col min="16143" max="16143" width="3.7109375" style="493" customWidth="1"/>
    <col min="16144" max="16144" width="11.140625" style="493" bestFit="1" customWidth="1"/>
    <col min="16145" max="16146" width="10.5703125" style="493"/>
    <col min="16147" max="16147" width="11.140625" style="493" customWidth="1"/>
    <col min="16148" max="16384" width="10.5703125" style="493"/>
  </cols>
  <sheetData>
    <row r="1" spans="1:29" hidden="1">
      <c r="Q1" s="552"/>
      <c r="R1" s="552"/>
    </row>
    <row r="2" spans="1:29" hidden="1">
      <c r="U2" s="552"/>
    </row>
    <row r="3" spans="1:29" hidden="1"/>
    <row r="4" spans="1:29" ht="3" customHeight="1">
      <c r="J4" s="499"/>
      <c r="K4" s="499"/>
      <c r="L4" s="494"/>
      <c r="M4" s="494"/>
      <c r="N4" s="494"/>
      <c r="O4" s="502"/>
      <c r="P4" s="502"/>
      <c r="Q4" s="502"/>
      <c r="R4" s="502"/>
      <c r="S4" s="502"/>
      <c r="T4" s="502"/>
      <c r="U4" s="502"/>
    </row>
    <row r="5" spans="1:29" ht="26.1" customHeight="1">
      <c r="J5" s="499"/>
      <c r="K5" s="499"/>
      <c r="L5" s="1373" t="s">
        <v>720</v>
      </c>
      <c r="M5" s="1373"/>
      <c r="N5" s="1373"/>
      <c r="O5" s="1373"/>
      <c r="P5" s="1373"/>
      <c r="Q5" s="1373"/>
      <c r="R5" s="1373"/>
      <c r="S5" s="1373"/>
      <c r="T5" s="1373"/>
      <c r="U5" s="633"/>
    </row>
    <row r="6" spans="1:29" ht="3" customHeight="1">
      <c r="J6" s="499"/>
      <c r="K6" s="499"/>
      <c r="L6" s="494"/>
      <c r="M6" s="494"/>
      <c r="N6" s="494"/>
      <c r="O6" s="498"/>
      <c r="P6" s="498"/>
      <c r="Q6" s="498"/>
      <c r="R6" s="498"/>
      <c r="S6" s="498"/>
      <c r="T6" s="498"/>
      <c r="U6" s="498"/>
      <c r="V6" s="502"/>
    </row>
    <row r="7" spans="1:29"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551"/>
      <c r="V8" s="551"/>
      <c r="W8" s="489"/>
      <c r="X8" s="559"/>
      <c r="Y8" s="559"/>
      <c r="Z8" s="559"/>
      <c r="AA8" s="559"/>
      <c r="AB8" s="559"/>
      <c r="AC8" s="559"/>
    </row>
    <row r="9" spans="1:29"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551"/>
      <c r="V9" s="551"/>
      <c r="W9" s="489"/>
      <c r="X9" s="559"/>
      <c r="Y9" s="559"/>
      <c r="Z9" s="559"/>
      <c r="AA9" s="559"/>
      <c r="AB9" s="559"/>
      <c r="AC9" s="559"/>
    </row>
    <row r="10" spans="1:29"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29" s="539" customFormat="1" ht="11.25" hidden="1">
      <c r="A11" s="559"/>
      <c r="B11" s="559"/>
      <c r="C11" s="559"/>
      <c r="D11" s="559"/>
      <c r="E11" s="559"/>
      <c r="F11" s="559"/>
      <c r="G11" s="559"/>
      <c r="H11" s="559"/>
      <c r="L11" s="1374"/>
      <c r="M11" s="1374"/>
      <c r="N11" s="536"/>
      <c r="O11" s="551"/>
      <c r="P11" s="551"/>
      <c r="Q11" s="551"/>
      <c r="R11" s="551"/>
      <c r="S11" s="551"/>
      <c r="T11" s="551"/>
      <c r="U11" s="557" t="s">
        <v>371</v>
      </c>
      <c r="X11" s="559"/>
      <c r="Y11" s="559"/>
      <c r="Z11" s="559"/>
      <c r="AA11" s="559"/>
      <c r="AB11" s="559"/>
      <c r="AC11" s="559"/>
    </row>
    <row r="12" spans="1:29">
      <c r="J12" s="499"/>
      <c r="K12" s="499"/>
      <c r="L12" s="494"/>
      <c r="M12" s="494"/>
      <c r="N12" s="472"/>
      <c r="O12" s="1351"/>
      <c r="P12" s="1351"/>
      <c r="Q12" s="1351"/>
      <c r="R12" s="1351"/>
      <c r="S12" s="1351"/>
      <c r="T12" s="1351"/>
      <c r="U12" s="1351"/>
    </row>
    <row r="13" spans="1:29">
      <c r="J13" s="499"/>
      <c r="K13" s="499"/>
      <c r="L13" s="1298" t="s">
        <v>445</v>
      </c>
      <c r="M13" s="1298"/>
      <c r="N13" s="1298"/>
      <c r="O13" s="1298"/>
      <c r="P13" s="1298"/>
      <c r="Q13" s="1298"/>
      <c r="R13" s="1298"/>
      <c r="S13" s="1298"/>
      <c r="T13" s="1298"/>
      <c r="U13" s="1298"/>
      <c r="V13" s="1298"/>
      <c r="W13" s="1298" t="s">
        <v>446</v>
      </c>
    </row>
    <row r="14" spans="1:29" ht="14.25" customHeight="1">
      <c r="J14" s="499"/>
      <c r="K14" s="499"/>
      <c r="L14" s="1357" t="s">
        <v>91</v>
      </c>
      <c r="M14" s="1357" t="s">
        <v>603</v>
      </c>
      <c r="N14" s="630"/>
      <c r="O14" s="1358" t="s">
        <v>605</v>
      </c>
      <c r="P14" s="1359"/>
      <c r="Q14" s="1359"/>
      <c r="R14" s="1359"/>
      <c r="S14" s="1359"/>
      <c r="T14" s="1360"/>
      <c r="U14" s="1368" t="s">
        <v>339</v>
      </c>
      <c r="V14" s="1354" t="s">
        <v>274</v>
      </c>
      <c r="W14" s="1298"/>
    </row>
    <row r="15" spans="1:29" ht="14.25" customHeight="1">
      <c r="J15" s="499"/>
      <c r="K15" s="499"/>
      <c r="L15" s="1357"/>
      <c r="M15" s="1357"/>
      <c r="N15" s="631"/>
      <c r="O15" s="1363" t="s">
        <v>579</v>
      </c>
      <c r="P15" s="1361" t="s">
        <v>270</v>
      </c>
      <c r="Q15" s="1362"/>
      <c r="R15" s="1365" t="s">
        <v>616</v>
      </c>
      <c r="S15" s="1366"/>
      <c r="T15" s="1367"/>
      <c r="U15" s="1369"/>
      <c r="V15" s="1355"/>
      <c r="W15" s="1298"/>
    </row>
    <row r="16" spans="1:29" ht="33.75" customHeight="1">
      <c r="J16" s="499"/>
      <c r="K16" s="499"/>
      <c r="L16" s="1357"/>
      <c r="M16" s="1357"/>
      <c r="N16" s="632"/>
      <c r="O16" s="1364"/>
      <c r="P16" s="505" t="s">
        <v>580</v>
      </c>
      <c r="Q16" s="505" t="s">
        <v>6</v>
      </c>
      <c r="R16" s="506" t="s">
        <v>273</v>
      </c>
      <c r="S16" s="1352" t="s">
        <v>272</v>
      </c>
      <c r="T16" s="1353"/>
      <c r="U16" s="1370"/>
      <c r="V16" s="1356"/>
      <c r="W16" s="1298"/>
    </row>
    <row r="17" spans="1:29">
      <c r="J17" s="499"/>
      <c r="K17" s="538">
        <v>1</v>
      </c>
      <c r="L17" s="616" t="s">
        <v>92</v>
      </c>
      <c r="M17" s="616" t="s">
        <v>48</v>
      </c>
      <c r="N17" s="618" t="str">
        <f ca="1">OFFSET(N17,0,-1)</f>
        <v>2</v>
      </c>
      <c r="O17" s="617">
        <f ca="1">OFFSET(O17,0,-1)+1</f>
        <v>3</v>
      </c>
      <c r="P17" s="617">
        <f ca="1">OFFSET(P17,0,-1)+1</f>
        <v>4</v>
      </c>
      <c r="Q17" s="617">
        <f ca="1">OFFSET(Q17,0,-1)+1</f>
        <v>5</v>
      </c>
      <c r="R17" s="617">
        <f ca="1">OFFSET(R17,0,-1)+1</f>
        <v>6</v>
      </c>
      <c r="S17" s="1375">
        <f ca="1">OFFSET(S17,0,-1)+1</f>
        <v>7</v>
      </c>
      <c r="T17" s="1375"/>
      <c r="U17" s="617">
        <f ca="1">OFFSET(U17,0,-2)+1</f>
        <v>8</v>
      </c>
      <c r="V17" s="618">
        <f ca="1">OFFSET(V17,0,-1)</f>
        <v>8</v>
      </c>
      <c r="W17" s="617">
        <f ca="1">OFFSET(W17,0,-1)+1</f>
        <v>9</v>
      </c>
    </row>
    <row r="18" spans="1:29" ht="22.5">
      <c r="A18" s="1376">
        <v>1</v>
      </c>
      <c r="B18" s="813"/>
      <c r="C18" s="813"/>
      <c r="D18" s="813"/>
      <c r="E18" s="814"/>
      <c r="F18" s="815"/>
      <c r="G18" s="815"/>
      <c r="H18" s="815"/>
      <c r="I18" s="816"/>
      <c r="J18" s="811"/>
      <c r="K18" s="818"/>
      <c r="L18" s="562">
        <f>mergeValue(A18)</f>
        <v>1</v>
      </c>
      <c r="M18" s="610" t="s">
        <v>19</v>
      </c>
      <c r="N18" s="615"/>
      <c r="O18" s="1377"/>
      <c r="P18" s="1377"/>
      <c r="Q18" s="1377"/>
      <c r="R18" s="1377"/>
      <c r="S18" s="1377"/>
      <c r="T18" s="1377"/>
      <c r="U18" s="1377"/>
      <c r="V18" s="1377"/>
      <c r="W18" s="1128" t="s">
        <v>721</v>
      </c>
      <c r="Y18" s="558"/>
      <c r="Z18" s="558" t="str">
        <f t="shared" ref="Z18:Z31" si="0">IF(M18="","",M18 )</f>
        <v>Наименование тарифа</v>
      </c>
      <c r="AA18" s="558"/>
      <c r="AB18" s="558"/>
      <c r="AC18" s="558"/>
    </row>
    <row r="19" spans="1:29" ht="22.5">
      <c r="A19" s="1376"/>
      <c r="B19" s="1376">
        <v>1</v>
      </c>
      <c r="C19" s="813"/>
      <c r="D19" s="813"/>
      <c r="E19" s="815"/>
      <c r="F19" s="815"/>
      <c r="G19" s="815"/>
      <c r="H19" s="815"/>
      <c r="I19" s="810"/>
      <c r="J19" s="809"/>
      <c r="K19" s="812"/>
      <c r="L19" s="562" t="str">
        <f>mergeValue(A19) &amp;"."&amp; mergeValue(B19)</f>
        <v>1.1</v>
      </c>
      <c r="M19" s="516" t="s">
        <v>15</v>
      </c>
      <c r="N19" s="615"/>
      <c r="O19" s="1377"/>
      <c r="P19" s="1377"/>
      <c r="Q19" s="1377"/>
      <c r="R19" s="1377"/>
      <c r="S19" s="1377"/>
      <c r="T19" s="1377"/>
      <c r="U19" s="1377"/>
      <c r="V19" s="1377"/>
      <c r="W19" s="1128" t="s">
        <v>460</v>
      </c>
      <c r="Y19" s="558"/>
      <c r="Z19" s="558" t="str">
        <f t="shared" si="0"/>
        <v>Территория действия тарифа</v>
      </c>
      <c r="AA19" s="558"/>
      <c r="AB19" s="558"/>
      <c r="AC19" s="558"/>
    </row>
    <row r="20" spans="1:29" ht="22.5">
      <c r="A20" s="1376"/>
      <c r="B20" s="1376"/>
      <c r="C20" s="1376">
        <v>1</v>
      </c>
      <c r="D20" s="813"/>
      <c r="E20" s="815"/>
      <c r="F20" s="815"/>
      <c r="G20" s="815"/>
      <c r="H20" s="815"/>
      <c r="I20" s="817"/>
      <c r="J20" s="809"/>
      <c r="K20" s="812"/>
      <c r="L20" s="562" t="str">
        <f>mergeValue(A20) &amp;"."&amp; mergeValue(B20)&amp;"."&amp; mergeValue(C20)</f>
        <v>1.1.1</v>
      </c>
      <c r="M20" s="517" t="s">
        <v>7</v>
      </c>
      <c r="N20" s="615"/>
      <c r="O20" s="1377"/>
      <c r="P20" s="1377"/>
      <c r="Q20" s="1377"/>
      <c r="R20" s="1377"/>
      <c r="S20" s="1377"/>
      <c r="T20" s="1377"/>
      <c r="U20" s="1377"/>
      <c r="V20" s="1377"/>
      <c r="W20" s="1128" t="s">
        <v>601</v>
      </c>
      <c r="Y20" s="558"/>
      <c r="Z20" s="558" t="str">
        <f t="shared" si="0"/>
        <v xml:space="preserve">Наименование системы теплоснабжения </v>
      </c>
      <c r="AA20" s="558"/>
      <c r="AB20" s="558"/>
      <c r="AC20" s="558"/>
    </row>
    <row r="21" spans="1:29" ht="22.5">
      <c r="A21" s="1376"/>
      <c r="B21" s="1376"/>
      <c r="C21" s="1376"/>
      <c r="D21" s="1376">
        <v>1</v>
      </c>
      <c r="E21" s="815"/>
      <c r="F21" s="815"/>
      <c r="G21" s="815"/>
      <c r="H21" s="815"/>
      <c r="I21" s="817"/>
      <c r="J21" s="809"/>
      <c r="K21" s="812"/>
      <c r="L21" s="562" t="str">
        <f>mergeValue(A21) &amp;"."&amp; mergeValue(B21)&amp;"."&amp; mergeValue(C21)&amp;"."&amp; mergeValue(D21)</f>
        <v>1.1.1.1</v>
      </c>
      <c r="M21" s="518" t="s">
        <v>21</v>
      </c>
      <c r="N21" s="615"/>
      <c r="O21" s="1377"/>
      <c r="P21" s="1377"/>
      <c r="Q21" s="1377"/>
      <c r="R21" s="1377"/>
      <c r="S21" s="1377"/>
      <c r="T21" s="1377"/>
      <c r="U21" s="1377"/>
      <c r="V21" s="1377"/>
      <c r="W21" s="1128" t="s">
        <v>602</v>
      </c>
      <c r="Y21" s="558"/>
      <c r="Z21" s="558" t="str">
        <f t="shared" si="0"/>
        <v xml:space="preserve">Источник тепловой энергии  </v>
      </c>
      <c r="AA21" s="558"/>
      <c r="AB21" s="558"/>
      <c r="AC21" s="558"/>
    </row>
    <row r="22" spans="1:29" ht="78.75">
      <c r="A22" s="1376"/>
      <c r="B22" s="1376"/>
      <c r="C22" s="1376"/>
      <c r="D22" s="1376"/>
      <c r="E22" s="1376">
        <v>1</v>
      </c>
      <c r="F22" s="815"/>
      <c r="G22" s="815"/>
      <c r="H22" s="813">
        <v>1</v>
      </c>
      <c r="I22" s="1376">
        <v>1</v>
      </c>
      <c r="J22" s="815"/>
      <c r="K22" s="820"/>
      <c r="L22" s="562" t="str">
        <f>mergeValue(A22) &amp;"."&amp; mergeValue(B22)&amp;"."&amp; mergeValue(C22)&amp;"."&amp; mergeValue(D22)&amp;"."&amp; mergeValue(E22)</f>
        <v>1.1.1.1.1</v>
      </c>
      <c r="M22" s="524" t="s">
        <v>8</v>
      </c>
      <c r="N22" s="615"/>
      <c r="O22" s="1378"/>
      <c r="P22" s="1378"/>
      <c r="Q22" s="1378"/>
      <c r="R22" s="1378"/>
      <c r="S22" s="1378"/>
      <c r="T22" s="1378"/>
      <c r="U22" s="1378"/>
      <c r="V22" s="1378"/>
      <c r="W22" s="1128" t="s">
        <v>722</v>
      </c>
      <c r="Y22" s="558"/>
      <c r="Z22" s="558" t="str">
        <f t="shared" si="0"/>
        <v>Схема подключения теплопотребляющей установки к коллектору источника тепловой энергии</v>
      </c>
      <c r="AA22" s="558"/>
      <c r="AB22" s="558"/>
      <c r="AC22" s="558"/>
    </row>
    <row r="23" spans="1:29" ht="33.75">
      <c r="A23" s="1376"/>
      <c r="B23" s="1376"/>
      <c r="C23" s="1376"/>
      <c r="D23" s="1376"/>
      <c r="E23" s="1376"/>
      <c r="F23" s="1376">
        <v>1</v>
      </c>
      <c r="G23" s="813"/>
      <c r="H23" s="813"/>
      <c r="I23" s="1376"/>
      <c r="J23" s="1376">
        <v>1</v>
      </c>
      <c r="K23" s="821"/>
      <c r="L23" s="562" t="str">
        <f>mergeValue(A23) &amp;"."&amp; mergeValue(B23)&amp;"."&amp; mergeValue(C23)&amp;"."&amp; mergeValue(D23)&amp;"."&amp; mergeValue(E23)&amp;"."&amp; mergeValue(F23)</f>
        <v>1.1.1.1.1.1</v>
      </c>
      <c r="M23" s="525" t="s">
        <v>9</v>
      </c>
      <c r="N23" s="615"/>
      <c r="O23" s="1379"/>
      <c r="P23" s="1380"/>
      <c r="Q23" s="1380"/>
      <c r="R23" s="1380"/>
      <c r="S23" s="1380"/>
      <c r="T23" s="1380"/>
      <c r="U23" s="1380"/>
      <c r="V23" s="1381"/>
      <c r="W23" s="1128" t="s">
        <v>723</v>
      </c>
      <c r="Y23" s="558"/>
      <c r="Z23" s="558" t="str">
        <f t="shared" si="0"/>
        <v>Группа потребителей</v>
      </c>
      <c r="AA23" s="558"/>
      <c r="AB23" s="558"/>
      <c r="AC23" s="558"/>
    </row>
    <row r="24" spans="1:29" ht="122.1" customHeight="1">
      <c r="A24" s="1376"/>
      <c r="B24" s="1376"/>
      <c r="C24" s="1376"/>
      <c r="D24" s="1376"/>
      <c r="E24" s="1376"/>
      <c r="F24" s="1376"/>
      <c r="G24" s="813">
        <v>1</v>
      </c>
      <c r="H24" s="813"/>
      <c r="I24" s="1376"/>
      <c r="J24" s="1376"/>
      <c r="K24" s="821">
        <v>1</v>
      </c>
      <c r="L24" s="562" t="str">
        <f>mergeValue(A24) &amp;"."&amp; mergeValue(B24)&amp;"."&amp; mergeValue(C24)&amp;"."&amp; mergeValue(D24)&amp;"."&amp; mergeValue(E24)&amp;"."&amp; mergeValue(F24)&amp;"."&amp; mergeValue(G24)</f>
        <v>1.1.1.1.1.1.1</v>
      </c>
      <c r="M24" s="1088"/>
      <c r="N24" s="615"/>
      <c r="O24" s="532"/>
      <c r="P24" s="532"/>
      <c r="Q24" s="1040"/>
      <c r="R24" s="1371"/>
      <c r="S24" s="1372" t="s">
        <v>83</v>
      </c>
      <c r="T24" s="1371"/>
      <c r="U24" s="1372" t="s">
        <v>84</v>
      </c>
      <c r="V24" s="532"/>
      <c r="W24" s="1346" t="s">
        <v>724</v>
      </c>
      <c r="X24" s="554" t="str">
        <f>strCheckDate(O25:V25)</f>
        <v/>
      </c>
      <c r="Y24" s="558"/>
      <c r="Z24" s="558" t="str">
        <f t="shared" si="0"/>
        <v/>
      </c>
      <c r="AA24" s="558"/>
      <c r="AB24" s="558"/>
      <c r="AC24" s="558"/>
    </row>
    <row r="25" spans="1:29" ht="11.25" hidden="1">
      <c r="A25" s="1376"/>
      <c r="B25" s="1376"/>
      <c r="C25" s="1376"/>
      <c r="D25" s="1376"/>
      <c r="E25" s="1376"/>
      <c r="F25" s="1376"/>
      <c r="G25" s="813"/>
      <c r="H25" s="813"/>
      <c r="I25" s="1376"/>
      <c r="J25" s="1376"/>
      <c r="K25" s="821"/>
      <c r="L25" s="569"/>
      <c r="M25" s="615"/>
      <c r="N25" s="615"/>
      <c r="O25" s="532"/>
      <c r="P25" s="532"/>
      <c r="Q25" s="553" t="str">
        <f>R24 &amp; "-" &amp; T24</f>
        <v>-</v>
      </c>
      <c r="R25" s="1371"/>
      <c r="S25" s="1372"/>
      <c r="T25" s="1371"/>
      <c r="U25" s="1372"/>
      <c r="V25" s="532"/>
      <c r="W25" s="1347"/>
      <c r="Y25" s="558"/>
      <c r="Z25" s="558" t="str">
        <f t="shared" si="0"/>
        <v/>
      </c>
      <c r="AA25" s="558"/>
      <c r="AB25" s="558"/>
      <c r="AC25" s="558"/>
    </row>
    <row r="26" spans="1:29" ht="15" customHeight="1">
      <c r="A26" s="1376"/>
      <c r="B26" s="1376"/>
      <c r="C26" s="1376"/>
      <c r="D26" s="1376"/>
      <c r="E26" s="1376"/>
      <c r="F26" s="1376"/>
      <c r="G26" s="815"/>
      <c r="H26" s="813"/>
      <c r="I26" s="1376"/>
      <c r="J26" s="1376"/>
      <c r="K26" s="820"/>
      <c r="L26" s="508"/>
      <c r="M26" s="527" t="s">
        <v>24</v>
      </c>
      <c r="N26" s="534"/>
      <c r="O26" s="534"/>
      <c r="P26" s="534"/>
      <c r="Q26" s="534"/>
      <c r="R26" s="534"/>
      <c r="S26" s="534"/>
      <c r="T26" s="534"/>
      <c r="U26" s="534"/>
      <c r="V26" s="530"/>
      <c r="W26" s="1348"/>
      <c r="Y26" s="558"/>
      <c r="Z26" s="558" t="str">
        <f t="shared" si="0"/>
        <v>Добавить вид теплоносителя (параметры теплоносителя)</v>
      </c>
      <c r="AA26" s="558"/>
      <c r="AB26" s="558"/>
      <c r="AC26" s="558"/>
    </row>
    <row r="27" spans="1:29" ht="15" customHeight="1">
      <c r="A27" s="1376"/>
      <c r="B27" s="1376"/>
      <c r="C27" s="1376"/>
      <c r="D27" s="1376"/>
      <c r="E27" s="1376"/>
      <c r="F27" s="815"/>
      <c r="G27" s="815"/>
      <c r="H27" s="813"/>
      <c r="I27" s="1376"/>
      <c r="J27" s="815"/>
      <c r="K27" s="820"/>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c r="AC27" s="558"/>
    </row>
    <row r="28" spans="1:29" ht="15" customHeight="1">
      <c r="A28" s="1376"/>
      <c r="B28" s="1376"/>
      <c r="C28" s="1376"/>
      <c r="D28" s="1376"/>
      <c r="E28" s="819"/>
      <c r="F28" s="815"/>
      <c r="G28" s="815"/>
      <c r="H28" s="815"/>
      <c r="I28" s="811"/>
      <c r="J28" s="808"/>
      <c r="K28" s="818"/>
      <c r="L28" s="508"/>
      <c r="M28" s="521" t="s">
        <v>11</v>
      </c>
      <c r="N28" s="534"/>
      <c r="O28" s="534"/>
      <c r="P28" s="534"/>
      <c r="Q28" s="534"/>
      <c r="R28" s="534"/>
      <c r="S28" s="534"/>
      <c r="T28" s="534"/>
      <c r="U28" s="533"/>
      <c r="V28" s="534"/>
      <c r="W28" s="634"/>
      <c r="Y28" s="558"/>
      <c r="Z28" s="558" t="str">
        <f t="shared" si="0"/>
        <v>Добавить схему подключения</v>
      </c>
      <c r="AA28" s="558"/>
      <c r="AB28" s="558"/>
      <c r="AC28" s="558"/>
    </row>
    <row r="29" spans="1:29" ht="15" customHeight="1">
      <c r="A29" s="1376"/>
      <c r="B29" s="1376"/>
      <c r="C29" s="1376"/>
      <c r="D29" s="819"/>
      <c r="E29" s="819"/>
      <c r="F29" s="815"/>
      <c r="G29" s="815"/>
      <c r="H29" s="815"/>
      <c r="I29" s="811"/>
      <c r="J29" s="808"/>
      <c r="K29" s="818"/>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c r="AC29" s="558"/>
    </row>
    <row r="30" spans="1:29" ht="15" customHeight="1">
      <c r="A30" s="1376"/>
      <c r="B30" s="1376"/>
      <c r="C30" s="819"/>
      <c r="D30" s="819"/>
      <c r="E30" s="819"/>
      <c r="F30" s="819"/>
      <c r="G30" s="824"/>
      <c r="H30" s="811"/>
      <c r="I30" s="822"/>
      <c r="J30" s="808"/>
      <c r="K30" s="823"/>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c r="AC30" s="558"/>
    </row>
    <row r="31" spans="1:29" ht="15" customHeight="1">
      <c r="A31" s="1376"/>
      <c r="B31" s="819"/>
      <c r="C31" s="819"/>
      <c r="D31" s="819"/>
      <c r="E31" s="819"/>
      <c r="F31" s="819"/>
      <c r="G31" s="824"/>
      <c r="H31" s="811"/>
      <c r="I31" s="811"/>
      <c r="J31" s="808"/>
      <c r="K31" s="818"/>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c r="AC31" s="558"/>
    </row>
    <row r="32" spans="1:29" s="492" customFormat="1" ht="15" customHeight="1">
      <c r="A32" s="807"/>
      <c r="B32" s="807"/>
      <c r="C32" s="807"/>
      <c r="D32" s="807"/>
      <c r="E32" s="807"/>
      <c r="F32" s="807"/>
      <c r="G32" s="807"/>
      <c r="H32" s="807"/>
      <c r="I32" s="807"/>
      <c r="J32" s="807"/>
      <c r="K32" s="807"/>
      <c r="L32" s="462"/>
      <c r="M32" s="535" t="s">
        <v>308</v>
      </c>
      <c r="N32" s="534"/>
      <c r="O32" s="534"/>
      <c r="P32" s="534"/>
      <c r="Q32" s="534"/>
      <c r="R32" s="534"/>
      <c r="S32" s="534"/>
      <c r="T32" s="534"/>
      <c r="U32" s="533"/>
      <c r="V32" s="534"/>
      <c r="W32" s="634"/>
      <c r="X32" s="556"/>
      <c r="Y32" s="556"/>
      <c r="Z32" s="556"/>
      <c r="AA32" s="556"/>
      <c r="AB32" s="556"/>
      <c r="AC32" s="556"/>
    </row>
    <row r="33" spans="1:29" ht="11.25">
      <c r="A33" s="493"/>
      <c r="B33" s="493"/>
      <c r="C33" s="493"/>
      <c r="D33" s="493"/>
      <c r="E33" s="493"/>
      <c r="F33" s="493"/>
      <c r="G33" s="493"/>
      <c r="H33" s="493"/>
      <c r="I33" s="493"/>
      <c r="J33" s="493"/>
      <c r="K33" s="493"/>
      <c r="X33" s="493"/>
      <c r="Y33" s="493"/>
      <c r="Z33" s="493"/>
      <c r="AA33" s="493"/>
      <c r="AB33" s="493"/>
      <c r="AC33" s="493"/>
    </row>
    <row r="34" spans="1:29" ht="90" customHeight="1">
      <c r="L34" s="1">
        <v>1</v>
      </c>
      <c r="M34" s="1339" t="s">
        <v>725</v>
      </c>
      <c r="N34" s="1339"/>
      <c r="O34" s="1339"/>
      <c r="P34" s="1339"/>
      <c r="Q34" s="1339"/>
      <c r="R34" s="1339"/>
      <c r="S34" s="1339"/>
      <c r="T34" s="1339"/>
      <c r="U34" s="1339"/>
      <c r="V34" s="1339"/>
      <c r="W34" s="1339"/>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2" hidden="1" customWidth="1"/>
    <col min="2" max="4" width="3.7109375" style="956" hidden="1" customWidth="1"/>
    <col min="5" max="5" width="3.7109375" style="760" customWidth="1"/>
    <col min="6" max="6" width="9.7109375" style="938" customWidth="1"/>
    <col min="7" max="7" width="37.7109375" style="938" customWidth="1"/>
    <col min="8" max="8" width="66.85546875" style="938" customWidth="1"/>
    <col min="9" max="9" width="115.7109375" style="938" customWidth="1"/>
    <col min="10" max="11" width="10.5703125" style="956"/>
    <col min="12" max="12" width="11.140625" style="956" customWidth="1"/>
    <col min="13" max="20" width="10.5703125" style="956"/>
    <col min="21" max="16384" width="10.5703125" style="938"/>
  </cols>
  <sheetData>
    <row r="1" spans="1:20" ht="3" customHeight="1">
      <c r="A1" s="962" t="s">
        <v>48</v>
      </c>
    </row>
    <row r="2" spans="1:20" ht="22.5">
      <c r="F2" s="1340" t="s">
        <v>471</v>
      </c>
      <c r="G2" s="1341"/>
      <c r="H2" s="1342"/>
      <c r="I2" s="757"/>
    </row>
    <row r="3" spans="1:20" ht="3" customHeight="1"/>
    <row r="4" spans="1:20" s="955" customFormat="1" ht="11.25">
      <c r="A4" s="961"/>
      <c r="B4" s="961"/>
      <c r="C4" s="961"/>
      <c r="D4" s="961"/>
      <c r="F4" s="1298" t="s">
        <v>445</v>
      </c>
      <c r="G4" s="1298"/>
      <c r="H4" s="1298"/>
      <c r="I4" s="1343" t="s">
        <v>446</v>
      </c>
      <c r="J4" s="961"/>
      <c r="K4" s="961"/>
      <c r="L4" s="961"/>
      <c r="M4" s="961"/>
      <c r="N4" s="961"/>
      <c r="O4" s="961"/>
      <c r="P4" s="961"/>
      <c r="Q4" s="961"/>
      <c r="R4" s="961"/>
      <c r="S4" s="961"/>
      <c r="T4" s="961"/>
    </row>
    <row r="5" spans="1:20" s="955" customFormat="1" ht="11.25" customHeight="1">
      <c r="A5" s="961"/>
      <c r="B5" s="961"/>
      <c r="C5" s="961"/>
      <c r="D5" s="961"/>
      <c r="F5" s="970" t="s">
        <v>91</v>
      </c>
      <c r="G5" s="761" t="s">
        <v>448</v>
      </c>
      <c r="H5" s="979" t="s">
        <v>439</v>
      </c>
      <c r="I5" s="1343"/>
      <c r="J5" s="961"/>
      <c r="K5" s="961"/>
      <c r="L5" s="961"/>
      <c r="M5" s="961"/>
      <c r="N5" s="961"/>
      <c r="O5" s="961"/>
      <c r="P5" s="961"/>
      <c r="Q5" s="961"/>
      <c r="R5" s="961"/>
      <c r="S5" s="961"/>
      <c r="T5" s="961"/>
    </row>
    <row r="6" spans="1:20" s="955" customFormat="1" ht="12" customHeight="1">
      <c r="A6" s="961"/>
      <c r="B6" s="961"/>
      <c r="C6" s="961"/>
      <c r="D6" s="961"/>
      <c r="F6" s="762" t="s">
        <v>92</v>
      </c>
      <c r="G6" s="763">
        <v>2</v>
      </c>
      <c r="H6" s="764">
        <v>3</v>
      </c>
      <c r="I6" s="577">
        <v>4</v>
      </c>
      <c r="J6" s="961">
        <v>4</v>
      </c>
      <c r="K6" s="961"/>
      <c r="L6" s="961"/>
      <c r="M6" s="961"/>
      <c r="N6" s="961"/>
      <c r="O6" s="961"/>
      <c r="P6" s="961"/>
      <c r="Q6" s="961"/>
      <c r="R6" s="961"/>
      <c r="S6" s="961"/>
      <c r="T6" s="961"/>
    </row>
    <row r="7" spans="1:20" s="955" customFormat="1" ht="18.75">
      <c r="A7" s="961"/>
      <c r="B7" s="961"/>
      <c r="C7" s="961"/>
      <c r="D7" s="961"/>
      <c r="F7" s="977">
        <v>1</v>
      </c>
      <c r="G7" s="766" t="s">
        <v>472</v>
      </c>
      <c r="H7" s="975" t="str">
        <f>IF(dateCh="","",dateCh)</f>
        <v>25.12.2018</v>
      </c>
      <c r="I7" s="767" t="s">
        <v>473</v>
      </c>
      <c r="J7" s="584"/>
      <c r="K7" s="961"/>
      <c r="L7" s="961"/>
      <c r="M7" s="961"/>
      <c r="N7" s="961"/>
      <c r="O7" s="961"/>
      <c r="P7" s="961"/>
      <c r="Q7" s="961"/>
      <c r="R7" s="961"/>
      <c r="S7" s="961"/>
      <c r="T7" s="961"/>
    </row>
    <row r="8" spans="1:20" s="955" customFormat="1" ht="45">
      <c r="A8" s="1344">
        <v>1</v>
      </c>
      <c r="B8" s="961"/>
      <c r="C8" s="961"/>
      <c r="D8" s="961"/>
      <c r="F8" s="977" t="str">
        <f>"2." &amp;mergeValue(A8)</f>
        <v>2.1</v>
      </c>
      <c r="G8" s="766" t="s">
        <v>474</v>
      </c>
      <c r="H8" s="975" t="str">
        <f>IF('Перечень тарифов'!R21="","наименование отсутствует","" &amp; 'Перечень тарифов'!R21 &amp; "")</f>
        <v>наименование отсутствует</v>
      </c>
      <c r="I8" s="767" t="s">
        <v>569</v>
      </c>
      <c r="J8" s="584"/>
      <c r="K8" s="961"/>
      <c r="L8" s="961"/>
      <c r="M8" s="961"/>
      <c r="N8" s="961"/>
      <c r="O8" s="961"/>
      <c r="P8" s="961"/>
      <c r="Q8" s="961"/>
      <c r="R8" s="961"/>
      <c r="S8" s="961"/>
      <c r="T8" s="961"/>
    </row>
    <row r="9" spans="1:20" s="955" customFormat="1" ht="22.5">
      <c r="A9" s="1344"/>
      <c r="B9" s="961"/>
      <c r="C9" s="961"/>
      <c r="D9" s="961"/>
      <c r="F9" s="977" t="str">
        <f>"3." &amp;mergeValue(A9)</f>
        <v>3.1</v>
      </c>
      <c r="G9" s="766" t="s">
        <v>475</v>
      </c>
      <c r="H9" s="975" t="str">
        <f>IF('Перечень тарифов'!F21="","наименование отсутствует","" &amp; 'Перечень тарифов'!F21 &amp; "")</f>
        <v>Производство тепловой энергии. Некомбинированная выработка</v>
      </c>
      <c r="I9" s="767" t="s">
        <v>567</v>
      </c>
      <c r="J9" s="584"/>
      <c r="K9" s="961"/>
      <c r="L9" s="961"/>
      <c r="M9" s="961"/>
      <c r="N9" s="961"/>
      <c r="O9" s="961"/>
      <c r="P9" s="961"/>
      <c r="Q9" s="961"/>
      <c r="R9" s="961"/>
      <c r="S9" s="961"/>
      <c r="T9" s="961"/>
    </row>
    <row r="10" spans="1:20" s="955" customFormat="1" ht="22.5">
      <c r="A10" s="1344"/>
      <c r="B10" s="961"/>
      <c r="C10" s="961"/>
      <c r="D10" s="961"/>
      <c r="F10" s="977" t="str">
        <f>"4."&amp;mergeValue(A10)</f>
        <v>4.1</v>
      </c>
      <c r="G10" s="766" t="s">
        <v>476</v>
      </c>
      <c r="H10" s="979" t="s">
        <v>449</v>
      </c>
      <c r="I10" s="767"/>
      <c r="J10" s="584"/>
      <c r="K10" s="961"/>
      <c r="L10" s="961"/>
      <c r="M10" s="961"/>
      <c r="N10" s="961"/>
      <c r="O10" s="961"/>
      <c r="P10" s="961"/>
      <c r="Q10" s="961"/>
      <c r="R10" s="961"/>
      <c r="S10" s="961"/>
      <c r="T10" s="961"/>
    </row>
    <row r="11" spans="1:20" s="955" customFormat="1" ht="18.75">
      <c r="A11" s="1344"/>
      <c r="B11" s="1344">
        <v>1</v>
      </c>
      <c r="C11" s="971"/>
      <c r="D11" s="971"/>
      <c r="F11" s="977" t="str">
        <f>"4."&amp;mergeValue(A11) &amp;"."&amp;mergeValue(B11)</f>
        <v>4.1.1</v>
      </c>
      <c r="G11" s="778" t="s">
        <v>571</v>
      </c>
      <c r="H11" s="975" t="str">
        <f>IF(region_name="","",region_name)</f>
        <v>Челябинская область</v>
      </c>
      <c r="I11" s="767" t="s">
        <v>479</v>
      </c>
      <c r="J11" s="584"/>
      <c r="K11" s="961"/>
      <c r="L11" s="961"/>
      <c r="M11" s="961"/>
      <c r="N11" s="961"/>
      <c r="O11" s="961"/>
      <c r="P11" s="961"/>
      <c r="Q11" s="961"/>
      <c r="R11" s="961"/>
      <c r="S11" s="961"/>
      <c r="T11" s="961"/>
    </row>
    <row r="12" spans="1:20" s="955" customFormat="1" ht="22.5">
      <c r="A12" s="1344"/>
      <c r="B12" s="1344"/>
      <c r="C12" s="1344">
        <v>1</v>
      </c>
      <c r="D12" s="971"/>
      <c r="F12" s="977" t="str">
        <f>"4."&amp;mergeValue(A12) &amp;"."&amp;mergeValue(B12)&amp;"."&amp;mergeValue(C12)</f>
        <v>4.1.1.1</v>
      </c>
      <c r="G12" s="768" t="s">
        <v>477</v>
      </c>
      <c r="H12" s="975" t="str">
        <f>IF(Территории!H13="","","" &amp; Территории!H13 &amp; "")</f>
        <v>Город Трехгорный (ЗАТО)</v>
      </c>
      <c r="I12" s="767" t="s">
        <v>480</v>
      </c>
      <c r="J12" s="584"/>
      <c r="K12" s="961"/>
      <c r="L12" s="961"/>
      <c r="M12" s="961"/>
      <c r="N12" s="961"/>
      <c r="O12" s="961"/>
      <c r="P12" s="961"/>
      <c r="Q12" s="961"/>
      <c r="R12" s="961"/>
      <c r="S12" s="961"/>
      <c r="T12" s="961"/>
    </row>
    <row r="13" spans="1:20" s="955" customFormat="1" ht="56.25">
      <c r="A13" s="1344"/>
      <c r="B13" s="1344"/>
      <c r="C13" s="1344"/>
      <c r="D13" s="971">
        <v>1</v>
      </c>
      <c r="F13" s="977" t="str">
        <f>"4."&amp;mergeValue(A13) &amp;"."&amp;mergeValue(B13)&amp;"."&amp;mergeValue(C13)&amp;"."&amp;mergeValue(D13)</f>
        <v>4.1.1.1.1</v>
      </c>
      <c r="G13" s="769" t="s">
        <v>478</v>
      </c>
      <c r="H13" s="975" t="str">
        <f>IF(Территории!R14="","","" &amp; Территории!R14 &amp; "")</f>
        <v>Город Трехгорный (ЗАТО) (75707000)</v>
      </c>
      <c r="I13" s="1245" t="s">
        <v>570</v>
      </c>
      <c r="J13" s="584"/>
      <c r="K13" s="961"/>
      <c r="L13" s="961"/>
      <c r="M13" s="961"/>
      <c r="N13" s="961"/>
      <c r="O13" s="961"/>
      <c r="P13" s="961"/>
      <c r="Q13" s="961"/>
      <c r="R13" s="961"/>
      <c r="S13" s="961"/>
      <c r="T13" s="961"/>
    </row>
    <row r="14" spans="1:20" s="735" customFormat="1" ht="3" customHeight="1">
      <c r="A14" s="736"/>
      <c r="B14" s="736"/>
      <c r="C14" s="736"/>
      <c r="D14" s="736"/>
      <c r="F14" s="594"/>
      <c r="G14" s="595"/>
      <c r="H14" s="596"/>
      <c r="I14" s="597"/>
      <c r="J14" s="736"/>
      <c r="K14" s="736"/>
      <c r="L14" s="736"/>
      <c r="M14" s="736"/>
      <c r="N14" s="736"/>
      <c r="O14" s="736"/>
      <c r="P14" s="736"/>
      <c r="Q14" s="736"/>
      <c r="R14" s="736"/>
      <c r="S14" s="736"/>
      <c r="T14" s="736"/>
    </row>
    <row r="15" spans="1:20" s="735" customFormat="1" ht="15" customHeight="1">
      <c r="A15" s="736"/>
      <c r="B15" s="736"/>
      <c r="C15" s="736"/>
      <c r="D15" s="736"/>
      <c r="F15" s="773"/>
      <c r="G15" s="1339" t="s">
        <v>572</v>
      </c>
      <c r="H15" s="1339"/>
      <c r="I15" s="931"/>
      <c r="J15" s="736"/>
      <c r="K15" s="736"/>
      <c r="L15" s="736"/>
      <c r="M15" s="736"/>
      <c r="N15" s="736"/>
      <c r="O15" s="736"/>
      <c r="P15" s="736"/>
      <c r="Q15" s="736"/>
      <c r="R15" s="736"/>
      <c r="S15" s="736"/>
      <c r="T15" s="73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BZ30"/>
  <sheetViews>
    <sheetView showGridLines="0" topLeftCell="AP4" zoomScaleNormal="100" workbookViewId="0">
      <selection activeCell="BJ24" sqref="BJ24:BJ25"/>
    </sheetView>
  </sheetViews>
  <sheetFormatPr defaultColWidth="10.5703125" defaultRowHeight="14.25"/>
  <cols>
    <col min="1" max="6" width="10.5703125" style="956" hidden="1" customWidth="1"/>
    <col min="7" max="8" width="9.140625" style="962" hidden="1" customWidth="1"/>
    <col min="9" max="9" width="3.7109375" style="944" customWidth="1"/>
    <col min="10" max="11" width="3.7109375" style="760" customWidth="1"/>
    <col min="12" max="12" width="12.7109375" style="938" customWidth="1"/>
    <col min="13" max="13" width="44.7109375" style="938" customWidth="1"/>
    <col min="14" max="14" width="1.7109375" style="938" hidden="1" customWidth="1"/>
    <col min="15" max="15" width="29.7109375" style="938" customWidth="1"/>
    <col min="16" max="17" width="23.7109375" style="938" hidden="1" customWidth="1"/>
    <col min="18" max="18" width="11.7109375" style="938" customWidth="1"/>
    <col min="19" max="19" width="3.7109375" style="938" customWidth="1"/>
    <col min="20" max="20" width="11.7109375" style="938" customWidth="1"/>
    <col min="21" max="21" width="8.5703125" style="938" customWidth="1"/>
    <col min="22" max="22" width="29.7109375" style="1216" customWidth="1"/>
    <col min="23" max="24" width="23.7109375" style="1216" hidden="1" customWidth="1"/>
    <col min="25" max="25" width="11.7109375" style="1216" customWidth="1"/>
    <col min="26" max="26" width="3.7109375" style="1216" customWidth="1"/>
    <col min="27" max="27" width="11.7109375" style="1216" customWidth="1"/>
    <col min="28" max="28" width="8.5703125" style="1216" customWidth="1"/>
    <col min="29" max="29" width="29.7109375" style="1216" customWidth="1"/>
    <col min="30" max="31" width="23.7109375" style="1216" hidden="1" customWidth="1"/>
    <col min="32" max="32" width="11.7109375" style="1216" customWidth="1"/>
    <col min="33" max="33" width="3.7109375" style="1216" customWidth="1"/>
    <col min="34" max="34" width="11.7109375" style="1216" customWidth="1"/>
    <col min="35" max="35" width="8.5703125" style="1216" customWidth="1"/>
    <col min="36" max="36" width="29.7109375" style="1216" customWidth="1"/>
    <col min="37" max="38" width="23.7109375" style="1216" hidden="1" customWidth="1"/>
    <col min="39" max="39" width="11.7109375" style="1216" customWidth="1"/>
    <col min="40" max="40" width="3.7109375" style="1216" customWidth="1"/>
    <col min="41" max="41" width="11.7109375" style="1216" customWidth="1"/>
    <col min="42" max="42" width="8.5703125" style="1216" customWidth="1"/>
    <col min="43" max="43" width="29.7109375" style="1216" customWidth="1"/>
    <col min="44" max="45" width="23.7109375" style="1216" hidden="1" customWidth="1"/>
    <col min="46" max="46" width="11.7109375" style="1216" customWidth="1"/>
    <col min="47" max="47" width="3.7109375" style="1216" customWidth="1"/>
    <col min="48" max="48" width="11.7109375" style="1216" customWidth="1"/>
    <col min="49" max="49" width="8.5703125" style="1216" customWidth="1"/>
    <col min="50" max="50" width="29.7109375" style="1216" customWidth="1"/>
    <col min="51" max="52" width="23.7109375" style="1216" hidden="1" customWidth="1"/>
    <col min="53" max="53" width="11.7109375" style="1216" customWidth="1"/>
    <col min="54" max="54" width="3.7109375" style="1216" customWidth="1"/>
    <col min="55" max="55" width="11.7109375" style="1216" customWidth="1"/>
    <col min="56" max="56" width="8.5703125" style="1216" customWidth="1"/>
    <col min="57" max="57" width="29.7109375" style="1216" customWidth="1"/>
    <col min="58" max="59" width="23.7109375" style="1216" hidden="1" customWidth="1"/>
    <col min="60" max="60" width="11.7109375" style="1216" customWidth="1"/>
    <col min="61" max="61" width="3.7109375" style="1216" customWidth="1"/>
    <col min="62" max="62" width="11.7109375" style="1216" customWidth="1"/>
    <col min="63" max="63" width="8.5703125" style="1216" hidden="1" customWidth="1"/>
    <col min="64" max="64" width="4.7109375" style="938" customWidth="1"/>
    <col min="65" max="65" width="115.7109375" style="938" customWidth="1"/>
    <col min="66" max="67" width="10.5703125" style="956"/>
    <col min="68" max="68" width="11.140625" style="956" customWidth="1"/>
    <col min="69" max="76" width="10.5703125" style="956"/>
    <col min="77" max="298" width="10.5703125" style="938"/>
    <col min="299" max="306" width="0" style="938" hidden="1" customWidth="1"/>
    <col min="307" max="307" width="3.7109375" style="938" customWidth="1"/>
    <col min="308" max="308" width="3.85546875" style="938" customWidth="1"/>
    <col min="309" max="309" width="3.7109375" style="938" customWidth="1"/>
    <col min="310" max="310" width="12.7109375" style="938" customWidth="1"/>
    <col min="311" max="311" width="52.7109375" style="938" customWidth="1"/>
    <col min="312" max="315" width="0" style="938" hidden="1" customWidth="1"/>
    <col min="316" max="316" width="12.28515625" style="938" customWidth="1"/>
    <col min="317" max="317" width="6.42578125" style="938" customWidth="1"/>
    <col min="318" max="318" width="12.28515625" style="938" customWidth="1"/>
    <col min="319" max="319" width="0" style="938" hidden="1" customWidth="1"/>
    <col min="320" max="320" width="3.7109375" style="938" customWidth="1"/>
    <col min="321" max="321" width="11.140625" style="938" bestFit="1" customWidth="1"/>
    <col min="322" max="323" width="10.5703125" style="938"/>
    <col min="324" max="324" width="11.140625" style="938" customWidth="1"/>
    <col min="325" max="554" width="10.5703125" style="938"/>
    <col min="555" max="562" width="0" style="938" hidden="1" customWidth="1"/>
    <col min="563" max="563" width="3.7109375" style="938" customWidth="1"/>
    <col min="564" max="564" width="3.85546875" style="938" customWidth="1"/>
    <col min="565" max="565" width="3.7109375" style="938" customWidth="1"/>
    <col min="566" max="566" width="12.7109375" style="938" customWidth="1"/>
    <col min="567" max="567" width="52.7109375" style="938" customWidth="1"/>
    <col min="568" max="571" width="0" style="938" hidden="1" customWidth="1"/>
    <col min="572" max="572" width="12.28515625" style="938" customWidth="1"/>
    <col min="573" max="573" width="6.42578125" style="938" customWidth="1"/>
    <col min="574" max="574" width="12.28515625" style="938" customWidth="1"/>
    <col min="575" max="575" width="0" style="938" hidden="1" customWidth="1"/>
    <col min="576" max="576" width="3.7109375" style="938" customWidth="1"/>
    <col min="577" max="577" width="11.140625" style="938" bestFit="1" customWidth="1"/>
    <col min="578" max="579" width="10.5703125" style="938"/>
    <col min="580" max="580" width="11.140625" style="938" customWidth="1"/>
    <col min="581" max="810" width="10.5703125" style="938"/>
    <col min="811" max="818" width="0" style="938" hidden="1" customWidth="1"/>
    <col min="819" max="819" width="3.7109375" style="938" customWidth="1"/>
    <col min="820" max="820" width="3.85546875" style="938" customWidth="1"/>
    <col min="821" max="821" width="3.7109375" style="938" customWidth="1"/>
    <col min="822" max="822" width="12.7109375" style="938" customWidth="1"/>
    <col min="823" max="823" width="52.7109375" style="938" customWidth="1"/>
    <col min="824" max="827" width="0" style="938" hidden="1" customWidth="1"/>
    <col min="828" max="828" width="12.28515625" style="938" customWidth="1"/>
    <col min="829" max="829" width="6.42578125" style="938" customWidth="1"/>
    <col min="830" max="830" width="12.28515625" style="938" customWidth="1"/>
    <col min="831" max="831" width="0" style="938" hidden="1" customWidth="1"/>
    <col min="832" max="832" width="3.7109375" style="938" customWidth="1"/>
    <col min="833" max="833" width="11.140625" style="938" bestFit="1" customWidth="1"/>
    <col min="834" max="835" width="10.5703125" style="938"/>
    <col min="836" max="836" width="11.140625" style="938" customWidth="1"/>
    <col min="837" max="1066" width="10.5703125" style="938"/>
    <col min="1067" max="1074" width="0" style="938" hidden="1" customWidth="1"/>
    <col min="1075" max="1075" width="3.7109375" style="938" customWidth="1"/>
    <col min="1076" max="1076" width="3.85546875" style="938" customWidth="1"/>
    <col min="1077" max="1077" width="3.7109375" style="938" customWidth="1"/>
    <col min="1078" max="1078" width="12.7109375" style="938" customWidth="1"/>
    <col min="1079" max="1079" width="52.7109375" style="938" customWidth="1"/>
    <col min="1080" max="1083" width="0" style="938" hidden="1" customWidth="1"/>
    <col min="1084" max="1084" width="12.28515625" style="938" customWidth="1"/>
    <col min="1085" max="1085" width="6.42578125" style="938" customWidth="1"/>
    <col min="1086" max="1086" width="12.28515625" style="938" customWidth="1"/>
    <col min="1087" max="1087" width="0" style="938" hidden="1" customWidth="1"/>
    <col min="1088" max="1088" width="3.7109375" style="938" customWidth="1"/>
    <col min="1089" max="1089" width="11.140625" style="938" bestFit="1" customWidth="1"/>
    <col min="1090" max="1091" width="10.5703125" style="938"/>
    <col min="1092" max="1092" width="11.140625" style="938" customWidth="1"/>
    <col min="1093" max="1322" width="10.5703125" style="938"/>
    <col min="1323" max="1330" width="0" style="938" hidden="1" customWidth="1"/>
    <col min="1331" max="1331" width="3.7109375" style="938" customWidth="1"/>
    <col min="1332" max="1332" width="3.85546875" style="938" customWidth="1"/>
    <col min="1333" max="1333" width="3.7109375" style="938" customWidth="1"/>
    <col min="1334" max="1334" width="12.7109375" style="938" customWidth="1"/>
    <col min="1335" max="1335" width="52.7109375" style="938" customWidth="1"/>
    <col min="1336" max="1339" width="0" style="938" hidden="1" customWidth="1"/>
    <col min="1340" max="1340" width="12.28515625" style="938" customWidth="1"/>
    <col min="1341" max="1341" width="6.42578125" style="938" customWidth="1"/>
    <col min="1342" max="1342" width="12.28515625" style="938" customWidth="1"/>
    <col min="1343" max="1343" width="0" style="938" hidden="1" customWidth="1"/>
    <col min="1344" max="1344" width="3.7109375" style="938" customWidth="1"/>
    <col min="1345" max="1345" width="11.140625" style="938" bestFit="1" customWidth="1"/>
    <col min="1346" max="1347" width="10.5703125" style="938"/>
    <col min="1348" max="1348" width="11.140625" style="938" customWidth="1"/>
    <col min="1349" max="1578" width="10.5703125" style="938"/>
    <col min="1579" max="1586" width="0" style="938" hidden="1" customWidth="1"/>
    <col min="1587" max="1587" width="3.7109375" style="938" customWidth="1"/>
    <col min="1588" max="1588" width="3.85546875" style="938" customWidth="1"/>
    <col min="1589" max="1589" width="3.7109375" style="938" customWidth="1"/>
    <col min="1590" max="1590" width="12.7109375" style="938" customWidth="1"/>
    <col min="1591" max="1591" width="52.7109375" style="938" customWidth="1"/>
    <col min="1592" max="1595" width="0" style="938" hidden="1" customWidth="1"/>
    <col min="1596" max="1596" width="12.28515625" style="938" customWidth="1"/>
    <col min="1597" max="1597" width="6.42578125" style="938" customWidth="1"/>
    <col min="1598" max="1598" width="12.28515625" style="938" customWidth="1"/>
    <col min="1599" max="1599" width="0" style="938" hidden="1" customWidth="1"/>
    <col min="1600" max="1600" width="3.7109375" style="938" customWidth="1"/>
    <col min="1601" max="1601" width="11.140625" style="938" bestFit="1" customWidth="1"/>
    <col min="1602" max="1603" width="10.5703125" style="938"/>
    <col min="1604" max="1604" width="11.140625" style="938" customWidth="1"/>
    <col min="1605" max="1834" width="10.5703125" style="938"/>
    <col min="1835" max="1842" width="0" style="938" hidden="1" customWidth="1"/>
    <col min="1843" max="1843" width="3.7109375" style="938" customWidth="1"/>
    <col min="1844" max="1844" width="3.85546875" style="938" customWidth="1"/>
    <col min="1845" max="1845" width="3.7109375" style="938" customWidth="1"/>
    <col min="1846" max="1846" width="12.7109375" style="938" customWidth="1"/>
    <col min="1847" max="1847" width="52.7109375" style="938" customWidth="1"/>
    <col min="1848" max="1851" width="0" style="938" hidden="1" customWidth="1"/>
    <col min="1852" max="1852" width="12.28515625" style="938" customWidth="1"/>
    <col min="1853" max="1853" width="6.42578125" style="938" customWidth="1"/>
    <col min="1854" max="1854" width="12.28515625" style="938" customWidth="1"/>
    <col min="1855" max="1855" width="0" style="938" hidden="1" customWidth="1"/>
    <col min="1856" max="1856" width="3.7109375" style="938" customWidth="1"/>
    <col min="1857" max="1857" width="11.140625" style="938" bestFit="1" customWidth="1"/>
    <col min="1858" max="1859" width="10.5703125" style="938"/>
    <col min="1860" max="1860" width="11.140625" style="938" customWidth="1"/>
    <col min="1861" max="2090" width="10.5703125" style="938"/>
    <col min="2091" max="2098" width="0" style="938" hidden="1" customWidth="1"/>
    <col min="2099" max="2099" width="3.7109375" style="938" customWidth="1"/>
    <col min="2100" max="2100" width="3.85546875" style="938" customWidth="1"/>
    <col min="2101" max="2101" width="3.7109375" style="938" customWidth="1"/>
    <col min="2102" max="2102" width="12.7109375" style="938" customWidth="1"/>
    <col min="2103" max="2103" width="52.7109375" style="938" customWidth="1"/>
    <col min="2104" max="2107" width="0" style="938" hidden="1" customWidth="1"/>
    <col min="2108" max="2108" width="12.28515625" style="938" customWidth="1"/>
    <col min="2109" max="2109" width="6.42578125" style="938" customWidth="1"/>
    <col min="2110" max="2110" width="12.28515625" style="938" customWidth="1"/>
    <col min="2111" max="2111" width="0" style="938" hidden="1" customWidth="1"/>
    <col min="2112" max="2112" width="3.7109375" style="938" customWidth="1"/>
    <col min="2113" max="2113" width="11.140625" style="938" bestFit="1" customWidth="1"/>
    <col min="2114" max="2115" width="10.5703125" style="938"/>
    <col min="2116" max="2116" width="11.140625" style="938" customWidth="1"/>
    <col min="2117" max="2346" width="10.5703125" style="938"/>
    <col min="2347" max="2354" width="0" style="938" hidden="1" customWidth="1"/>
    <col min="2355" max="2355" width="3.7109375" style="938" customWidth="1"/>
    <col min="2356" max="2356" width="3.85546875" style="938" customWidth="1"/>
    <col min="2357" max="2357" width="3.7109375" style="938" customWidth="1"/>
    <col min="2358" max="2358" width="12.7109375" style="938" customWidth="1"/>
    <col min="2359" max="2359" width="52.7109375" style="938" customWidth="1"/>
    <col min="2360" max="2363" width="0" style="938" hidden="1" customWidth="1"/>
    <col min="2364" max="2364" width="12.28515625" style="938" customWidth="1"/>
    <col min="2365" max="2365" width="6.42578125" style="938" customWidth="1"/>
    <col min="2366" max="2366" width="12.28515625" style="938" customWidth="1"/>
    <col min="2367" max="2367" width="0" style="938" hidden="1" customWidth="1"/>
    <col min="2368" max="2368" width="3.7109375" style="938" customWidth="1"/>
    <col min="2369" max="2369" width="11.140625" style="938" bestFit="1" customWidth="1"/>
    <col min="2370" max="2371" width="10.5703125" style="938"/>
    <col min="2372" max="2372" width="11.140625" style="938" customWidth="1"/>
    <col min="2373" max="2602" width="10.5703125" style="938"/>
    <col min="2603" max="2610" width="0" style="938" hidden="1" customWidth="1"/>
    <col min="2611" max="2611" width="3.7109375" style="938" customWidth="1"/>
    <col min="2612" max="2612" width="3.85546875" style="938" customWidth="1"/>
    <col min="2613" max="2613" width="3.7109375" style="938" customWidth="1"/>
    <col min="2614" max="2614" width="12.7109375" style="938" customWidth="1"/>
    <col min="2615" max="2615" width="52.7109375" style="938" customWidth="1"/>
    <col min="2616" max="2619" width="0" style="938" hidden="1" customWidth="1"/>
    <col min="2620" max="2620" width="12.28515625" style="938" customWidth="1"/>
    <col min="2621" max="2621" width="6.42578125" style="938" customWidth="1"/>
    <col min="2622" max="2622" width="12.28515625" style="938" customWidth="1"/>
    <col min="2623" max="2623" width="0" style="938" hidden="1" customWidth="1"/>
    <col min="2624" max="2624" width="3.7109375" style="938" customWidth="1"/>
    <col min="2625" max="2625" width="11.140625" style="938" bestFit="1" customWidth="1"/>
    <col min="2626" max="2627" width="10.5703125" style="938"/>
    <col min="2628" max="2628" width="11.140625" style="938" customWidth="1"/>
    <col min="2629" max="2858" width="10.5703125" style="938"/>
    <col min="2859" max="2866" width="0" style="938" hidden="1" customWidth="1"/>
    <col min="2867" max="2867" width="3.7109375" style="938" customWidth="1"/>
    <col min="2868" max="2868" width="3.85546875" style="938" customWidth="1"/>
    <col min="2869" max="2869" width="3.7109375" style="938" customWidth="1"/>
    <col min="2870" max="2870" width="12.7109375" style="938" customWidth="1"/>
    <col min="2871" max="2871" width="52.7109375" style="938" customWidth="1"/>
    <col min="2872" max="2875" width="0" style="938" hidden="1" customWidth="1"/>
    <col min="2876" max="2876" width="12.28515625" style="938" customWidth="1"/>
    <col min="2877" max="2877" width="6.42578125" style="938" customWidth="1"/>
    <col min="2878" max="2878" width="12.28515625" style="938" customWidth="1"/>
    <col min="2879" max="2879" width="0" style="938" hidden="1" customWidth="1"/>
    <col min="2880" max="2880" width="3.7109375" style="938" customWidth="1"/>
    <col min="2881" max="2881" width="11.140625" style="938" bestFit="1" customWidth="1"/>
    <col min="2882" max="2883" width="10.5703125" style="938"/>
    <col min="2884" max="2884" width="11.140625" style="938" customWidth="1"/>
    <col min="2885" max="3114" width="10.5703125" style="938"/>
    <col min="3115" max="3122" width="0" style="938" hidden="1" customWidth="1"/>
    <col min="3123" max="3123" width="3.7109375" style="938" customWidth="1"/>
    <col min="3124" max="3124" width="3.85546875" style="938" customWidth="1"/>
    <col min="3125" max="3125" width="3.7109375" style="938" customWidth="1"/>
    <col min="3126" max="3126" width="12.7109375" style="938" customWidth="1"/>
    <col min="3127" max="3127" width="52.7109375" style="938" customWidth="1"/>
    <col min="3128" max="3131" width="0" style="938" hidden="1" customWidth="1"/>
    <col min="3132" max="3132" width="12.28515625" style="938" customWidth="1"/>
    <col min="3133" max="3133" width="6.42578125" style="938" customWidth="1"/>
    <col min="3134" max="3134" width="12.28515625" style="938" customWidth="1"/>
    <col min="3135" max="3135" width="0" style="938" hidden="1" customWidth="1"/>
    <col min="3136" max="3136" width="3.7109375" style="938" customWidth="1"/>
    <col min="3137" max="3137" width="11.140625" style="938" bestFit="1" customWidth="1"/>
    <col min="3138" max="3139" width="10.5703125" style="938"/>
    <col min="3140" max="3140" width="11.140625" style="938" customWidth="1"/>
    <col min="3141" max="3370" width="10.5703125" style="938"/>
    <col min="3371" max="3378" width="0" style="938" hidden="1" customWidth="1"/>
    <col min="3379" max="3379" width="3.7109375" style="938" customWidth="1"/>
    <col min="3380" max="3380" width="3.85546875" style="938" customWidth="1"/>
    <col min="3381" max="3381" width="3.7109375" style="938" customWidth="1"/>
    <col min="3382" max="3382" width="12.7109375" style="938" customWidth="1"/>
    <col min="3383" max="3383" width="52.7109375" style="938" customWidth="1"/>
    <col min="3384" max="3387" width="0" style="938" hidden="1" customWidth="1"/>
    <col min="3388" max="3388" width="12.28515625" style="938" customWidth="1"/>
    <col min="3389" max="3389" width="6.42578125" style="938" customWidth="1"/>
    <col min="3390" max="3390" width="12.28515625" style="938" customWidth="1"/>
    <col min="3391" max="3391" width="0" style="938" hidden="1" customWidth="1"/>
    <col min="3392" max="3392" width="3.7109375" style="938" customWidth="1"/>
    <col min="3393" max="3393" width="11.140625" style="938" bestFit="1" customWidth="1"/>
    <col min="3394" max="3395" width="10.5703125" style="938"/>
    <col min="3396" max="3396" width="11.140625" style="938" customWidth="1"/>
    <col min="3397" max="3626" width="10.5703125" style="938"/>
    <col min="3627" max="3634" width="0" style="938" hidden="1" customWidth="1"/>
    <col min="3635" max="3635" width="3.7109375" style="938" customWidth="1"/>
    <col min="3636" max="3636" width="3.85546875" style="938" customWidth="1"/>
    <col min="3637" max="3637" width="3.7109375" style="938" customWidth="1"/>
    <col min="3638" max="3638" width="12.7109375" style="938" customWidth="1"/>
    <col min="3639" max="3639" width="52.7109375" style="938" customWidth="1"/>
    <col min="3640" max="3643" width="0" style="938" hidden="1" customWidth="1"/>
    <col min="3644" max="3644" width="12.28515625" style="938" customWidth="1"/>
    <col min="3645" max="3645" width="6.42578125" style="938" customWidth="1"/>
    <col min="3646" max="3646" width="12.28515625" style="938" customWidth="1"/>
    <col min="3647" max="3647" width="0" style="938" hidden="1" customWidth="1"/>
    <col min="3648" max="3648" width="3.7109375" style="938" customWidth="1"/>
    <col min="3649" max="3649" width="11.140625" style="938" bestFit="1" customWidth="1"/>
    <col min="3650" max="3651" width="10.5703125" style="938"/>
    <col min="3652" max="3652" width="11.140625" style="938" customWidth="1"/>
    <col min="3653" max="3882" width="10.5703125" style="938"/>
    <col min="3883" max="3890" width="0" style="938" hidden="1" customWidth="1"/>
    <col min="3891" max="3891" width="3.7109375" style="938" customWidth="1"/>
    <col min="3892" max="3892" width="3.85546875" style="938" customWidth="1"/>
    <col min="3893" max="3893" width="3.7109375" style="938" customWidth="1"/>
    <col min="3894" max="3894" width="12.7109375" style="938" customWidth="1"/>
    <col min="3895" max="3895" width="52.7109375" style="938" customWidth="1"/>
    <col min="3896" max="3899" width="0" style="938" hidden="1" customWidth="1"/>
    <col min="3900" max="3900" width="12.28515625" style="938" customWidth="1"/>
    <col min="3901" max="3901" width="6.42578125" style="938" customWidth="1"/>
    <col min="3902" max="3902" width="12.28515625" style="938" customWidth="1"/>
    <col min="3903" max="3903" width="0" style="938" hidden="1" customWidth="1"/>
    <col min="3904" max="3904" width="3.7109375" style="938" customWidth="1"/>
    <col min="3905" max="3905" width="11.140625" style="938" bestFit="1" customWidth="1"/>
    <col min="3906" max="3907" width="10.5703125" style="938"/>
    <col min="3908" max="3908" width="11.140625" style="938" customWidth="1"/>
    <col min="3909" max="4138" width="10.5703125" style="938"/>
    <col min="4139" max="4146" width="0" style="938" hidden="1" customWidth="1"/>
    <col min="4147" max="4147" width="3.7109375" style="938" customWidth="1"/>
    <col min="4148" max="4148" width="3.85546875" style="938" customWidth="1"/>
    <col min="4149" max="4149" width="3.7109375" style="938" customWidth="1"/>
    <col min="4150" max="4150" width="12.7109375" style="938" customWidth="1"/>
    <col min="4151" max="4151" width="52.7109375" style="938" customWidth="1"/>
    <col min="4152" max="4155" width="0" style="938" hidden="1" customWidth="1"/>
    <col min="4156" max="4156" width="12.28515625" style="938" customWidth="1"/>
    <col min="4157" max="4157" width="6.42578125" style="938" customWidth="1"/>
    <col min="4158" max="4158" width="12.28515625" style="938" customWidth="1"/>
    <col min="4159" max="4159" width="0" style="938" hidden="1" customWidth="1"/>
    <col min="4160" max="4160" width="3.7109375" style="938" customWidth="1"/>
    <col min="4161" max="4161" width="11.140625" style="938" bestFit="1" customWidth="1"/>
    <col min="4162" max="4163" width="10.5703125" style="938"/>
    <col min="4164" max="4164" width="11.140625" style="938" customWidth="1"/>
    <col min="4165" max="4394" width="10.5703125" style="938"/>
    <col min="4395" max="4402" width="0" style="938" hidden="1" customWidth="1"/>
    <col min="4403" max="4403" width="3.7109375" style="938" customWidth="1"/>
    <col min="4404" max="4404" width="3.85546875" style="938" customWidth="1"/>
    <col min="4405" max="4405" width="3.7109375" style="938" customWidth="1"/>
    <col min="4406" max="4406" width="12.7109375" style="938" customWidth="1"/>
    <col min="4407" max="4407" width="52.7109375" style="938" customWidth="1"/>
    <col min="4408" max="4411" width="0" style="938" hidden="1" customWidth="1"/>
    <col min="4412" max="4412" width="12.28515625" style="938" customWidth="1"/>
    <col min="4413" max="4413" width="6.42578125" style="938" customWidth="1"/>
    <col min="4414" max="4414" width="12.28515625" style="938" customWidth="1"/>
    <col min="4415" max="4415" width="0" style="938" hidden="1" customWidth="1"/>
    <col min="4416" max="4416" width="3.7109375" style="938" customWidth="1"/>
    <col min="4417" max="4417" width="11.140625" style="938" bestFit="1" customWidth="1"/>
    <col min="4418" max="4419" width="10.5703125" style="938"/>
    <col min="4420" max="4420" width="11.140625" style="938" customWidth="1"/>
    <col min="4421" max="4650" width="10.5703125" style="938"/>
    <col min="4651" max="4658" width="0" style="938" hidden="1" customWidth="1"/>
    <col min="4659" max="4659" width="3.7109375" style="938" customWidth="1"/>
    <col min="4660" max="4660" width="3.85546875" style="938" customWidth="1"/>
    <col min="4661" max="4661" width="3.7109375" style="938" customWidth="1"/>
    <col min="4662" max="4662" width="12.7109375" style="938" customWidth="1"/>
    <col min="4663" max="4663" width="52.7109375" style="938" customWidth="1"/>
    <col min="4664" max="4667" width="0" style="938" hidden="1" customWidth="1"/>
    <col min="4668" max="4668" width="12.28515625" style="938" customWidth="1"/>
    <col min="4669" max="4669" width="6.42578125" style="938" customWidth="1"/>
    <col min="4670" max="4670" width="12.28515625" style="938" customWidth="1"/>
    <col min="4671" max="4671" width="0" style="938" hidden="1" customWidth="1"/>
    <col min="4672" max="4672" width="3.7109375" style="938" customWidth="1"/>
    <col min="4673" max="4673" width="11.140625" style="938" bestFit="1" customWidth="1"/>
    <col min="4674" max="4675" width="10.5703125" style="938"/>
    <col min="4676" max="4676" width="11.140625" style="938" customWidth="1"/>
    <col min="4677" max="4906" width="10.5703125" style="938"/>
    <col min="4907" max="4914" width="0" style="938" hidden="1" customWidth="1"/>
    <col min="4915" max="4915" width="3.7109375" style="938" customWidth="1"/>
    <col min="4916" max="4916" width="3.85546875" style="938" customWidth="1"/>
    <col min="4917" max="4917" width="3.7109375" style="938" customWidth="1"/>
    <col min="4918" max="4918" width="12.7109375" style="938" customWidth="1"/>
    <col min="4919" max="4919" width="52.7109375" style="938" customWidth="1"/>
    <col min="4920" max="4923" width="0" style="938" hidden="1" customWidth="1"/>
    <col min="4924" max="4924" width="12.28515625" style="938" customWidth="1"/>
    <col min="4925" max="4925" width="6.42578125" style="938" customWidth="1"/>
    <col min="4926" max="4926" width="12.28515625" style="938" customWidth="1"/>
    <col min="4927" max="4927" width="0" style="938" hidden="1" customWidth="1"/>
    <col min="4928" max="4928" width="3.7109375" style="938" customWidth="1"/>
    <col min="4929" max="4929" width="11.140625" style="938" bestFit="1" customWidth="1"/>
    <col min="4930" max="4931" width="10.5703125" style="938"/>
    <col min="4932" max="4932" width="11.140625" style="938" customWidth="1"/>
    <col min="4933" max="5162" width="10.5703125" style="938"/>
    <col min="5163" max="5170" width="0" style="938" hidden="1" customWidth="1"/>
    <col min="5171" max="5171" width="3.7109375" style="938" customWidth="1"/>
    <col min="5172" max="5172" width="3.85546875" style="938" customWidth="1"/>
    <col min="5173" max="5173" width="3.7109375" style="938" customWidth="1"/>
    <col min="5174" max="5174" width="12.7109375" style="938" customWidth="1"/>
    <col min="5175" max="5175" width="52.7109375" style="938" customWidth="1"/>
    <col min="5176" max="5179" width="0" style="938" hidden="1" customWidth="1"/>
    <col min="5180" max="5180" width="12.28515625" style="938" customWidth="1"/>
    <col min="5181" max="5181" width="6.42578125" style="938" customWidth="1"/>
    <col min="5182" max="5182" width="12.28515625" style="938" customWidth="1"/>
    <col min="5183" max="5183" width="0" style="938" hidden="1" customWidth="1"/>
    <col min="5184" max="5184" width="3.7109375" style="938" customWidth="1"/>
    <col min="5185" max="5185" width="11.140625" style="938" bestFit="1" customWidth="1"/>
    <col min="5186" max="5187" width="10.5703125" style="938"/>
    <col min="5188" max="5188" width="11.140625" style="938" customWidth="1"/>
    <col min="5189" max="5418" width="10.5703125" style="938"/>
    <col min="5419" max="5426" width="0" style="938" hidden="1" customWidth="1"/>
    <col min="5427" max="5427" width="3.7109375" style="938" customWidth="1"/>
    <col min="5428" max="5428" width="3.85546875" style="938" customWidth="1"/>
    <col min="5429" max="5429" width="3.7109375" style="938" customWidth="1"/>
    <col min="5430" max="5430" width="12.7109375" style="938" customWidth="1"/>
    <col min="5431" max="5431" width="52.7109375" style="938" customWidth="1"/>
    <col min="5432" max="5435" width="0" style="938" hidden="1" customWidth="1"/>
    <col min="5436" max="5436" width="12.28515625" style="938" customWidth="1"/>
    <col min="5437" max="5437" width="6.42578125" style="938" customWidth="1"/>
    <col min="5438" max="5438" width="12.28515625" style="938" customWidth="1"/>
    <col min="5439" max="5439" width="0" style="938" hidden="1" customWidth="1"/>
    <col min="5440" max="5440" width="3.7109375" style="938" customWidth="1"/>
    <col min="5441" max="5441" width="11.140625" style="938" bestFit="1" customWidth="1"/>
    <col min="5442" max="5443" width="10.5703125" style="938"/>
    <col min="5444" max="5444" width="11.140625" style="938" customWidth="1"/>
    <col min="5445" max="5674" width="10.5703125" style="938"/>
    <col min="5675" max="5682" width="0" style="938" hidden="1" customWidth="1"/>
    <col min="5683" max="5683" width="3.7109375" style="938" customWidth="1"/>
    <col min="5684" max="5684" width="3.85546875" style="938" customWidth="1"/>
    <col min="5685" max="5685" width="3.7109375" style="938" customWidth="1"/>
    <col min="5686" max="5686" width="12.7109375" style="938" customWidth="1"/>
    <col min="5687" max="5687" width="52.7109375" style="938" customWidth="1"/>
    <col min="5688" max="5691" width="0" style="938" hidden="1" customWidth="1"/>
    <col min="5692" max="5692" width="12.28515625" style="938" customWidth="1"/>
    <col min="5693" max="5693" width="6.42578125" style="938" customWidth="1"/>
    <col min="5694" max="5694" width="12.28515625" style="938" customWidth="1"/>
    <col min="5695" max="5695" width="0" style="938" hidden="1" customWidth="1"/>
    <col min="5696" max="5696" width="3.7109375" style="938" customWidth="1"/>
    <col min="5697" max="5697" width="11.140625" style="938" bestFit="1" customWidth="1"/>
    <col min="5698" max="5699" width="10.5703125" style="938"/>
    <col min="5700" max="5700" width="11.140625" style="938" customWidth="1"/>
    <col min="5701" max="5930" width="10.5703125" style="938"/>
    <col min="5931" max="5938" width="0" style="938" hidden="1" customWidth="1"/>
    <col min="5939" max="5939" width="3.7109375" style="938" customWidth="1"/>
    <col min="5940" max="5940" width="3.85546875" style="938" customWidth="1"/>
    <col min="5941" max="5941" width="3.7109375" style="938" customWidth="1"/>
    <col min="5942" max="5942" width="12.7109375" style="938" customWidth="1"/>
    <col min="5943" max="5943" width="52.7109375" style="938" customWidth="1"/>
    <col min="5944" max="5947" width="0" style="938" hidden="1" customWidth="1"/>
    <col min="5948" max="5948" width="12.28515625" style="938" customWidth="1"/>
    <col min="5949" max="5949" width="6.42578125" style="938" customWidth="1"/>
    <col min="5950" max="5950" width="12.28515625" style="938" customWidth="1"/>
    <col min="5951" max="5951" width="0" style="938" hidden="1" customWidth="1"/>
    <col min="5952" max="5952" width="3.7109375" style="938" customWidth="1"/>
    <col min="5953" max="5953" width="11.140625" style="938" bestFit="1" customWidth="1"/>
    <col min="5954" max="5955" width="10.5703125" style="938"/>
    <col min="5956" max="5956" width="11.140625" style="938" customWidth="1"/>
    <col min="5957" max="6186" width="10.5703125" style="938"/>
    <col min="6187" max="6194" width="0" style="938" hidden="1" customWidth="1"/>
    <col min="6195" max="6195" width="3.7109375" style="938" customWidth="1"/>
    <col min="6196" max="6196" width="3.85546875" style="938" customWidth="1"/>
    <col min="6197" max="6197" width="3.7109375" style="938" customWidth="1"/>
    <col min="6198" max="6198" width="12.7109375" style="938" customWidth="1"/>
    <col min="6199" max="6199" width="52.7109375" style="938" customWidth="1"/>
    <col min="6200" max="6203" width="0" style="938" hidden="1" customWidth="1"/>
    <col min="6204" max="6204" width="12.28515625" style="938" customWidth="1"/>
    <col min="6205" max="6205" width="6.42578125" style="938" customWidth="1"/>
    <col min="6206" max="6206" width="12.28515625" style="938" customWidth="1"/>
    <col min="6207" max="6207" width="0" style="938" hidden="1" customWidth="1"/>
    <col min="6208" max="6208" width="3.7109375" style="938" customWidth="1"/>
    <col min="6209" max="6209" width="11.140625" style="938" bestFit="1" customWidth="1"/>
    <col min="6210" max="6211" width="10.5703125" style="938"/>
    <col min="6212" max="6212" width="11.140625" style="938" customWidth="1"/>
    <col min="6213" max="6442" width="10.5703125" style="938"/>
    <col min="6443" max="6450" width="0" style="938" hidden="1" customWidth="1"/>
    <col min="6451" max="6451" width="3.7109375" style="938" customWidth="1"/>
    <col min="6452" max="6452" width="3.85546875" style="938" customWidth="1"/>
    <col min="6453" max="6453" width="3.7109375" style="938" customWidth="1"/>
    <col min="6454" max="6454" width="12.7109375" style="938" customWidth="1"/>
    <col min="6455" max="6455" width="52.7109375" style="938" customWidth="1"/>
    <col min="6456" max="6459" width="0" style="938" hidden="1" customWidth="1"/>
    <col min="6460" max="6460" width="12.28515625" style="938" customWidth="1"/>
    <col min="6461" max="6461" width="6.42578125" style="938" customWidth="1"/>
    <col min="6462" max="6462" width="12.28515625" style="938" customWidth="1"/>
    <col min="6463" max="6463" width="0" style="938" hidden="1" customWidth="1"/>
    <col min="6464" max="6464" width="3.7109375" style="938" customWidth="1"/>
    <col min="6465" max="6465" width="11.140625" style="938" bestFit="1" customWidth="1"/>
    <col min="6466" max="6467" width="10.5703125" style="938"/>
    <col min="6468" max="6468" width="11.140625" style="938" customWidth="1"/>
    <col min="6469" max="6698" width="10.5703125" style="938"/>
    <col min="6699" max="6706" width="0" style="938" hidden="1" customWidth="1"/>
    <col min="6707" max="6707" width="3.7109375" style="938" customWidth="1"/>
    <col min="6708" max="6708" width="3.85546875" style="938" customWidth="1"/>
    <col min="6709" max="6709" width="3.7109375" style="938" customWidth="1"/>
    <col min="6710" max="6710" width="12.7109375" style="938" customWidth="1"/>
    <col min="6711" max="6711" width="52.7109375" style="938" customWidth="1"/>
    <col min="6712" max="6715" width="0" style="938" hidden="1" customWidth="1"/>
    <col min="6716" max="6716" width="12.28515625" style="938" customWidth="1"/>
    <col min="6717" max="6717" width="6.42578125" style="938" customWidth="1"/>
    <col min="6718" max="6718" width="12.28515625" style="938" customWidth="1"/>
    <col min="6719" max="6719" width="0" style="938" hidden="1" customWidth="1"/>
    <col min="6720" max="6720" width="3.7109375" style="938" customWidth="1"/>
    <col min="6721" max="6721" width="11.140625" style="938" bestFit="1" customWidth="1"/>
    <col min="6722" max="6723" width="10.5703125" style="938"/>
    <col min="6724" max="6724" width="11.140625" style="938" customWidth="1"/>
    <col min="6725" max="6954" width="10.5703125" style="938"/>
    <col min="6955" max="6962" width="0" style="938" hidden="1" customWidth="1"/>
    <col min="6963" max="6963" width="3.7109375" style="938" customWidth="1"/>
    <col min="6964" max="6964" width="3.85546875" style="938" customWidth="1"/>
    <col min="6965" max="6965" width="3.7109375" style="938" customWidth="1"/>
    <col min="6966" max="6966" width="12.7109375" style="938" customWidth="1"/>
    <col min="6967" max="6967" width="52.7109375" style="938" customWidth="1"/>
    <col min="6968" max="6971" width="0" style="938" hidden="1" customWidth="1"/>
    <col min="6972" max="6972" width="12.28515625" style="938" customWidth="1"/>
    <col min="6973" max="6973" width="6.42578125" style="938" customWidth="1"/>
    <col min="6974" max="6974" width="12.28515625" style="938" customWidth="1"/>
    <col min="6975" max="6975" width="0" style="938" hidden="1" customWidth="1"/>
    <col min="6976" max="6976" width="3.7109375" style="938" customWidth="1"/>
    <col min="6977" max="6977" width="11.140625" style="938" bestFit="1" customWidth="1"/>
    <col min="6978" max="6979" width="10.5703125" style="938"/>
    <col min="6980" max="6980" width="11.140625" style="938" customWidth="1"/>
    <col min="6981" max="7210" width="10.5703125" style="938"/>
    <col min="7211" max="7218" width="0" style="938" hidden="1" customWidth="1"/>
    <col min="7219" max="7219" width="3.7109375" style="938" customWidth="1"/>
    <col min="7220" max="7220" width="3.85546875" style="938" customWidth="1"/>
    <col min="7221" max="7221" width="3.7109375" style="938" customWidth="1"/>
    <col min="7222" max="7222" width="12.7109375" style="938" customWidth="1"/>
    <col min="7223" max="7223" width="52.7109375" style="938" customWidth="1"/>
    <col min="7224" max="7227" width="0" style="938" hidden="1" customWidth="1"/>
    <col min="7228" max="7228" width="12.28515625" style="938" customWidth="1"/>
    <col min="7229" max="7229" width="6.42578125" style="938" customWidth="1"/>
    <col min="7230" max="7230" width="12.28515625" style="938" customWidth="1"/>
    <col min="7231" max="7231" width="0" style="938" hidden="1" customWidth="1"/>
    <col min="7232" max="7232" width="3.7109375" style="938" customWidth="1"/>
    <col min="7233" max="7233" width="11.140625" style="938" bestFit="1" customWidth="1"/>
    <col min="7234" max="7235" width="10.5703125" style="938"/>
    <col min="7236" max="7236" width="11.140625" style="938" customWidth="1"/>
    <col min="7237" max="7466" width="10.5703125" style="938"/>
    <col min="7467" max="7474" width="0" style="938" hidden="1" customWidth="1"/>
    <col min="7475" max="7475" width="3.7109375" style="938" customWidth="1"/>
    <col min="7476" max="7476" width="3.85546875" style="938" customWidth="1"/>
    <col min="7477" max="7477" width="3.7109375" style="938" customWidth="1"/>
    <col min="7478" max="7478" width="12.7109375" style="938" customWidth="1"/>
    <col min="7479" max="7479" width="52.7109375" style="938" customWidth="1"/>
    <col min="7480" max="7483" width="0" style="938" hidden="1" customWidth="1"/>
    <col min="7484" max="7484" width="12.28515625" style="938" customWidth="1"/>
    <col min="7485" max="7485" width="6.42578125" style="938" customWidth="1"/>
    <col min="7486" max="7486" width="12.28515625" style="938" customWidth="1"/>
    <col min="7487" max="7487" width="0" style="938" hidden="1" customWidth="1"/>
    <col min="7488" max="7488" width="3.7109375" style="938" customWidth="1"/>
    <col min="7489" max="7489" width="11.140625" style="938" bestFit="1" customWidth="1"/>
    <col min="7490" max="7491" width="10.5703125" style="938"/>
    <col min="7492" max="7492" width="11.140625" style="938" customWidth="1"/>
    <col min="7493" max="7722" width="10.5703125" style="938"/>
    <col min="7723" max="7730" width="0" style="938" hidden="1" customWidth="1"/>
    <col min="7731" max="7731" width="3.7109375" style="938" customWidth="1"/>
    <col min="7732" max="7732" width="3.85546875" style="938" customWidth="1"/>
    <col min="7733" max="7733" width="3.7109375" style="938" customWidth="1"/>
    <col min="7734" max="7734" width="12.7109375" style="938" customWidth="1"/>
    <col min="7735" max="7735" width="52.7109375" style="938" customWidth="1"/>
    <col min="7736" max="7739" width="0" style="938" hidden="1" customWidth="1"/>
    <col min="7740" max="7740" width="12.28515625" style="938" customWidth="1"/>
    <col min="7741" max="7741" width="6.42578125" style="938" customWidth="1"/>
    <col min="7742" max="7742" width="12.28515625" style="938" customWidth="1"/>
    <col min="7743" max="7743" width="0" style="938" hidden="1" customWidth="1"/>
    <col min="7744" max="7744" width="3.7109375" style="938" customWidth="1"/>
    <col min="7745" max="7745" width="11.140625" style="938" bestFit="1" customWidth="1"/>
    <col min="7746" max="7747" width="10.5703125" style="938"/>
    <col min="7748" max="7748" width="11.140625" style="938" customWidth="1"/>
    <col min="7749" max="7978" width="10.5703125" style="938"/>
    <col min="7979" max="7986" width="0" style="938" hidden="1" customWidth="1"/>
    <col min="7987" max="7987" width="3.7109375" style="938" customWidth="1"/>
    <col min="7988" max="7988" width="3.85546875" style="938" customWidth="1"/>
    <col min="7989" max="7989" width="3.7109375" style="938" customWidth="1"/>
    <col min="7990" max="7990" width="12.7109375" style="938" customWidth="1"/>
    <col min="7991" max="7991" width="52.7109375" style="938" customWidth="1"/>
    <col min="7992" max="7995" width="0" style="938" hidden="1" customWidth="1"/>
    <col min="7996" max="7996" width="12.28515625" style="938" customWidth="1"/>
    <col min="7997" max="7997" width="6.42578125" style="938" customWidth="1"/>
    <col min="7998" max="7998" width="12.28515625" style="938" customWidth="1"/>
    <col min="7999" max="7999" width="0" style="938" hidden="1" customWidth="1"/>
    <col min="8000" max="8000" width="3.7109375" style="938" customWidth="1"/>
    <col min="8001" max="8001" width="11.140625" style="938" bestFit="1" customWidth="1"/>
    <col min="8002" max="8003" width="10.5703125" style="938"/>
    <col min="8004" max="8004" width="11.140625" style="938" customWidth="1"/>
    <col min="8005" max="8234" width="10.5703125" style="938"/>
    <col min="8235" max="8242" width="0" style="938" hidden="1" customWidth="1"/>
    <col min="8243" max="8243" width="3.7109375" style="938" customWidth="1"/>
    <col min="8244" max="8244" width="3.85546875" style="938" customWidth="1"/>
    <col min="8245" max="8245" width="3.7109375" style="938" customWidth="1"/>
    <col min="8246" max="8246" width="12.7109375" style="938" customWidth="1"/>
    <col min="8247" max="8247" width="52.7109375" style="938" customWidth="1"/>
    <col min="8248" max="8251" width="0" style="938" hidden="1" customWidth="1"/>
    <col min="8252" max="8252" width="12.28515625" style="938" customWidth="1"/>
    <col min="8253" max="8253" width="6.42578125" style="938" customWidth="1"/>
    <col min="8254" max="8254" width="12.28515625" style="938" customWidth="1"/>
    <col min="8255" max="8255" width="0" style="938" hidden="1" customWidth="1"/>
    <col min="8256" max="8256" width="3.7109375" style="938" customWidth="1"/>
    <col min="8257" max="8257" width="11.140625" style="938" bestFit="1" customWidth="1"/>
    <col min="8258" max="8259" width="10.5703125" style="938"/>
    <col min="8260" max="8260" width="11.140625" style="938" customWidth="1"/>
    <col min="8261" max="8490" width="10.5703125" style="938"/>
    <col min="8491" max="8498" width="0" style="938" hidden="1" customWidth="1"/>
    <col min="8499" max="8499" width="3.7109375" style="938" customWidth="1"/>
    <col min="8500" max="8500" width="3.85546875" style="938" customWidth="1"/>
    <col min="8501" max="8501" width="3.7109375" style="938" customWidth="1"/>
    <col min="8502" max="8502" width="12.7109375" style="938" customWidth="1"/>
    <col min="8503" max="8503" width="52.7109375" style="938" customWidth="1"/>
    <col min="8504" max="8507" width="0" style="938" hidden="1" customWidth="1"/>
    <col min="8508" max="8508" width="12.28515625" style="938" customWidth="1"/>
    <col min="8509" max="8509" width="6.42578125" style="938" customWidth="1"/>
    <col min="8510" max="8510" width="12.28515625" style="938" customWidth="1"/>
    <col min="8511" max="8511" width="0" style="938" hidden="1" customWidth="1"/>
    <col min="8512" max="8512" width="3.7109375" style="938" customWidth="1"/>
    <col min="8513" max="8513" width="11.140625" style="938" bestFit="1" customWidth="1"/>
    <col min="8514" max="8515" width="10.5703125" style="938"/>
    <col min="8516" max="8516" width="11.140625" style="938" customWidth="1"/>
    <col min="8517" max="8746" width="10.5703125" style="938"/>
    <col min="8747" max="8754" width="0" style="938" hidden="1" customWidth="1"/>
    <col min="8755" max="8755" width="3.7109375" style="938" customWidth="1"/>
    <col min="8756" max="8756" width="3.85546875" style="938" customWidth="1"/>
    <col min="8757" max="8757" width="3.7109375" style="938" customWidth="1"/>
    <col min="8758" max="8758" width="12.7109375" style="938" customWidth="1"/>
    <col min="8759" max="8759" width="52.7109375" style="938" customWidth="1"/>
    <col min="8760" max="8763" width="0" style="938" hidden="1" customWidth="1"/>
    <col min="8764" max="8764" width="12.28515625" style="938" customWidth="1"/>
    <col min="8765" max="8765" width="6.42578125" style="938" customWidth="1"/>
    <col min="8766" max="8766" width="12.28515625" style="938" customWidth="1"/>
    <col min="8767" max="8767" width="0" style="938" hidden="1" customWidth="1"/>
    <col min="8768" max="8768" width="3.7109375" style="938" customWidth="1"/>
    <col min="8769" max="8769" width="11.140625" style="938" bestFit="1" customWidth="1"/>
    <col min="8770" max="8771" width="10.5703125" style="938"/>
    <col min="8772" max="8772" width="11.140625" style="938" customWidth="1"/>
    <col min="8773" max="9002" width="10.5703125" style="938"/>
    <col min="9003" max="9010" width="0" style="938" hidden="1" customWidth="1"/>
    <col min="9011" max="9011" width="3.7109375" style="938" customWidth="1"/>
    <col min="9012" max="9012" width="3.85546875" style="938" customWidth="1"/>
    <col min="9013" max="9013" width="3.7109375" style="938" customWidth="1"/>
    <col min="9014" max="9014" width="12.7109375" style="938" customWidth="1"/>
    <col min="9015" max="9015" width="52.7109375" style="938" customWidth="1"/>
    <col min="9016" max="9019" width="0" style="938" hidden="1" customWidth="1"/>
    <col min="9020" max="9020" width="12.28515625" style="938" customWidth="1"/>
    <col min="9021" max="9021" width="6.42578125" style="938" customWidth="1"/>
    <col min="9022" max="9022" width="12.28515625" style="938" customWidth="1"/>
    <col min="9023" max="9023" width="0" style="938" hidden="1" customWidth="1"/>
    <col min="9024" max="9024" width="3.7109375" style="938" customWidth="1"/>
    <col min="9025" max="9025" width="11.140625" style="938" bestFit="1" customWidth="1"/>
    <col min="9026" max="9027" width="10.5703125" style="938"/>
    <col min="9028" max="9028" width="11.140625" style="938" customWidth="1"/>
    <col min="9029" max="9258" width="10.5703125" style="938"/>
    <col min="9259" max="9266" width="0" style="938" hidden="1" customWidth="1"/>
    <col min="9267" max="9267" width="3.7109375" style="938" customWidth="1"/>
    <col min="9268" max="9268" width="3.85546875" style="938" customWidth="1"/>
    <col min="9269" max="9269" width="3.7109375" style="938" customWidth="1"/>
    <col min="9270" max="9270" width="12.7109375" style="938" customWidth="1"/>
    <col min="9271" max="9271" width="52.7109375" style="938" customWidth="1"/>
    <col min="9272" max="9275" width="0" style="938" hidden="1" customWidth="1"/>
    <col min="9276" max="9276" width="12.28515625" style="938" customWidth="1"/>
    <col min="9277" max="9277" width="6.42578125" style="938" customWidth="1"/>
    <col min="9278" max="9278" width="12.28515625" style="938" customWidth="1"/>
    <col min="9279" max="9279" width="0" style="938" hidden="1" customWidth="1"/>
    <col min="9280" max="9280" width="3.7109375" style="938" customWidth="1"/>
    <col min="9281" max="9281" width="11.140625" style="938" bestFit="1" customWidth="1"/>
    <col min="9282" max="9283" width="10.5703125" style="938"/>
    <col min="9284" max="9284" width="11.140625" style="938" customWidth="1"/>
    <col min="9285" max="9514" width="10.5703125" style="938"/>
    <col min="9515" max="9522" width="0" style="938" hidden="1" customWidth="1"/>
    <col min="9523" max="9523" width="3.7109375" style="938" customWidth="1"/>
    <col min="9524" max="9524" width="3.85546875" style="938" customWidth="1"/>
    <col min="9525" max="9525" width="3.7109375" style="938" customWidth="1"/>
    <col min="9526" max="9526" width="12.7109375" style="938" customWidth="1"/>
    <col min="9527" max="9527" width="52.7109375" style="938" customWidth="1"/>
    <col min="9528" max="9531" width="0" style="938" hidden="1" customWidth="1"/>
    <col min="9532" max="9532" width="12.28515625" style="938" customWidth="1"/>
    <col min="9533" max="9533" width="6.42578125" style="938" customWidth="1"/>
    <col min="9534" max="9534" width="12.28515625" style="938" customWidth="1"/>
    <col min="9535" max="9535" width="0" style="938" hidden="1" customWidth="1"/>
    <col min="9536" max="9536" width="3.7109375" style="938" customWidth="1"/>
    <col min="9537" max="9537" width="11.140625" style="938" bestFit="1" customWidth="1"/>
    <col min="9538" max="9539" width="10.5703125" style="938"/>
    <col min="9540" max="9540" width="11.140625" style="938" customWidth="1"/>
    <col min="9541" max="9770" width="10.5703125" style="938"/>
    <col min="9771" max="9778" width="0" style="938" hidden="1" customWidth="1"/>
    <col min="9779" max="9779" width="3.7109375" style="938" customWidth="1"/>
    <col min="9780" max="9780" width="3.85546875" style="938" customWidth="1"/>
    <col min="9781" max="9781" width="3.7109375" style="938" customWidth="1"/>
    <col min="9782" max="9782" width="12.7109375" style="938" customWidth="1"/>
    <col min="9783" max="9783" width="52.7109375" style="938" customWidth="1"/>
    <col min="9784" max="9787" width="0" style="938" hidden="1" customWidth="1"/>
    <col min="9788" max="9788" width="12.28515625" style="938" customWidth="1"/>
    <col min="9789" max="9789" width="6.42578125" style="938" customWidth="1"/>
    <col min="9790" max="9790" width="12.28515625" style="938" customWidth="1"/>
    <col min="9791" max="9791" width="0" style="938" hidden="1" customWidth="1"/>
    <col min="9792" max="9792" width="3.7109375" style="938" customWidth="1"/>
    <col min="9793" max="9793" width="11.140625" style="938" bestFit="1" customWidth="1"/>
    <col min="9794" max="9795" width="10.5703125" style="938"/>
    <col min="9796" max="9796" width="11.140625" style="938" customWidth="1"/>
    <col min="9797" max="10026" width="10.5703125" style="938"/>
    <col min="10027" max="10034" width="0" style="938" hidden="1" customWidth="1"/>
    <col min="10035" max="10035" width="3.7109375" style="938" customWidth="1"/>
    <col min="10036" max="10036" width="3.85546875" style="938" customWidth="1"/>
    <col min="10037" max="10037" width="3.7109375" style="938" customWidth="1"/>
    <col min="10038" max="10038" width="12.7109375" style="938" customWidth="1"/>
    <col min="10039" max="10039" width="52.7109375" style="938" customWidth="1"/>
    <col min="10040" max="10043" width="0" style="938" hidden="1" customWidth="1"/>
    <col min="10044" max="10044" width="12.28515625" style="938" customWidth="1"/>
    <col min="10045" max="10045" width="6.42578125" style="938" customWidth="1"/>
    <col min="10046" max="10046" width="12.28515625" style="938" customWidth="1"/>
    <col min="10047" max="10047" width="0" style="938" hidden="1" customWidth="1"/>
    <col min="10048" max="10048" width="3.7109375" style="938" customWidth="1"/>
    <col min="10049" max="10049" width="11.140625" style="938" bestFit="1" customWidth="1"/>
    <col min="10050" max="10051" width="10.5703125" style="938"/>
    <col min="10052" max="10052" width="11.140625" style="938" customWidth="1"/>
    <col min="10053" max="10282" width="10.5703125" style="938"/>
    <col min="10283" max="10290" width="0" style="938" hidden="1" customWidth="1"/>
    <col min="10291" max="10291" width="3.7109375" style="938" customWidth="1"/>
    <col min="10292" max="10292" width="3.85546875" style="938" customWidth="1"/>
    <col min="10293" max="10293" width="3.7109375" style="938" customWidth="1"/>
    <col min="10294" max="10294" width="12.7109375" style="938" customWidth="1"/>
    <col min="10295" max="10295" width="52.7109375" style="938" customWidth="1"/>
    <col min="10296" max="10299" width="0" style="938" hidden="1" customWidth="1"/>
    <col min="10300" max="10300" width="12.28515625" style="938" customWidth="1"/>
    <col min="10301" max="10301" width="6.42578125" style="938" customWidth="1"/>
    <col min="10302" max="10302" width="12.28515625" style="938" customWidth="1"/>
    <col min="10303" max="10303" width="0" style="938" hidden="1" customWidth="1"/>
    <col min="10304" max="10304" width="3.7109375" style="938" customWidth="1"/>
    <col min="10305" max="10305" width="11.140625" style="938" bestFit="1" customWidth="1"/>
    <col min="10306" max="10307" width="10.5703125" style="938"/>
    <col min="10308" max="10308" width="11.140625" style="938" customWidth="1"/>
    <col min="10309" max="10538" width="10.5703125" style="938"/>
    <col min="10539" max="10546" width="0" style="938" hidden="1" customWidth="1"/>
    <col min="10547" max="10547" width="3.7109375" style="938" customWidth="1"/>
    <col min="10548" max="10548" width="3.85546875" style="938" customWidth="1"/>
    <col min="10549" max="10549" width="3.7109375" style="938" customWidth="1"/>
    <col min="10550" max="10550" width="12.7109375" style="938" customWidth="1"/>
    <col min="10551" max="10551" width="52.7109375" style="938" customWidth="1"/>
    <col min="10552" max="10555" width="0" style="938" hidden="1" customWidth="1"/>
    <col min="10556" max="10556" width="12.28515625" style="938" customWidth="1"/>
    <col min="10557" max="10557" width="6.42578125" style="938" customWidth="1"/>
    <col min="10558" max="10558" width="12.28515625" style="938" customWidth="1"/>
    <col min="10559" max="10559" width="0" style="938" hidden="1" customWidth="1"/>
    <col min="10560" max="10560" width="3.7109375" style="938" customWidth="1"/>
    <col min="10561" max="10561" width="11.140625" style="938" bestFit="1" customWidth="1"/>
    <col min="10562" max="10563" width="10.5703125" style="938"/>
    <col min="10564" max="10564" width="11.140625" style="938" customWidth="1"/>
    <col min="10565" max="10794" width="10.5703125" style="938"/>
    <col min="10795" max="10802" width="0" style="938" hidden="1" customWidth="1"/>
    <col min="10803" max="10803" width="3.7109375" style="938" customWidth="1"/>
    <col min="10804" max="10804" width="3.85546875" style="938" customWidth="1"/>
    <col min="10805" max="10805" width="3.7109375" style="938" customWidth="1"/>
    <col min="10806" max="10806" width="12.7109375" style="938" customWidth="1"/>
    <col min="10807" max="10807" width="52.7109375" style="938" customWidth="1"/>
    <col min="10808" max="10811" width="0" style="938" hidden="1" customWidth="1"/>
    <col min="10812" max="10812" width="12.28515625" style="938" customWidth="1"/>
    <col min="10813" max="10813" width="6.42578125" style="938" customWidth="1"/>
    <col min="10814" max="10814" width="12.28515625" style="938" customWidth="1"/>
    <col min="10815" max="10815" width="0" style="938" hidden="1" customWidth="1"/>
    <col min="10816" max="10816" width="3.7109375" style="938" customWidth="1"/>
    <col min="10817" max="10817" width="11.140625" style="938" bestFit="1" customWidth="1"/>
    <col min="10818" max="10819" width="10.5703125" style="938"/>
    <col min="10820" max="10820" width="11.140625" style="938" customWidth="1"/>
    <col min="10821" max="11050" width="10.5703125" style="938"/>
    <col min="11051" max="11058" width="0" style="938" hidden="1" customWidth="1"/>
    <col min="11059" max="11059" width="3.7109375" style="938" customWidth="1"/>
    <col min="11060" max="11060" width="3.85546875" style="938" customWidth="1"/>
    <col min="11061" max="11061" width="3.7109375" style="938" customWidth="1"/>
    <col min="11062" max="11062" width="12.7109375" style="938" customWidth="1"/>
    <col min="11063" max="11063" width="52.7109375" style="938" customWidth="1"/>
    <col min="11064" max="11067" width="0" style="938" hidden="1" customWidth="1"/>
    <col min="11068" max="11068" width="12.28515625" style="938" customWidth="1"/>
    <col min="11069" max="11069" width="6.42578125" style="938" customWidth="1"/>
    <col min="11070" max="11070" width="12.28515625" style="938" customWidth="1"/>
    <col min="11071" max="11071" width="0" style="938" hidden="1" customWidth="1"/>
    <col min="11072" max="11072" width="3.7109375" style="938" customWidth="1"/>
    <col min="11073" max="11073" width="11.140625" style="938" bestFit="1" customWidth="1"/>
    <col min="11074" max="11075" width="10.5703125" style="938"/>
    <col min="11076" max="11076" width="11.140625" style="938" customWidth="1"/>
    <col min="11077" max="11306" width="10.5703125" style="938"/>
    <col min="11307" max="11314" width="0" style="938" hidden="1" customWidth="1"/>
    <col min="11315" max="11315" width="3.7109375" style="938" customWidth="1"/>
    <col min="11316" max="11316" width="3.85546875" style="938" customWidth="1"/>
    <col min="11317" max="11317" width="3.7109375" style="938" customWidth="1"/>
    <col min="11318" max="11318" width="12.7109375" style="938" customWidth="1"/>
    <col min="11319" max="11319" width="52.7109375" style="938" customWidth="1"/>
    <col min="11320" max="11323" width="0" style="938" hidden="1" customWidth="1"/>
    <col min="11324" max="11324" width="12.28515625" style="938" customWidth="1"/>
    <col min="11325" max="11325" width="6.42578125" style="938" customWidth="1"/>
    <col min="11326" max="11326" width="12.28515625" style="938" customWidth="1"/>
    <col min="11327" max="11327" width="0" style="938" hidden="1" customWidth="1"/>
    <col min="11328" max="11328" width="3.7109375" style="938" customWidth="1"/>
    <col min="11329" max="11329" width="11.140625" style="938" bestFit="1" customWidth="1"/>
    <col min="11330" max="11331" width="10.5703125" style="938"/>
    <col min="11332" max="11332" width="11.140625" style="938" customWidth="1"/>
    <col min="11333" max="11562" width="10.5703125" style="938"/>
    <col min="11563" max="11570" width="0" style="938" hidden="1" customWidth="1"/>
    <col min="11571" max="11571" width="3.7109375" style="938" customWidth="1"/>
    <col min="11572" max="11572" width="3.85546875" style="938" customWidth="1"/>
    <col min="11573" max="11573" width="3.7109375" style="938" customWidth="1"/>
    <col min="11574" max="11574" width="12.7109375" style="938" customWidth="1"/>
    <col min="11575" max="11575" width="52.7109375" style="938" customWidth="1"/>
    <col min="11576" max="11579" width="0" style="938" hidden="1" customWidth="1"/>
    <col min="11580" max="11580" width="12.28515625" style="938" customWidth="1"/>
    <col min="11581" max="11581" width="6.42578125" style="938" customWidth="1"/>
    <col min="11582" max="11582" width="12.28515625" style="938" customWidth="1"/>
    <col min="11583" max="11583" width="0" style="938" hidden="1" customWidth="1"/>
    <col min="11584" max="11584" width="3.7109375" style="938" customWidth="1"/>
    <col min="11585" max="11585" width="11.140625" style="938" bestFit="1" customWidth="1"/>
    <col min="11586" max="11587" width="10.5703125" style="938"/>
    <col min="11588" max="11588" width="11.140625" style="938" customWidth="1"/>
    <col min="11589" max="11818" width="10.5703125" style="938"/>
    <col min="11819" max="11826" width="0" style="938" hidden="1" customWidth="1"/>
    <col min="11827" max="11827" width="3.7109375" style="938" customWidth="1"/>
    <col min="11828" max="11828" width="3.85546875" style="938" customWidth="1"/>
    <col min="11829" max="11829" width="3.7109375" style="938" customWidth="1"/>
    <col min="11830" max="11830" width="12.7109375" style="938" customWidth="1"/>
    <col min="11831" max="11831" width="52.7109375" style="938" customWidth="1"/>
    <col min="11832" max="11835" width="0" style="938" hidden="1" customWidth="1"/>
    <col min="11836" max="11836" width="12.28515625" style="938" customWidth="1"/>
    <col min="11837" max="11837" width="6.42578125" style="938" customWidth="1"/>
    <col min="11838" max="11838" width="12.28515625" style="938" customWidth="1"/>
    <col min="11839" max="11839" width="0" style="938" hidden="1" customWidth="1"/>
    <col min="11840" max="11840" width="3.7109375" style="938" customWidth="1"/>
    <col min="11841" max="11841" width="11.140625" style="938" bestFit="1" customWidth="1"/>
    <col min="11842" max="11843" width="10.5703125" style="938"/>
    <col min="11844" max="11844" width="11.140625" style="938" customWidth="1"/>
    <col min="11845" max="12074" width="10.5703125" style="938"/>
    <col min="12075" max="12082" width="0" style="938" hidden="1" customWidth="1"/>
    <col min="12083" max="12083" width="3.7109375" style="938" customWidth="1"/>
    <col min="12084" max="12084" width="3.85546875" style="938" customWidth="1"/>
    <col min="12085" max="12085" width="3.7109375" style="938" customWidth="1"/>
    <col min="12086" max="12086" width="12.7109375" style="938" customWidth="1"/>
    <col min="12087" max="12087" width="52.7109375" style="938" customWidth="1"/>
    <col min="12088" max="12091" width="0" style="938" hidden="1" customWidth="1"/>
    <col min="12092" max="12092" width="12.28515625" style="938" customWidth="1"/>
    <col min="12093" max="12093" width="6.42578125" style="938" customWidth="1"/>
    <col min="12094" max="12094" width="12.28515625" style="938" customWidth="1"/>
    <col min="12095" max="12095" width="0" style="938" hidden="1" customWidth="1"/>
    <col min="12096" max="12096" width="3.7109375" style="938" customWidth="1"/>
    <col min="12097" max="12097" width="11.140625" style="938" bestFit="1" customWidth="1"/>
    <col min="12098" max="12099" width="10.5703125" style="938"/>
    <col min="12100" max="12100" width="11.140625" style="938" customWidth="1"/>
    <col min="12101" max="12330" width="10.5703125" style="938"/>
    <col min="12331" max="12338" width="0" style="938" hidden="1" customWidth="1"/>
    <col min="12339" max="12339" width="3.7109375" style="938" customWidth="1"/>
    <col min="12340" max="12340" width="3.85546875" style="938" customWidth="1"/>
    <col min="12341" max="12341" width="3.7109375" style="938" customWidth="1"/>
    <col min="12342" max="12342" width="12.7109375" style="938" customWidth="1"/>
    <col min="12343" max="12343" width="52.7109375" style="938" customWidth="1"/>
    <col min="12344" max="12347" width="0" style="938" hidden="1" customWidth="1"/>
    <col min="12348" max="12348" width="12.28515625" style="938" customWidth="1"/>
    <col min="12349" max="12349" width="6.42578125" style="938" customWidth="1"/>
    <col min="12350" max="12350" width="12.28515625" style="938" customWidth="1"/>
    <col min="12351" max="12351" width="0" style="938" hidden="1" customWidth="1"/>
    <col min="12352" max="12352" width="3.7109375" style="938" customWidth="1"/>
    <col min="12353" max="12353" width="11.140625" style="938" bestFit="1" customWidth="1"/>
    <col min="12354" max="12355" width="10.5703125" style="938"/>
    <col min="12356" max="12356" width="11.140625" style="938" customWidth="1"/>
    <col min="12357" max="12586" width="10.5703125" style="938"/>
    <col min="12587" max="12594" width="0" style="938" hidden="1" customWidth="1"/>
    <col min="12595" max="12595" width="3.7109375" style="938" customWidth="1"/>
    <col min="12596" max="12596" width="3.85546875" style="938" customWidth="1"/>
    <col min="12597" max="12597" width="3.7109375" style="938" customWidth="1"/>
    <col min="12598" max="12598" width="12.7109375" style="938" customWidth="1"/>
    <col min="12599" max="12599" width="52.7109375" style="938" customWidth="1"/>
    <col min="12600" max="12603" width="0" style="938" hidden="1" customWidth="1"/>
    <col min="12604" max="12604" width="12.28515625" style="938" customWidth="1"/>
    <col min="12605" max="12605" width="6.42578125" style="938" customWidth="1"/>
    <col min="12606" max="12606" width="12.28515625" style="938" customWidth="1"/>
    <col min="12607" max="12607" width="0" style="938" hidden="1" customWidth="1"/>
    <col min="12608" max="12608" width="3.7109375" style="938" customWidth="1"/>
    <col min="12609" max="12609" width="11.140625" style="938" bestFit="1" customWidth="1"/>
    <col min="12610" max="12611" width="10.5703125" style="938"/>
    <col min="12612" max="12612" width="11.140625" style="938" customWidth="1"/>
    <col min="12613" max="12842" width="10.5703125" style="938"/>
    <col min="12843" max="12850" width="0" style="938" hidden="1" customWidth="1"/>
    <col min="12851" max="12851" width="3.7109375" style="938" customWidth="1"/>
    <col min="12852" max="12852" width="3.85546875" style="938" customWidth="1"/>
    <col min="12853" max="12853" width="3.7109375" style="938" customWidth="1"/>
    <col min="12854" max="12854" width="12.7109375" style="938" customWidth="1"/>
    <col min="12855" max="12855" width="52.7109375" style="938" customWidth="1"/>
    <col min="12856" max="12859" width="0" style="938" hidden="1" customWidth="1"/>
    <col min="12860" max="12860" width="12.28515625" style="938" customWidth="1"/>
    <col min="12861" max="12861" width="6.42578125" style="938" customWidth="1"/>
    <col min="12862" max="12862" width="12.28515625" style="938" customWidth="1"/>
    <col min="12863" max="12863" width="0" style="938" hidden="1" customWidth="1"/>
    <col min="12864" max="12864" width="3.7109375" style="938" customWidth="1"/>
    <col min="12865" max="12865" width="11.140625" style="938" bestFit="1" customWidth="1"/>
    <col min="12866" max="12867" width="10.5703125" style="938"/>
    <col min="12868" max="12868" width="11.140625" style="938" customWidth="1"/>
    <col min="12869" max="13098" width="10.5703125" style="938"/>
    <col min="13099" max="13106" width="0" style="938" hidden="1" customWidth="1"/>
    <col min="13107" max="13107" width="3.7109375" style="938" customWidth="1"/>
    <col min="13108" max="13108" width="3.85546875" style="938" customWidth="1"/>
    <col min="13109" max="13109" width="3.7109375" style="938" customWidth="1"/>
    <col min="13110" max="13110" width="12.7109375" style="938" customWidth="1"/>
    <col min="13111" max="13111" width="52.7109375" style="938" customWidth="1"/>
    <col min="13112" max="13115" width="0" style="938" hidden="1" customWidth="1"/>
    <col min="13116" max="13116" width="12.28515625" style="938" customWidth="1"/>
    <col min="13117" max="13117" width="6.42578125" style="938" customWidth="1"/>
    <col min="13118" max="13118" width="12.28515625" style="938" customWidth="1"/>
    <col min="13119" max="13119" width="0" style="938" hidden="1" customWidth="1"/>
    <col min="13120" max="13120" width="3.7109375" style="938" customWidth="1"/>
    <col min="13121" max="13121" width="11.140625" style="938" bestFit="1" customWidth="1"/>
    <col min="13122" max="13123" width="10.5703125" style="938"/>
    <col min="13124" max="13124" width="11.140625" style="938" customWidth="1"/>
    <col min="13125" max="13354" width="10.5703125" style="938"/>
    <col min="13355" max="13362" width="0" style="938" hidden="1" customWidth="1"/>
    <col min="13363" max="13363" width="3.7109375" style="938" customWidth="1"/>
    <col min="13364" max="13364" width="3.85546875" style="938" customWidth="1"/>
    <col min="13365" max="13365" width="3.7109375" style="938" customWidth="1"/>
    <col min="13366" max="13366" width="12.7109375" style="938" customWidth="1"/>
    <col min="13367" max="13367" width="52.7109375" style="938" customWidth="1"/>
    <col min="13368" max="13371" width="0" style="938" hidden="1" customWidth="1"/>
    <col min="13372" max="13372" width="12.28515625" style="938" customWidth="1"/>
    <col min="13373" max="13373" width="6.42578125" style="938" customWidth="1"/>
    <col min="13374" max="13374" width="12.28515625" style="938" customWidth="1"/>
    <col min="13375" max="13375" width="0" style="938" hidden="1" customWidth="1"/>
    <col min="13376" max="13376" width="3.7109375" style="938" customWidth="1"/>
    <col min="13377" max="13377" width="11.140625" style="938" bestFit="1" customWidth="1"/>
    <col min="13378" max="13379" width="10.5703125" style="938"/>
    <col min="13380" max="13380" width="11.140625" style="938" customWidth="1"/>
    <col min="13381" max="13610" width="10.5703125" style="938"/>
    <col min="13611" max="13618" width="0" style="938" hidden="1" customWidth="1"/>
    <col min="13619" max="13619" width="3.7109375" style="938" customWidth="1"/>
    <col min="13620" max="13620" width="3.85546875" style="938" customWidth="1"/>
    <col min="13621" max="13621" width="3.7109375" style="938" customWidth="1"/>
    <col min="13622" max="13622" width="12.7109375" style="938" customWidth="1"/>
    <col min="13623" max="13623" width="52.7109375" style="938" customWidth="1"/>
    <col min="13624" max="13627" width="0" style="938" hidden="1" customWidth="1"/>
    <col min="13628" max="13628" width="12.28515625" style="938" customWidth="1"/>
    <col min="13629" max="13629" width="6.42578125" style="938" customWidth="1"/>
    <col min="13630" max="13630" width="12.28515625" style="938" customWidth="1"/>
    <col min="13631" max="13631" width="0" style="938" hidden="1" customWidth="1"/>
    <col min="13632" max="13632" width="3.7109375" style="938" customWidth="1"/>
    <col min="13633" max="13633" width="11.140625" style="938" bestFit="1" customWidth="1"/>
    <col min="13634" max="13635" width="10.5703125" style="938"/>
    <col min="13636" max="13636" width="11.140625" style="938" customWidth="1"/>
    <col min="13637" max="13866" width="10.5703125" style="938"/>
    <col min="13867" max="13874" width="0" style="938" hidden="1" customWidth="1"/>
    <col min="13875" max="13875" width="3.7109375" style="938" customWidth="1"/>
    <col min="13876" max="13876" width="3.85546875" style="938" customWidth="1"/>
    <col min="13877" max="13877" width="3.7109375" style="938" customWidth="1"/>
    <col min="13878" max="13878" width="12.7109375" style="938" customWidth="1"/>
    <col min="13879" max="13879" width="52.7109375" style="938" customWidth="1"/>
    <col min="13880" max="13883" width="0" style="938" hidden="1" customWidth="1"/>
    <col min="13884" max="13884" width="12.28515625" style="938" customWidth="1"/>
    <col min="13885" max="13885" width="6.42578125" style="938" customWidth="1"/>
    <col min="13886" max="13886" width="12.28515625" style="938" customWidth="1"/>
    <col min="13887" max="13887" width="0" style="938" hidden="1" customWidth="1"/>
    <col min="13888" max="13888" width="3.7109375" style="938" customWidth="1"/>
    <col min="13889" max="13889" width="11.140625" style="938" bestFit="1" customWidth="1"/>
    <col min="13890" max="13891" width="10.5703125" style="938"/>
    <col min="13892" max="13892" width="11.140625" style="938" customWidth="1"/>
    <col min="13893" max="14122" width="10.5703125" style="938"/>
    <col min="14123" max="14130" width="0" style="938" hidden="1" customWidth="1"/>
    <col min="14131" max="14131" width="3.7109375" style="938" customWidth="1"/>
    <col min="14132" max="14132" width="3.85546875" style="938" customWidth="1"/>
    <col min="14133" max="14133" width="3.7109375" style="938" customWidth="1"/>
    <col min="14134" max="14134" width="12.7109375" style="938" customWidth="1"/>
    <col min="14135" max="14135" width="52.7109375" style="938" customWidth="1"/>
    <col min="14136" max="14139" width="0" style="938" hidden="1" customWidth="1"/>
    <col min="14140" max="14140" width="12.28515625" style="938" customWidth="1"/>
    <col min="14141" max="14141" width="6.42578125" style="938" customWidth="1"/>
    <col min="14142" max="14142" width="12.28515625" style="938" customWidth="1"/>
    <col min="14143" max="14143" width="0" style="938" hidden="1" customWidth="1"/>
    <col min="14144" max="14144" width="3.7109375" style="938" customWidth="1"/>
    <col min="14145" max="14145" width="11.140625" style="938" bestFit="1" customWidth="1"/>
    <col min="14146" max="14147" width="10.5703125" style="938"/>
    <col min="14148" max="14148" width="11.140625" style="938" customWidth="1"/>
    <col min="14149" max="14378" width="10.5703125" style="938"/>
    <col min="14379" max="14386" width="0" style="938" hidden="1" customWidth="1"/>
    <col min="14387" max="14387" width="3.7109375" style="938" customWidth="1"/>
    <col min="14388" max="14388" width="3.85546875" style="938" customWidth="1"/>
    <col min="14389" max="14389" width="3.7109375" style="938" customWidth="1"/>
    <col min="14390" max="14390" width="12.7109375" style="938" customWidth="1"/>
    <col min="14391" max="14391" width="52.7109375" style="938" customWidth="1"/>
    <col min="14392" max="14395" width="0" style="938" hidden="1" customWidth="1"/>
    <col min="14396" max="14396" width="12.28515625" style="938" customWidth="1"/>
    <col min="14397" max="14397" width="6.42578125" style="938" customWidth="1"/>
    <col min="14398" max="14398" width="12.28515625" style="938" customWidth="1"/>
    <col min="14399" max="14399" width="0" style="938" hidden="1" customWidth="1"/>
    <col min="14400" max="14400" width="3.7109375" style="938" customWidth="1"/>
    <col min="14401" max="14401" width="11.140625" style="938" bestFit="1" customWidth="1"/>
    <col min="14402" max="14403" width="10.5703125" style="938"/>
    <col min="14404" max="14404" width="11.140625" style="938" customWidth="1"/>
    <col min="14405" max="14634" width="10.5703125" style="938"/>
    <col min="14635" max="14642" width="0" style="938" hidden="1" customWidth="1"/>
    <col min="14643" max="14643" width="3.7109375" style="938" customWidth="1"/>
    <col min="14644" max="14644" width="3.85546875" style="938" customWidth="1"/>
    <col min="14645" max="14645" width="3.7109375" style="938" customWidth="1"/>
    <col min="14646" max="14646" width="12.7109375" style="938" customWidth="1"/>
    <col min="14647" max="14647" width="52.7109375" style="938" customWidth="1"/>
    <col min="14648" max="14651" width="0" style="938" hidden="1" customWidth="1"/>
    <col min="14652" max="14652" width="12.28515625" style="938" customWidth="1"/>
    <col min="14653" max="14653" width="6.42578125" style="938" customWidth="1"/>
    <col min="14654" max="14654" width="12.28515625" style="938" customWidth="1"/>
    <col min="14655" max="14655" width="0" style="938" hidden="1" customWidth="1"/>
    <col min="14656" max="14656" width="3.7109375" style="938" customWidth="1"/>
    <col min="14657" max="14657" width="11.140625" style="938" bestFit="1" customWidth="1"/>
    <col min="14658" max="14659" width="10.5703125" style="938"/>
    <col min="14660" max="14660" width="11.140625" style="938" customWidth="1"/>
    <col min="14661" max="14890" width="10.5703125" style="938"/>
    <col min="14891" max="14898" width="0" style="938" hidden="1" customWidth="1"/>
    <col min="14899" max="14899" width="3.7109375" style="938" customWidth="1"/>
    <col min="14900" max="14900" width="3.85546875" style="938" customWidth="1"/>
    <col min="14901" max="14901" width="3.7109375" style="938" customWidth="1"/>
    <col min="14902" max="14902" width="12.7109375" style="938" customWidth="1"/>
    <col min="14903" max="14903" width="52.7109375" style="938" customWidth="1"/>
    <col min="14904" max="14907" width="0" style="938" hidden="1" customWidth="1"/>
    <col min="14908" max="14908" width="12.28515625" style="938" customWidth="1"/>
    <col min="14909" max="14909" width="6.42578125" style="938" customWidth="1"/>
    <col min="14910" max="14910" width="12.28515625" style="938" customWidth="1"/>
    <col min="14911" max="14911" width="0" style="938" hidden="1" customWidth="1"/>
    <col min="14912" max="14912" width="3.7109375" style="938" customWidth="1"/>
    <col min="14913" max="14913" width="11.140625" style="938" bestFit="1" customWidth="1"/>
    <col min="14914" max="14915" width="10.5703125" style="938"/>
    <col min="14916" max="14916" width="11.140625" style="938" customWidth="1"/>
    <col min="14917" max="15146" width="10.5703125" style="938"/>
    <col min="15147" max="15154" width="0" style="938" hidden="1" customWidth="1"/>
    <col min="15155" max="15155" width="3.7109375" style="938" customWidth="1"/>
    <col min="15156" max="15156" width="3.85546875" style="938" customWidth="1"/>
    <col min="15157" max="15157" width="3.7109375" style="938" customWidth="1"/>
    <col min="15158" max="15158" width="12.7109375" style="938" customWidth="1"/>
    <col min="15159" max="15159" width="52.7109375" style="938" customWidth="1"/>
    <col min="15160" max="15163" width="0" style="938" hidden="1" customWidth="1"/>
    <col min="15164" max="15164" width="12.28515625" style="938" customWidth="1"/>
    <col min="15165" max="15165" width="6.42578125" style="938" customWidth="1"/>
    <col min="15166" max="15166" width="12.28515625" style="938" customWidth="1"/>
    <col min="15167" max="15167" width="0" style="938" hidden="1" customWidth="1"/>
    <col min="15168" max="15168" width="3.7109375" style="938" customWidth="1"/>
    <col min="15169" max="15169" width="11.140625" style="938" bestFit="1" customWidth="1"/>
    <col min="15170" max="15171" width="10.5703125" style="938"/>
    <col min="15172" max="15172" width="11.140625" style="938" customWidth="1"/>
    <col min="15173" max="15402" width="10.5703125" style="938"/>
    <col min="15403" max="15410" width="0" style="938" hidden="1" customWidth="1"/>
    <col min="15411" max="15411" width="3.7109375" style="938" customWidth="1"/>
    <col min="15412" max="15412" width="3.85546875" style="938" customWidth="1"/>
    <col min="15413" max="15413" width="3.7109375" style="938" customWidth="1"/>
    <col min="15414" max="15414" width="12.7109375" style="938" customWidth="1"/>
    <col min="15415" max="15415" width="52.7109375" style="938" customWidth="1"/>
    <col min="15416" max="15419" width="0" style="938" hidden="1" customWidth="1"/>
    <col min="15420" max="15420" width="12.28515625" style="938" customWidth="1"/>
    <col min="15421" max="15421" width="6.42578125" style="938" customWidth="1"/>
    <col min="15422" max="15422" width="12.28515625" style="938" customWidth="1"/>
    <col min="15423" max="15423" width="0" style="938" hidden="1" customWidth="1"/>
    <col min="15424" max="15424" width="3.7109375" style="938" customWidth="1"/>
    <col min="15425" max="15425" width="11.140625" style="938" bestFit="1" customWidth="1"/>
    <col min="15426" max="15427" width="10.5703125" style="938"/>
    <col min="15428" max="15428" width="11.140625" style="938" customWidth="1"/>
    <col min="15429" max="15658" width="10.5703125" style="938"/>
    <col min="15659" max="15666" width="0" style="938" hidden="1" customWidth="1"/>
    <col min="15667" max="15667" width="3.7109375" style="938" customWidth="1"/>
    <col min="15668" max="15668" width="3.85546875" style="938" customWidth="1"/>
    <col min="15669" max="15669" width="3.7109375" style="938" customWidth="1"/>
    <col min="15670" max="15670" width="12.7109375" style="938" customWidth="1"/>
    <col min="15671" max="15671" width="52.7109375" style="938" customWidth="1"/>
    <col min="15672" max="15675" width="0" style="938" hidden="1" customWidth="1"/>
    <col min="15676" max="15676" width="12.28515625" style="938" customWidth="1"/>
    <col min="15677" max="15677" width="6.42578125" style="938" customWidth="1"/>
    <col min="15678" max="15678" width="12.28515625" style="938" customWidth="1"/>
    <col min="15679" max="15679" width="0" style="938" hidden="1" customWidth="1"/>
    <col min="15680" max="15680" width="3.7109375" style="938" customWidth="1"/>
    <col min="15681" max="15681" width="11.140625" style="938" bestFit="1" customWidth="1"/>
    <col min="15682" max="15683" width="10.5703125" style="938"/>
    <col min="15684" max="15684" width="11.140625" style="938" customWidth="1"/>
    <col min="15685" max="15914" width="10.5703125" style="938"/>
    <col min="15915" max="15922" width="0" style="938" hidden="1" customWidth="1"/>
    <col min="15923" max="15923" width="3.7109375" style="938" customWidth="1"/>
    <col min="15924" max="15924" width="3.85546875" style="938" customWidth="1"/>
    <col min="15925" max="15925" width="3.7109375" style="938" customWidth="1"/>
    <col min="15926" max="15926" width="12.7109375" style="938" customWidth="1"/>
    <col min="15927" max="15927" width="52.7109375" style="938" customWidth="1"/>
    <col min="15928" max="15931" width="0" style="938" hidden="1" customWidth="1"/>
    <col min="15932" max="15932" width="12.28515625" style="938" customWidth="1"/>
    <col min="15933" max="15933" width="6.42578125" style="938" customWidth="1"/>
    <col min="15934" max="15934" width="12.28515625" style="938" customWidth="1"/>
    <col min="15935" max="15935" width="0" style="938" hidden="1" customWidth="1"/>
    <col min="15936" max="15936" width="3.7109375" style="938" customWidth="1"/>
    <col min="15937" max="15937" width="11.140625" style="938" bestFit="1" customWidth="1"/>
    <col min="15938" max="15939" width="10.5703125" style="938"/>
    <col min="15940" max="15940" width="11.140625" style="938" customWidth="1"/>
    <col min="15941" max="16170" width="10.5703125" style="938"/>
    <col min="16171" max="16178" width="0" style="938" hidden="1" customWidth="1"/>
    <col min="16179" max="16179" width="3.7109375" style="938" customWidth="1"/>
    <col min="16180" max="16180" width="3.85546875" style="938" customWidth="1"/>
    <col min="16181" max="16181" width="3.7109375" style="938" customWidth="1"/>
    <col min="16182" max="16182" width="12.7109375" style="938" customWidth="1"/>
    <col min="16183" max="16183" width="52.7109375" style="938" customWidth="1"/>
    <col min="16184" max="16187" width="0" style="938" hidden="1" customWidth="1"/>
    <col min="16188" max="16188" width="12.28515625" style="938" customWidth="1"/>
    <col min="16189" max="16189" width="6.42578125" style="938" customWidth="1"/>
    <col min="16190" max="16190" width="12.28515625" style="938" customWidth="1"/>
    <col min="16191" max="16191" width="0" style="938" hidden="1" customWidth="1"/>
    <col min="16192" max="16192" width="3.7109375" style="938" customWidth="1"/>
    <col min="16193" max="16193" width="11.140625" style="938" bestFit="1" customWidth="1"/>
    <col min="16194" max="16195" width="10.5703125" style="938"/>
    <col min="16196" max="16196" width="11.140625" style="938" customWidth="1"/>
    <col min="16197" max="16384" width="10.5703125" style="938"/>
  </cols>
  <sheetData>
    <row r="1" spans="1:76" hidden="1">
      <c r="Q1" s="731"/>
      <c r="R1" s="731"/>
      <c r="X1" s="731"/>
      <c r="Y1" s="731"/>
      <c r="AE1" s="731"/>
      <c r="AF1" s="731"/>
      <c r="AL1" s="731"/>
      <c r="AM1" s="731"/>
      <c r="AS1" s="731"/>
      <c r="AT1" s="731"/>
      <c r="AZ1" s="731"/>
      <c r="BA1" s="731"/>
      <c r="BG1" s="731"/>
      <c r="BH1" s="731"/>
    </row>
    <row r="2" spans="1:76" hidden="1">
      <c r="U2" s="731"/>
      <c r="AB2" s="731"/>
      <c r="AI2" s="731"/>
      <c r="AP2" s="731"/>
      <c r="AW2" s="731"/>
      <c r="BD2" s="731"/>
      <c r="BK2" s="731"/>
    </row>
    <row r="3" spans="1:76" hidden="1"/>
    <row r="4" spans="1:76" ht="3" customHeight="1">
      <c r="J4" s="943"/>
      <c r="K4" s="943"/>
      <c r="L4" s="939"/>
      <c r="M4" s="939"/>
      <c r="N4" s="939"/>
      <c r="O4" s="946"/>
      <c r="P4" s="946"/>
      <c r="Q4" s="946"/>
      <c r="R4" s="946"/>
      <c r="S4" s="946"/>
      <c r="T4" s="946"/>
      <c r="U4" s="946"/>
      <c r="V4" s="946"/>
      <c r="W4" s="946"/>
      <c r="X4" s="946"/>
      <c r="Y4" s="946"/>
      <c r="Z4" s="946"/>
      <c r="AA4" s="946"/>
      <c r="AB4" s="946"/>
      <c r="AC4" s="946"/>
      <c r="AD4" s="946"/>
      <c r="AE4" s="946"/>
      <c r="AF4" s="946"/>
      <c r="AG4" s="946"/>
      <c r="AH4" s="946"/>
      <c r="AI4" s="946"/>
      <c r="AJ4" s="946"/>
      <c r="AK4" s="946"/>
      <c r="AL4" s="946"/>
      <c r="AM4" s="946"/>
      <c r="AN4" s="946"/>
      <c r="AO4" s="946"/>
      <c r="AP4" s="946"/>
      <c r="AQ4" s="946"/>
      <c r="AR4" s="946"/>
      <c r="AS4" s="946"/>
      <c r="AT4" s="946"/>
      <c r="AU4" s="946"/>
      <c r="AV4" s="946"/>
      <c r="AW4" s="946"/>
      <c r="AX4" s="946"/>
      <c r="AY4" s="946"/>
      <c r="AZ4" s="946"/>
      <c r="BA4" s="946"/>
      <c r="BB4" s="946"/>
      <c r="BC4" s="946"/>
      <c r="BD4" s="946"/>
      <c r="BE4" s="946"/>
      <c r="BF4" s="946"/>
      <c r="BG4" s="946"/>
      <c r="BH4" s="946"/>
      <c r="BI4" s="946"/>
      <c r="BJ4" s="946"/>
      <c r="BK4" s="946"/>
    </row>
    <row r="5" spans="1:76" ht="26.1" customHeight="1">
      <c r="J5" s="943"/>
      <c r="K5" s="943"/>
      <c r="L5" s="1373" t="s">
        <v>720</v>
      </c>
      <c r="M5" s="1373"/>
      <c r="N5" s="1373"/>
      <c r="O5" s="1373"/>
      <c r="P5" s="1373"/>
      <c r="Q5" s="1373"/>
      <c r="R5" s="1373"/>
      <c r="S5" s="1373"/>
      <c r="T5" s="1373"/>
      <c r="U5" s="633"/>
      <c r="V5" s="633"/>
      <c r="W5" s="633"/>
      <c r="X5" s="633"/>
      <c r="Y5" s="633"/>
      <c r="Z5" s="633"/>
      <c r="AA5" s="633"/>
      <c r="AB5" s="633"/>
      <c r="AC5" s="633"/>
      <c r="AD5" s="633"/>
      <c r="AE5" s="633"/>
      <c r="AF5" s="633"/>
      <c r="AG5" s="633"/>
      <c r="AH5" s="633"/>
      <c r="AI5" s="633"/>
      <c r="AJ5" s="633"/>
      <c r="AK5" s="633"/>
      <c r="AL5" s="633"/>
      <c r="AM5" s="633"/>
      <c r="AN5" s="633"/>
      <c r="AO5" s="633"/>
      <c r="AP5" s="633"/>
      <c r="AQ5" s="633"/>
      <c r="AR5" s="633"/>
      <c r="AS5" s="633"/>
      <c r="AT5" s="633"/>
      <c r="AU5" s="633"/>
      <c r="AV5" s="633"/>
      <c r="AW5" s="633"/>
      <c r="AX5" s="633"/>
      <c r="AY5" s="633"/>
      <c r="AZ5" s="633"/>
      <c r="BA5" s="633"/>
      <c r="BB5" s="633"/>
      <c r="BC5" s="633"/>
      <c r="BD5" s="633"/>
      <c r="BE5" s="633"/>
      <c r="BF5" s="633"/>
      <c r="BG5" s="633"/>
      <c r="BH5" s="633"/>
      <c r="BI5" s="633"/>
      <c r="BJ5" s="633"/>
      <c r="BK5" s="633"/>
    </row>
    <row r="6" spans="1:76" ht="3" customHeight="1">
      <c r="J6" s="943"/>
      <c r="K6" s="943"/>
      <c r="L6" s="939"/>
      <c r="M6" s="939"/>
      <c r="N6" s="939"/>
      <c r="O6" s="718"/>
      <c r="P6" s="718"/>
      <c r="Q6" s="718"/>
      <c r="R6" s="718"/>
      <c r="S6" s="718"/>
      <c r="T6" s="718"/>
      <c r="U6" s="718"/>
      <c r="V6" s="1079"/>
      <c r="W6" s="1079"/>
      <c r="X6" s="1079"/>
      <c r="Y6" s="1079"/>
      <c r="Z6" s="1079"/>
      <c r="AA6" s="1079"/>
      <c r="AB6" s="1079"/>
      <c r="AC6" s="1079"/>
      <c r="AD6" s="1079"/>
      <c r="AE6" s="1079"/>
      <c r="AF6" s="1079"/>
      <c r="AG6" s="1079"/>
      <c r="AH6" s="1079"/>
      <c r="AI6" s="1079"/>
      <c r="AJ6" s="1079"/>
      <c r="AK6" s="1079"/>
      <c r="AL6" s="1079"/>
      <c r="AM6" s="1079"/>
      <c r="AN6" s="1079"/>
      <c r="AO6" s="1079"/>
      <c r="AP6" s="1079"/>
      <c r="AQ6" s="1079"/>
      <c r="AR6" s="1079"/>
      <c r="AS6" s="1079"/>
      <c r="AT6" s="1079"/>
      <c r="AU6" s="1079"/>
      <c r="AV6" s="1079"/>
      <c r="AW6" s="1079"/>
      <c r="AX6" s="1079"/>
      <c r="AY6" s="1079"/>
      <c r="AZ6" s="1079"/>
      <c r="BA6" s="1079"/>
      <c r="BB6" s="1079"/>
      <c r="BC6" s="1079"/>
      <c r="BD6" s="1079"/>
      <c r="BE6" s="1079"/>
      <c r="BF6" s="1079"/>
      <c r="BG6" s="1079"/>
      <c r="BH6" s="1079"/>
      <c r="BI6" s="1079"/>
      <c r="BJ6" s="1079"/>
      <c r="BK6" s="1079"/>
      <c r="BL6" s="946"/>
    </row>
    <row r="7" spans="1:76" s="746" customFormat="1" ht="11.25" hidden="1">
      <c r="A7" s="1120"/>
      <c r="B7" s="1120"/>
      <c r="C7" s="1120"/>
      <c r="D7" s="1120"/>
      <c r="E7" s="1120"/>
      <c r="F7" s="1120"/>
      <c r="G7" s="1120"/>
      <c r="H7" s="1120"/>
      <c r="L7" s="1170"/>
      <c r="M7" s="1046"/>
      <c r="O7" s="1349"/>
      <c r="P7" s="1349"/>
      <c r="Q7" s="1349"/>
      <c r="R7" s="1349"/>
      <c r="S7" s="1349"/>
      <c r="T7" s="1349"/>
      <c r="U7" s="780"/>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s="780"/>
      <c r="BN7" s="1120"/>
      <c r="BO7" s="1120"/>
      <c r="BP7" s="1120"/>
      <c r="BQ7" s="1120"/>
      <c r="BR7" s="1120"/>
    </row>
    <row r="8" spans="1:76" s="955" customFormat="1" ht="18.75">
      <c r="A8" s="961"/>
      <c r="B8" s="961"/>
      <c r="C8" s="961"/>
      <c r="D8" s="961"/>
      <c r="E8" s="961"/>
      <c r="F8" s="961"/>
      <c r="G8" s="961"/>
      <c r="H8" s="961"/>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730"/>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s="730"/>
      <c r="BM8" s="489"/>
      <c r="BN8" s="961"/>
      <c r="BO8" s="961"/>
      <c r="BP8" s="961"/>
      <c r="BQ8" s="961"/>
      <c r="BR8" s="961"/>
      <c r="BS8" s="961"/>
      <c r="BT8" s="961"/>
      <c r="BU8" s="961"/>
      <c r="BV8" s="961"/>
      <c r="BW8" s="961"/>
      <c r="BX8" s="961"/>
    </row>
    <row r="9" spans="1:76" s="955" customFormat="1" ht="22.5">
      <c r="A9" s="961"/>
      <c r="B9" s="961"/>
      <c r="C9" s="961"/>
      <c r="D9" s="961"/>
      <c r="E9" s="961"/>
      <c r="F9" s="961"/>
      <c r="G9" s="961"/>
      <c r="H9" s="961"/>
      <c r="L9" s="724"/>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730"/>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s="730"/>
      <c r="BM9" s="489"/>
      <c r="BN9" s="961"/>
      <c r="BO9" s="961"/>
      <c r="BP9" s="961"/>
      <c r="BQ9" s="961"/>
      <c r="BR9" s="961"/>
      <c r="BS9" s="961"/>
      <c r="BT9" s="961"/>
      <c r="BU9" s="961"/>
      <c r="BV9" s="961"/>
      <c r="BW9" s="961"/>
      <c r="BX9" s="961"/>
    </row>
    <row r="10" spans="1:76" s="746" customFormat="1" ht="11.25" hidden="1">
      <c r="A10" s="1120"/>
      <c r="B10" s="1120"/>
      <c r="C10" s="1120"/>
      <c r="D10" s="1120"/>
      <c r="E10" s="1120"/>
      <c r="F10" s="1120"/>
      <c r="G10" s="1120"/>
      <c r="H10" s="1120"/>
      <c r="L10" s="1170"/>
      <c r="M10" s="1046"/>
      <c r="O10" s="1349"/>
      <c r="P10" s="1349"/>
      <c r="Q10" s="1349"/>
      <c r="R10" s="1349"/>
      <c r="S10" s="1349"/>
      <c r="T10" s="1349"/>
      <c r="U10" s="78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s="780"/>
      <c r="BN10" s="1120"/>
      <c r="BO10" s="1120"/>
      <c r="BP10" s="1120"/>
      <c r="BQ10" s="1120"/>
      <c r="BR10" s="1120"/>
    </row>
    <row r="11" spans="1:76" s="955" customFormat="1" ht="11.25" hidden="1">
      <c r="A11" s="961"/>
      <c r="B11" s="961"/>
      <c r="C11" s="961"/>
      <c r="D11" s="961"/>
      <c r="E11" s="961"/>
      <c r="F11" s="961"/>
      <c r="G11" s="961"/>
      <c r="H11" s="961"/>
      <c r="L11" s="1374"/>
      <c r="M11" s="1374"/>
      <c r="N11" s="972"/>
      <c r="O11" s="730"/>
      <c r="P11" s="730"/>
      <c r="Q11" s="730"/>
      <c r="R11" s="730"/>
      <c r="S11" s="730"/>
      <c r="T11" s="730"/>
      <c r="U11" s="959" t="s">
        <v>371</v>
      </c>
      <c r="V11" s="1097"/>
      <c r="W11" s="1097"/>
      <c r="X11" s="1097"/>
      <c r="Y11" s="1097"/>
      <c r="Z11" s="1097"/>
      <c r="AA11" s="1097"/>
      <c r="AB11" s="959" t="s">
        <v>371</v>
      </c>
      <c r="AC11" s="1097"/>
      <c r="AD11" s="1097"/>
      <c r="AE11" s="1097"/>
      <c r="AF11" s="1097"/>
      <c r="AG11" s="1097"/>
      <c r="AH11" s="1097"/>
      <c r="AI11" s="959" t="s">
        <v>371</v>
      </c>
      <c r="AJ11" s="1097"/>
      <c r="AK11" s="1097"/>
      <c r="AL11" s="1097"/>
      <c r="AM11" s="1097"/>
      <c r="AN11" s="1097"/>
      <c r="AO11" s="1097"/>
      <c r="AP11" s="959" t="s">
        <v>371</v>
      </c>
      <c r="AQ11" s="1097"/>
      <c r="AR11" s="1097"/>
      <c r="AS11" s="1097"/>
      <c r="AT11" s="1097"/>
      <c r="AU11" s="1097"/>
      <c r="AV11" s="1097"/>
      <c r="AW11" s="959" t="s">
        <v>371</v>
      </c>
      <c r="AX11" s="1097"/>
      <c r="AY11" s="1097"/>
      <c r="AZ11" s="1097"/>
      <c r="BA11" s="1097"/>
      <c r="BB11" s="1097"/>
      <c r="BC11" s="1097"/>
      <c r="BD11" s="959" t="s">
        <v>371</v>
      </c>
      <c r="BE11" s="1097"/>
      <c r="BF11" s="1097"/>
      <c r="BG11" s="1097"/>
      <c r="BH11" s="1097"/>
      <c r="BI11" s="1097"/>
      <c r="BJ11" s="1097"/>
      <c r="BK11" s="959" t="s">
        <v>371</v>
      </c>
      <c r="BN11" s="961"/>
      <c r="BO11" s="961"/>
      <c r="BP11" s="961"/>
      <c r="BQ11" s="961"/>
      <c r="BR11" s="961"/>
      <c r="BS11" s="961"/>
      <c r="BT11" s="961"/>
      <c r="BU11" s="961"/>
      <c r="BV11" s="961"/>
      <c r="BW11" s="961"/>
      <c r="BX11" s="961"/>
    </row>
    <row r="12" spans="1:76">
      <c r="J12" s="943"/>
      <c r="K12" s="943"/>
      <c r="L12" s="939"/>
      <c r="M12" s="939"/>
      <c r="N12" s="472"/>
      <c r="O12" s="1351"/>
      <c r="P12" s="1351"/>
      <c r="Q12" s="1351"/>
      <c r="R12" s="1351"/>
      <c r="S12" s="1351"/>
      <c r="T12" s="1351"/>
      <c r="U12" s="1351"/>
      <c r="V12" s="1351" t="s">
        <v>2788</v>
      </c>
      <c r="W12" s="1351"/>
      <c r="X12" s="1351"/>
      <c r="Y12" s="1351"/>
      <c r="Z12" s="1351"/>
      <c r="AA12" s="1351"/>
      <c r="AB12" s="1351"/>
      <c r="AC12" s="1351" t="s">
        <v>2788</v>
      </c>
      <c r="AD12" s="1351"/>
      <c r="AE12" s="1351"/>
      <c r="AF12" s="1351"/>
      <c r="AG12" s="1351"/>
      <c r="AH12" s="1351"/>
      <c r="AI12" s="1351"/>
      <c r="AJ12" s="1351" t="s">
        <v>2788</v>
      </c>
      <c r="AK12" s="1351"/>
      <c r="AL12" s="1351"/>
      <c r="AM12" s="1351"/>
      <c r="AN12" s="1351"/>
      <c r="AO12" s="1351"/>
      <c r="AP12" s="1351"/>
      <c r="AQ12" s="1351" t="s">
        <v>2788</v>
      </c>
      <c r="AR12" s="1351"/>
      <c r="AS12" s="1351"/>
      <c r="AT12" s="1351"/>
      <c r="AU12" s="1351"/>
      <c r="AV12" s="1351"/>
      <c r="AW12" s="1351"/>
      <c r="AX12" s="1351" t="s">
        <v>2788</v>
      </c>
      <c r="AY12" s="1351"/>
      <c r="AZ12" s="1351"/>
      <c r="BA12" s="1351"/>
      <c r="BB12" s="1351"/>
      <c r="BC12" s="1351"/>
      <c r="BD12" s="1351"/>
      <c r="BE12" s="1351" t="s">
        <v>2788</v>
      </c>
      <c r="BF12" s="1351"/>
      <c r="BG12" s="1351"/>
      <c r="BH12" s="1351"/>
      <c r="BI12" s="1351"/>
      <c r="BJ12" s="1351"/>
      <c r="BK12" s="1351"/>
    </row>
    <row r="13" spans="1:76">
      <c r="J13" s="943"/>
      <c r="K13" s="943"/>
      <c r="L13" s="1298" t="s">
        <v>445</v>
      </c>
      <c r="M13" s="1298"/>
      <c r="N13" s="1298"/>
      <c r="O13" s="1298"/>
      <c r="P13" s="1298"/>
      <c r="Q13" s="1298"/>
      <c r="R13" s="1298"/>
      <c r="S13" s="1298"/>
      <c r="T13" s="1298"/>
      <c r="U13" s="1298"/>
      <c r="V13" s="1298"/>
      <c r="W13" s="1298"/>
      <c r="X13" s="1298"/>
      <c r="Y13" s="1298"/>
      <c r="Z13" s="1298"/>
      <c r="AA13" s="1298"/>
      <c r="AB13" s="1298"/>
      <c r="AC13" s="1298"/>
      <c r="AD13" s="1298"/>
      <c r="AE13" s="1298"/>
      <c r="AF13" s="1298"/>
      <c r="AG13" s="1298"/>
      <c r="AH13" s="1298"/>
      <c r="AI13" s="1298"/>
      <c r="AJ13" s="1298"/>
      <c r="AK13" s="1298"/>
      <c r="AL13" s="1298"/>
      <c r="AM13" s="1298"/>
      <c r="AN13" s="1298"/>
      <c r="AO13" s="1298"/>
      <c r="AP13" s="1298"/>
      <c r="AQ13" s="1298"/>
      <c r="AR13" s="1298"/>
      <c r="AS13" s="1298"/>
      <c r="AT13" s="1298"/>
      <c r="AU13" s="1298"/>
      <c r="AV13" s="1298"/>
      <c r="AW13" s="1298"/>
      <c r="AX13" s="1298"/>
      <c r="AY13" s="1298"/>
      <c r="AZ13" s="1298"/>
      <c r="BA13" s="1298"/>
      <c r="BB13" s="1298"/>
      <c r="BC13" s="1298"/>
      <c r="BD13" s="1298"/>
      <c r="BE13" s="1298"/>
      <c r="BF13" s="1298"/>
      <c r="BG13" s="1298"/>
      <c r="BH13" s="1298"/>
      <c r="BI13" s="1298"/>
      <c r="BJ13" s="1298"/>
      <c r="BK13" s="1298"/>
      <c r="BL13" s="1298"/>
      <c r="BM13" s="1298" t="s">
        <v>446</v>
      </c>
    </row>
    <row r="14" spans="1:76" ht="14.25" customHeight="1">
      <c r="J14" s="943"/>
      <c r="K14" s="943"/>
      <c r="L14" s="1357" t="s">
        <v>91</v>
      </c>
      <c r="M14" s="1357" t="s">
        <v>603</v>
      </c>
      <c r="N14" s="630"/>
      <c r="O14" s="1358" t="s">
        <v>605</v>
      </c>
      <c r="P14" s="1359"/>
      <c r="Q14" s="1359"/>
      <c r="R14" s="1359"/>
      <c r="S14" s="1359"/>
      <c r="T14" s="1360"/>
      <c r="U14" s="1368" t="s">
        <v>339</v>
      </c>
      <c r="V14" s="1358" t="s">
        <v>605</v>
      </c>
      <c r="W14" s="1359"/>
      <c r="X14" s="1359"/>
      <c r="Y14" s="1359"/>
      <c r="Z14" s="1359"/>
      <c r="AA14" s="1360"/>
      <c r="AB14" s="1368" t="s">
        <v>339</v>
      </c>
      <c r="AC14" s="1358" t="s">
        <v>605</v>
      </c>
      <c r="AD14" s="1359"/>
      <c r="AE14" s="1359"/>
      <c r="AF14" s="1359"/>
      <c r="AG14" s="1359"/>
      <c r="AH14" s="1360"/>
      <c r="AI14" s="1368" t="s">
        <v>339</v>
      </c>
      <c r="AJ14" s="1358" t="s">
        <v>605</v>
      </c>
      <c r="AK14" s="1359"/>
      <c r="AL14" s="1359"/>
      <c r="AM14" s="1359"/>
      <c r="AN14" s="1359"/>
      <c r="AO14" s="1360"/>
      <c r="AP14" s="1368" t="s">
        <v>339</v>
      </c>
      <c r="AQ14" s="1358" t="s">
        <v>605</v>
      </c>
      <c r="AR14" s="1359"/>
      <c r="AS14" s="1359"/>
      <c r="AT14" s="1359"/>
      <c r="AU14" s="1359"/>
      <c r="AV14" s="1360"/>
      <c r="AW14" s="1368" t="s">
        <v>339</v>
      </c>
      <c r="AX14" s="1358" t="s">
        <v>605</v>
      </c>
      <c r="AY14" s="1359"/>
      <c r="AZ14" s="1359"/>
      <c r="BA14" s="1359"/>
      <c r="BB14" s="1359"/>
      <c r="BC14" s="1360"/>
      <c r="BD14" s="1368" t="s">
        <v>339</v>
      </c>
      <c r="BE14" s="1358" t="s">
        <v>605</v>
      </c>
      <c r="BF14" s="1359"/>
      <c r="BG14" s="1359"/>
      <c r="BH14" s="1359"/>
      <c r="BI14" s="1359"/>
      <c r="BJ14" s="1360"/>
      <c r="BK14" s="1368" t="s">
        <v>339</v>
      </c>
      <c r="BL14" s="1354" t="s">
        <v>274</v>
      </c>
      <c r="BM14" s="1298"/>
    </row>
    <row r="15" spans="1:76" ht="14.25" customHeight="1">
      <c r="J15" s="943"/>
      <c r="K15" s="943"/>
      <c r="L15" s="1357"/>
      <c r="M15" s="1357"/>
      <c r="N15" s="631"/>
      <c r="O15" s="1363" t="s">
        <v>579</v>
      </c>
      <c r="P15" s="1361" t="s">
        <v>270</v>
      </c>
      <c r="Q15" s="1362"/>
      <c r="R15" s="1365" t="s">
        <v>616</v>
      </c>
      <c r="S15" s="1366"/>
      <c r="T15" s="1367"/>
      <c r="U15" s="1369"/>
      <c r="V15" s="1363" t="s">
        <v>579</v>
      </c>
      <c r="W15" s="1361" t="s">
        <v>270</v>
      </c>
      <c r="X15" s="1362"/>
      <c r="Y15" s="1365" t="s">
        <v>616</v>
      </c>
      <c r="Z15" s="1366"/>
      <c r="AA15" s="1367"/>
      <c r="AB15" s="1369"/>
      <c r="AC15" s="1363" t="s">
        <v>579</v>
      </c>
      <c r="AD15" s="1361" t="s">
        <v>270</v>
      </c>
      <c r="AE15" s="1362"/>
      <c r="AF15" s="1365" t="s">
        <v>616</v>
      </c>
      <c r="AG15" s="1366"/>
      <c r="AH15" s="1367"/>
      <c r="AI15" s="1369"/>
      <c r="AJ15" s="1363" t="s">
        <v>579</v>
      </c>
      <c r="AK15" s="1361" t="s">
        <v>270</v>
      </c>
      <c r="AL15" s="1362"/>
      <c r="AM15" s="1365" t="s">
        <v>616</v>
      </c>
      <c r="AN15" s="1366"/>
      <c r="AO15" s="1367"/>
      <c r="AP15" s="1369"/>
      <c r="AQ15" s="1363" t="s">
        <v>579</v>
      </c>
      <c r="AR15" s="1361" t="s">
        <v>270</v>
      </c>
      <c r="AS15" s="1362"/>
      <c r="AT15" s="1365" t="s">
        <v>616</v>
      </c>
      <c r="AU15" s="1366"/>
      <c r="AV15" s="1367"/>
      <c r="AW15" s="1369"/>
      <c r="AX15" s="1363" t="s">
        <v>579</v>
      </c>
      <c r="AY15" s="1361" t="s">
        <v>270</v>
      </c>
      <c r="AZ15" s="1362"/>
      <c r="BA15" s="1365" t="s">
        <v>616</v>
      </c>
      <c r="BB15" s="1366"/>
      <c r="BC15" s="1367"/>
      <c r="BD15" s="1369"/>
      <c r="BE15" s="1363" t="s">
        <v>579</v>
      </c>
      <c r="BF15" s="1361" t="s">
        <v>270</v>
      </c>
      <c r="BG15" s="1362"/>
      <c r="BH15" s="1365" t="s">
        <v>616</v>
      </c>
      <c r="BI15" s="1366"/>
      <c r="BJ15" s="1367"/>
      <c r="BK15" s="1369"/>
      <c r="BL15" s="1355"/>
      <c r="BM15" s="1298"/>
    </row>
    <row r="16" spans="1:76" ht="33.75" customHeight="1">
      <c r="J16" s="943"/>
      <c r="K16" s="943"/>
      <c r="L16" s="1357"/>
      <c r="M16" s="1357"/>
      <c r="N16" s="632"/>
      <c r="O16" s="1364"/>
      <c r="P16" s="719" t="s">
        <v>580</v>
      </c>
      <c r="Q16" s="719" t="s">
        <v>6</v>
      </c>
      <c r="R16" s="976" t="s">
        <v>273</v>
      </c>
      <c r="S16" s="1352" t="s">
        <v>272</v>
      </c>
      <c r="T16" s="1353"/>
      <c r="U16" s="1370"/>
      <c r="V16" s="1364"/>
      <c r="W16" s="719" t="s">
        <v>580</v>
      </c>
      <c r="X16" s="719" t="s">
        <v>6</v>
      </c>
      <c r="Y16" s="1178" t="s">
        <v>273</v>
      </c>
      <c r="Z16" s="1352" t="s">
        <v>272</v>
      </c>
      <c r="AA16" s="1353"/>
      <c r="AB16" s="1370"/>
      <c r="AC16" s="1364"/>
      <c r="AD16" s="719" t="s">
        <v>580</v>
      </c>
      <c r="AE16" s="719" t="s">
        <v>6</v>
      </c>
      <c r="AF16" s="1178" t="s">
        <v>273</v>
      </c>
      <c r="AG16" s="1352" t="s">
        <v>272</v>
      </c>
      <c r="AH16" s="1353"/>
      <c r="AI16" s="1370"/>
      <c r="AJ16" s="1364"/>
      <c r="AK16" s="719" t="s">
        <v>580</v>
      </c>
      <c r="AL16" s="719" t="s">
        <v>6</v>
      </c>
      <c r="AM16" s="1178" t="s">
        <v>273</v>
      </c>
      <c r="AN16" s="1352" t="s">
        <v>272</v>
      </c>
      <c r="AO16" s="1353"/>
      <c r="AP16" s="1370"/>
      <c r="AQ16" s="1364"/>
      <c r="AR16" s="719" t="s">
        <v>580</v>
      </c>
      <c r="AS16" s="719" t="s">
        <v>6</v>
      </c>
      <c r="AT16" s="1261" t="s">
        <v>273</v>
      </c>
      <c r="AU16" s="1352" t="s">
        <v>272</v>
      </c>
      <c r="AV16" s="1353"/>
      <c r="AW16" s="1370"/>
      <c r="AX16" s="1364"/>
      <c r="AY16" s="719" t="s">
        <v>580</v>
      </c>
      <c r="AZ16" s="719" t="s">
        <v>6</v>
      </c>
      <c r="BA16" s="1261" t="s">
        <v>273</v>
      </c>
      <c r="BB16" s="1352" t="s">
        <v>272</v>
      </c>
      <c r="BC16" s="1353"/>
      <c r="BD16" s="1370"/>
      <c r="BE16" s="1364"/>
      <c r="BF16" s="719" t="s">
        <v>580</v>
      </c>
      <c r="BG16" s="719" t="s">
        <v>6</v>
      </c>
      <c r="BH16" s="1261" t="s">
        <v>273</v>
      </c>
      <c r="BI16" s="1352" t="s">
        <v>272</v>
      </c>
      <c r="BJ16" s="1353"/>
      <c r="BK16" s="1370"/>
      <c r="BL16" s="1356"/>
      <c r="BM16" s="1298"/>
    </row>
    <row r="17" spans="1:78">
      <c r="J17" s="943"/>
      <c r="K17" s="538">
        <v>1</v>
      </c>
      <c r="L17" s="616" t="s">
        <v>92</v>
      </c>
      <c r="M17" s="616" t="s">
        <v>48</v>
      </c>
      <c r="N17" s="618" t="str">
        <f ca="1">OFFSET(N17,0,-1)</f>
        <v>2</v>
      </c>
      <c r="O17" s="973">
        <f ca="1">OFFSET(O17,0,-1)+1</f>
        <v>3</v>
      </c>
      <c r="P17" s="973">
        <f ca="1">OFFSET(P17,0,-1)+1</f>
        <v>4</v>
      </c>
      <c r="Q17" s="973">
        <f ca="1">OFFSET(Q17,0,-1)+1</f>
        <v>5</v>
      </c>
      <c r="R17" s="973">
        <f ca="1">OFFSET(R17,0,-1)+1</f>
        <v>6</v>
      </c>
      <c r="S17" s="1375">
        <f ca="1">OFFSET(S17,0,-1)+1</f>
        <v>7</v>
      </c>
      <c r="T17" s="1375"/>
      <c r="U17" s="973">
        <f ca="1">OFFSET(U17,0,-2)+1</f>
        <v>8</v>
      </c>
      <c r="V17" s="1177">
        <f ca="1">OFFSET(V17,0,-1)+1</f>
        <v>9</v>
      </c>
      <c r="W17" s="1177">
        <f ca="1">OFFSET(W17,0,-1)+1</f>
        <v>10</v>
      </c>
      <c r="X17" s="1177">
        <f ca="1">OFFSET(X17,0,-1)+1</f>
        <v>11</v>
      </c>
      <c r="Y17" s="1177">
        <f ca="1">OFFSET(Y17,0,-1)+1</f>
        <v>12</v>
      </c>
      <c r="Z17" s="1375">
        <f ca="1">OFFSET(Z17,0,-1)+1</f>
        <v>13</v>
      </c>
      <c r="AA17" s="1375"/>
      <c r="AB17" s="1177">
        <f ca="1">OFFSET(AB17,0,-2)+1</f>
        <v>14</v>
      </c>
      <c r="AC17" s="1177">
        <f ca="1">OFFSET(AC17,0,-1)+1</f>
        <v>15</v>
      </c>
      <c r="AD17" s="1177">
        <f ca="1">OFFSET(AD17,0,-1)+1</f>
        <v>16</v>
      </c>
      <c r="AE17" s="1177">
        <f ca="1">OFFSET(AE17,0,-1)+1</f>
        <v>17</v>
      </c>
      <c r="AF17" s="1177">
        <f ca="1">OFFSET(AF17,0,-1)+1</f>
        <v>18</v>
      </c>
      <c r="AG17" s="1375">
        <f ca="1">OFFSET(AG17,0,-1)+1</f>
        <v>19</v>
      </c>
      <c r="AH17" s="1375"/>
      <c r="AI17" s="1177">
        <f ca="1">OFFSET(AI17,0,-2)+1</f>
        <v>20</v>
      </c>
      <c r="AJ17" s="1177">
        <f ca="1">OFFSET(AJ17,0,-1)+1</f>
        <v>21</v>
      </c>
      <c r="AK17" s="1177">
        <f ca="1">OFFSET(AK17,0,-1)+1</f>
        <v>22</v>
      </c>
      <c r="AL17" s="1177">
        <f ca="1">OFFSET(AL17,0,-1)+1</f>
        <v>23</v>
      </c>
      <c r="AM17" s="1177">
        <f ca="1">OFFSET(AM17,0,-1)+1</f>
        <v>24</v>
      </c>
      <c r="AN17" s="1375">
        <f ca="1">OFFSET(AN17,0,-1)+1</f>
        <v>25</v>
      </c>
      <c r="AO17" s="1375"/>
      <c r="AP17" s="1177">
        <f ca="1">OFFSET(AP17,0,-2)+1</f>
        <v>26</v>
      </c>
      <c r="AQ17" s="1260">
        <f ca="1">OFFSET(AQ17,0,-1)+1</f>
        <v>27</v>
      </c>
      <c r="AR17" s="1260">
        <f ca="1">OFFSET(AR17,0,-1)+1</f>
        <v>28</v>
      </c>
      <c r="AS17" s="1260">
        <f ca="1">OFFSET(AS17,0,-1)+1</f>
        <v>29</v>
      </c>
      <c r="AT17" s="1260">
        <f ca="1">OFFSET(AT17,0,-1)+1</f>
        <v>30</v>
      </c>
      <c r="AU17" s="1375">
        <f ca="1">OFFSET(AU17,0,-1)+1</f>
        <v>31</v>
      </c>
      <c r="AV17" s="1375"/>
      <c r="AW17" s="1260">
        <f ca="1">OFFSET(AW17,0,-2)+1</f>
        <v>32</v>
      </c>
      <c r="AX17" s="1260">
        <f ca="1">OFFSET(AX17,0,-1)+1</f>
        <v>33</v>
      </c>
      <c r="AY17" s="1260">
        <f ca="1">OFFSET(AY17,0,-1)+1</f>
        <v>34</v>
      </c>
      <c r="AZ17" s="1260">
        <f ca="1">OFFSET(AZ17,0,-1)+1</f>
        <v>35</v>
      </c>
      <c r="BA17" s="1260">
        <f ca="1">OFFSET(BA17,0,-1)+1</f>
        <v>36</v>
      </c>
      <c r="BB17" s="1375">
        <f ca="1">OFFSET(BB17,0,-1)+1</f>
        <v>37</v>
      </c>
      <c r="BC17" s="1375"/>
      <c r="BD17" s="1260">
        <f ca="1">OFFSET(BD17,0,-2)+1</f>
        <v>38</v>
      </c>
      <c r="BE17" s="1260">
        <f ca="1">OFFSET(BE17,0,-1)+1</f>
        <v>39</v>
      </c>
      <c r="BF17" s="1260">
        <f ca="1">OFFSET(BF17,0,-1)+1</f>
        <v>40</v>
      </c>
      <c r="BG17" s="1260">
        <f ca="1">OFFSET(BG17,0,-1)+1</f>
        <v>41</v>
      </c>
      <c r="BH17" s="1260">
        <f ca="1">OFFSET(BH17,0,-1)+1</f>
        <v>42</v>
      </c>
      <c r="BI17" s="1375">
        <f ca="1">OFFSET(BI17,0,-1)+1</f>
        <v>43</v>
      </c>
      <c r="BJ17" s="1375"/>
      <c r="BK17" s="1260">
        <f ca="1">OFFSET(BK17,0,-2)+1</f>
        <v>44</v>
      </c>
      <c r="BL17" s="618">
        <f ca="1">OFFSET(BL17,0,-1)</f>
        <v>44</v>
      </c>
      <c r="BM17" s="973">
        <f ca="1">OFFSET(BM17,0,-1)+1</f>
        <v>45</v>
      </c>
    </row>
    <row r="18" spans="1:78" ht="22.5">
      <c r="A18" s="1376">
        <v>1</v>
      </c>
      <c r="B18" s="963"/>
      <c r="C18" s="963"/>
      <c r="D18" s="963"/>
      <c r="E18" s="929"/>
      <c r="F18" s="974"/>
      <c r="G18" s="974"/>
      <c r="H18" s="974"/>
      <c r="I18" s="931"/>
      <c r="J18" s="927"/>
      <c r="K18" s="911"/>
      <c r="L18" s="978">
        <f>mergeValue(A18)</f>
        <v>1</v>
      </c>
      <c r="M18" s="610" t="s">
        <v>19</v>
      </c>
      <c r="N18" s="615"/>
      <c r="O18" s="1377"/>
      <c r="P18" s="1377"/>
      <c r="Q18" s="1377"/>
      <c r="R18" s="1377"/>
      <c r="S18" s="1377"/>
      <c r="T18" s="1377"/>
      <c r="U18" s="1377"/>
      <c r="V18" s="1377"/>
      <c r="W18" s="1377"/>
      <c r="X18" s="1377"/>
      <c r="Y18" s="1377"/>
      <c r="Z18" s="1377"/>
      <c r="AA18" s="1377"/>
      <c r="AB18" s="1377"/>
      <c r="AC18" s="1377"/>
      <c r="AD18" s="1377"/>
      <c r="AE18" s="1377"/>
      <c r="AF18" s="1377"/>
      <c r="AG18" s="1377"/>
      <c r="AH18" s="1377"/>
      <c r="AI18" s="1377"/>
      <c r="AJ18" s="1377"/>
      <c r="AK18" s="1377"/>
      <c r="AL18" s="1377"/>
      <c r="AM18" s="1377"/>
      <c r="AN18" s="1377"/>
      <c r="AO18" s="1377"/>
      <c r="AP18" s="1377"/>
      <c r="AQ18" s="1377"/>
      <c r="AR18" s="1377"/>
      <c r="AS18" s="1377"/>
      <c r="AT18" s="1377"/>
      <c r="AU18" s="1377"/>
      <c r="AV18" s="1377"/>
      <c r="AW18" s="1377"/>
      <c r="AX18" s="1377"/>
      <c r="AY18" s="1377"/>
      <c r="AZ18" s="1377"/>
      <c r="BA18" s="1377"/>
      <c r="BB18" s="1377"/>
      <c r="BC18" s="1377"/>
      <c r="BD18" s="1377"/>
      <c r="BE18" s="1377"/>
      <c r="BF18" s="1377"/>
      <c r="BG18" s="1377"/>
      <c r="BH18" s="1377"/>
      <c r="BI18" s="1377"/>
      <c r="BJ18" s="1377"/>
      <c r="BK18" s="1377"/>
      <c r="BL18" s="1377"/>
      <c r="BM18" s="1128" t="s">
        <v>721</v>
      </c>
      <c r="BO18" s="777"/>
      <c r="BP18" s="777" t="str">
        <f t="shared" ref="BP18:BP28" si="0">IF(M18="","",M18 )</f>
        <v>Наименование тарифа</v>
      </c>
      <c r="BQ18" s="777"/>
      <c r="BR18" s="777"/>
      <c r="BS18" s="777"/>
      <c r="BY18" s="956"/>
      <c r="BZ18" s="956"/>
    </row>
    <row r="19" spans="1:78" hidden="1">
      <c r="A19" s="1376"/>
      <c r="B19" s="1376">
        <v>1</v>
      </c>
      <c r="C19" s="963"/>
      <c r="D19" s="963"/>
      <c r="E19" s="974"/>
      <c r="F19" s="974"/>
      <c r="G19" s="974"/>
      <c r="H19" s="974"/>
      <c r="I19" s="969"/>
      <c r="J19" s="902"/>
      <c r="K19" s="905"/>
      <c r="L19" s="978" t="str">
        <f>mergeValue(A19) &amp;"."&amp; mergeValue(B19)</f>
        <v>1.1</v>
      </c>
      <c r="M19" s="658"/>
      <c r="N19" s="615"/>
      <c r="O19" s="1377"/>
      <c r="P19" s="1377"/>
      <c r="Q19" s="1377"/>
      <c r="R19" s="1377"/>
      <c r="S19" s="1377"/>
      <c r="T19" s="1377"/>
      <c r="U19" s="1377"/>
      <c r="V19" s="1377"/>
      <c r="W19" s="1377"/>
      <c r="X19" s="1377"/>
      <c r="Y19" s="1377"/>
      <c r="Z19" s="1377"/>
      <c r="AA19" s="1377"/>
      <c r="AB19" s="1377"/>
      <c r="AC19" s="1377"/>
      <c r="AD19" s="1377"/>
      <c r="AE19" s="1377"/>
      <c r="AF19" s="1377"/>
      <c r="AG19" s="1377"/>
      <c r="AH19" s="1377"/>
      <c r="AI19" s="1377"/>
      <c r="AJ19" s="1377"/>
      <c r="AK19" s="1377"/>
      <c r="AL19" s="1377"/>
      <c r="AM19" s="1377"/>
      <c r="AN19" s="1377"/>
      <c r="AO19" s="1377"/>
      <c r="AP19" s="1377"/>
      <c r="AQ19" s="1377"/>
      <c r="AR19" s="1377"/>
      <c r="AS19" s="1377"/>
      <c r="AT19" s="1377"/>
      <c r="AU19" s="1377"/>
      <c r="AV19" s="1377"/>
      <c r="AW19" s="1377"/>
      <c r="AX19" s="1377"/>
      <c r="AY19" s="1377"/>
      <c r="AZ19" s="1377"/>
      <c r="BA19" s="1377"/>
      <c r="BB19" s="1377"/>
      <c r="BC19" s="1377"/>
      <c r="BD19" s="1377"/>
      <c r="BE19" s="1377"/>
      <c r="BF19" s="1377"/>
      <c r="BG19" s="1377"/>
      <c r="BH19" s="1377"/>
      <c r="BI19" s="1377"/>
      <c r="BJ19" s="1377"/>
      <c r="BK19" s="1377"/>
      <c r="BL19" s="1377"/>
      <c r="BM19" s="1128"/>
      <c r="BO19" s="777"/>
      <c r="BP19" s="777" t="str">
        <f t="shared" si="0"/>
        <v/>
      </c>
      <c r="BQ19" s="777"/>
      <c r="BR19" s="777"/>
      <c r="BS19" s="777"/>
      <c r="BY19" s="956"/>
      <c r="BZ19" s="956"/>
    </row>
    <row r="20" spans="1:78" hidden="1">
      <c r="A20" s="1376"/>
      <c r="B20" s="1376"/>
      <c r="C20" s="1376">
        <v>1</v>
      </c>
      <c r="D20" s="963"/>
      <c r="E20" s="974"/>
      <c r="F20" s="974"/>
      <c r="G20" s="974"/>
      <c r="H20" s="974"/>
      <c r="I20" s="910"/>
      <c r="J20" s="902"/>
      <c r="K20" s="905"/>
      <c r="L20" s="978" t="str">
        <f>mergeValue(A20) &amp;"."&amp; mergeValue(B20)&amp;"."&amp; mergeValue(C20)</f>
        <v>1.1.1</v>
      </c>
      <c r="M20" s="659"/>
      <c r="N20" s="615"/>
      <c r="O20" s="1377"/>
      <c r="P20" s="1377"/>
      <c r="Q20" s="1377"/>
      <c r="R20" s="1377"/>
      <c r="S20" s="1377"/>
      <c r="T20" s="1377"/>
      <c r="U20" s="1377"/>
      <c r="V20" s="1377"/>
      <c r="W20" s="1377"/>
      <c r="X20" s="1377"/>
      <c r="Y20" s="1377"/>
      <c r="Z20" s="1377"/>
      <c r="AA20" s="1377"/>
      <c r="AB20" s="1377"/>
      <c r="AC20" s="1377"/>
      <c r="AD20" s="1377"/>
      <c r="AE20" s="1377"/>
      <c r="AF20" s="1377"/>
      <c r="AG20" s="1377"/>
      <c r="AH20" s="1377"/>
      <c r="AI20" s="1377"/>
      <c r="AJ20" s="1377"/>
      <c r="AK20" s="1377"/>
      <c r="AL20" s="1377"/>
      <c r="AM20" s="1377"/>
      <c r="AN20" s="1377"/>
      <c r="AO20" s="1377"/>
      <c r="AP20" s="1377"/>
      <c r="AQ20" s="1377"/>
      <c r="AR20" s="1377"/>
      <c r="AS20" s="1377"/>
      <c r="AT20" s="1377"/>
      <c r="AU20" s="1377"/>
      <c r="AV20" s="1377"/>
      <c r="AW20" s="1377"/>
      <c r="AX20" s="1377"/>
      <c r="AY20" s="1377"/>
      <c r="AZ20" s="1377"/>
      <c r="BA20" s="1377"/>
      <c r="BB20" s="1377"/>
      <c r="BC20" s="1377"/>
      <c r="BD20" s="1377"/>
      <c r="BE20" s="1377"/>
      <c r="BF20" s="1377"/>
      <c r="BG20" s="1377"/>
      <c r="BH20" s="1377"/>
      <c r="BI20" s="1377"/>
      <c r="BJ20" s="1377"/>
      <c r="BK20" s="1377"/>
      <c r="BL20" s="1377"/>
      <c r="BM20" s="1128"/>
      <c r="BO20" s="777"/>
      <c r="BP20" s="777" t="str">
        <f t="shared" si="0"/>
        <v/>
      </c>
      <c r="BQ20" s="777"/>
      <c r="BR20" s="777"/>
      <c r="BS20" s="777"/>
      <c r="BY20" s="956"/>
      <c r="BZ20" s="956"/>
    </row>
    <row r="21" spans="1:78" hidden="1">
      <c r="A21" s="1376"/>
      <c r="B21" s="1376"/>
      <c r="C21" s="1376"/>
      <c r="D21" s="1376">
        <v>1</v>
      </c>
      <c r="E21" s="974"/>
      <c r="F21" s="974"/>
      <c r="G21" s="974"/>
      <c r="H21" s="974"/>
      <c r="I21" s="910"/>
      <c r="J21" s="902"/>
      <c r="K21" s="905"/>
      <c r="L21" s="978" t="str">
        <f>mergeValue(A21) &amp;"."&amp; mergeValue(B21)&amp;"."&amp; mergeValue(C21)&amp;"."&amp; mergeValue(D21)</f>
        <v>1.1.1.1</v>
      </c>
      <c r="M21" s="660"/>
      <c r="N21" s="615"/>
      <c r="O21" s="1377"/>
      <c r="P21" s="1377"/>
      <c r="Q21" s="1377"/>
      <c r="R21" s="1377"/>
      <c r="S21" s="1377"/>
      <c r="T21" s="1377"/>
      <c r="U21" s="1377"/>
      <c r="V21" s="1377"/>
      <c r="W21" s="1377"/>
      <c r="X21" s="1377"/>
      <c r="Y21" s="1377"/>
      <c r="Z21" s="1377"/>
      <c r="AA21" s="1377"/>
      <c r="AB21" s="1377"/>
      <c r="AC21" s="1377"/>
      <c r="AD21" s="1377"/>
      <c r="AE21" s="1377"/>
      <c r="AF21" s="1377"/>
      <c r="AG21" s="1377"/>
      <c r="AH21" s="1377"/>
      <c r="AI21" s="1377"/>
      <c r="AJ21" s="1377"/>
      <c r="AK21" s="1377"/>
      <c r="AL21" s="1377"/>
      <c r="AM21" s="1377"/>
      <c r="AN21" s="1377"/>
      <c r="AO21" s="1377"/>
      <c r="AP21" s="1377"/>
      <c r="AQ21" s="1377"/>
      <c r="AR21" s="1377"/>
      <c r="AS21" s="1377"/>
      <c r="AT21" s="1377"/>
      <c r="AU21" s="1377"/>
      <c r="AV21" s="1377"/>
      <c r="AW21" s="1377"/>
      <c r="AX21" s="1377"/>
      <c r="AY21" s="1377"/>
      <c r="AZ21" s="1377"/>
      <c r="BA21" s="1377"/>
      <c r="BB21" s="1377"/>
      <c r="BC21" s="1377"/>
      <c r="BD21" s="1377"/>
      <c r="BE21" s="1377"/>
      <c r="BF21" s="1377"/>
      <c r="BG21" s="1377"/>
      <c r="BH21" s="1377"/>
      <c r="BI21" s="1377"/>
      <c r="BJ21" s="1377"/>
      <c r="BK21" s="1377"/>
      <c r="BL21" s="1377"/>
      <c r="BM21" s="1128"/>
      <c r="BO21" s="777"/>
      <c r="BP21" s="777" t="str">
        <f t="shared" si="0"/>
        <v/>
      </c>
      <c r="BQ21" s="777"/>
      <c r="BR21" s="777"/>
      <c r="BS21" s="777"/>
      <c r="BY21" s="956"/>
      <c r="BZ21" s="956"/>
    </row>
    <row r="22" spans="1:78" ht="78.75">
      <c r="A22" s="1376"/>
      <c r="B22" s="1376"/>
      <c r="C22" s="1376"/>
      <c r="D22" s="1376"/>
      <c r="E22" s="1376">
        <v>1</v>
      </c>
      <c r="F22" s="974"/>
      <c r="G22" s="974"/>
      <c r="H22" s="963">
        <v>1</v>
      </c>
      <c r="I22" s="1376">
        <v>1</v>
      </c>
      <c r="J22" s="974"/>
      <c r="K22" s="913"/>
      <c r="L22" s="978" t="str">
        <f>mergeValue(A22) &amp;"."&amp; mergeValue(B22)&amp;"."&amp; mergeValue(C22)&amp;"."&amp; mergeValue(D22)&amp;"."&amp; mergeValue(E22)</f>
        <v>1.1.1.1.1</v>
      </c>
      <c r="M22" s="524" t="s">
        <v>8</v>
      </c>
      <c r="N22" s="615"/>
      <c r="O22" s="1378" t="s">
        <v>3</v>
      </c>
      <c r="P22" s="1378"/>
      <c r="Q22" s="1378"/>
      <c r="R22" s="1378"/>
      <c r="S22" s="1378"/>
      <c r="T22" s="1378"/>
      <c r="U22" s="1378"/>
      <c r="V22" s="1378"/>
      <c r="W22" s="1378"/>
      <c r="X22" s="1378"/>
      <c r="Y22" s="1378"/>
      <c r="Z22" s="1378"/>
      <c r="AA22" s="1378"/>
      <c r="AB22" s="1378"/>
      <c r="AC22" s="1378"/>
      <c r="AD22" s="1378"/>
      <c r="AE22" s="1378"/>
      <c r="AF22" s="1378"/>
      <c r="AG22" s="1378"/>
      <c r="AH22" s="1378"/>
      <c r="AI22" s="1378"/>
      <c r="AJ22" s="1378"/>
      <c r="AK22" s="1378"/>
      <c r="AL22" s="1378"/>
      <c r="AM22" s="1378"/>
      <c r="AN22" s="1378"/>
      <c r="AO22" s="1378"/>
      <c r="AP22" s="1378"/>
      <c r="AQ22" s="1378"/>
      <c r="AR22" s="1378"/>
      <c r="AS22" s="1378"/>
      <c r="AT22" s="1378"/>
      <c r="AU22" s="1378"/>
      <c r="AV22" s="1378"/>
      <c r="AW22" s="1378"/>
      <c r="AX22" s="1378"/>
      <c r="AY22" s="1378"/>
      <c r="AZ22" s="1378"/>
      <c r="BA22" s="1378"/>
      <c r="BB22" s="1378"/>
      <c r="BC22" s="1378"/>
      <c r="BD22" s="1378"/>
      <c r="BE22" s="1378"/>
      <c r="BF22" s="1378"/>
      <c r="BG22" s="1378"/>
      <c r="BH22" s="1378"/>
      <c r="BI22" s="1378"/>
      <c r="BJ22" s="1378"/>
      <c r="BK22" s="1378"/>
      <c r="BL22" s="1378"/>
      <c r="BM22" s="1128" t="s">
        <v>722</v>
      </c>
      <c r="BO22" s="777"/>
      <c r="BP22" s="777" t="str">
        <f t="shared" si="0"/>
        <v>Схема подключения теплопотребляющей установки к коллектору источника тепловой энергии</v>
      </c>
      <c r="BQ22" s="777"/>
      <c r="BR22" s="777"/>
      <c r="BS22" s="777"/>
      <c r="BY22" s="956"/>
      <c r="BZ22" s="956"/>
    </row>
    <row r="23" spans="1:78" ht="33.75">
      <c r="A23" s="1376"/>
      <c r="B23" s="1376"/>
      <c r="C23" s="1376"/>
      <c r="D23" s="1376"/>
      <c r="E23" s="1376"/>
      <c r="F23" s="1376">
        <v>1</v>
      </c>
      <c r="G23" s="963"/>
      <c r="H23" s="963"/>
      <c r="I23" s="1376"/>
      <c r="J23" s="1376">
        <v>1</v>
      </c>
      <c r="K23" s="914"/>
      <c r="L23" s="978" t="str">
        <f>mergeValue(A23) &amp;"."&amp; mergeValue(B23)&amp;"."&amp; mergeValue(C23)&amp;"."&amp; mergeValue(D23)&amp;"."&amp; mergeValue(E23)&amp;"."&amp; mergeValue(F23)</f>
        <v>1.1.1.1.1.1</v>
      </c>
      <c r="M23" s="525" t="s">
        <v>9</v>
      </c>
      <c r="N23" s="615"/>
      <c r="O23" s="1379" t="s">
        <v>3</v>
      </c>
      <c r="P23" s="1380"/>
      <c r="Q23" s="1380"/>
      <c r="R23" s="1380"/>
      <c r="S23" s="1380"/>
      <c r="T23" s="1380"/>
      <c r="U23" s="1380"/>
      <c r="V23" s="1380"/>
      <c r="W23" s="1380"/>
      <c r="X23" s="1380"/>
      <c r="Y23" s="1380"/>
      <c r="Z23" s="1380"/>
      <c r="AA23" s="1380"/>
      <c r="AB23" s="1380"/>
      <c r="AC23" s="1380"/>
      <c r="AD23" s="1380"/>
      <c r="AE23" s="1380"/>
      <c r="AF23" s="1380"/>
      <c r="AG23" s="1380"/>
      <c r="AH23" s="1380"/>
      <c r="AI23" s="1380"/>
      <c r="AJ23" s="1380"/>
      <c r="AK23" s="1380"/>
      <c r="AL23" s="1380"/>
      <c r="AM23" s="1380"/>
      <c r="AN23" s="1380"/>
      <c r="AO23" s="1380"/>
      <c r="AP23" s="1380"/>
      <c r="AQ23" s="1380"/>
      <c r="AR23" s="1380"/>
      <c r="AS23" s="1380"/>
      <c r="AT23" s="1380"/>
      <c r="AU23" s="1380"/>
      <c r="AV23" s="1380"/>
      <c r="AW23" s="1380"/>
      <c r="AX23" s="1380"/>
      <c r="AY23" s="1380"/>
      <c r="AZ23" s="1380"/>
      <c r="BA23" s="1380"/>
      <c r="BB23" s="1380"/>
      <c r="BC23" s="1380"/>
      <c r="BD23" s="1380"/>
      <c r="BE23" s="1380"/>
      <c r="BF23" s="1380"/>
      <c r="BG23" s="1380"/>
      <c r="BH23" s="1380"/>
      <c r="BI23" s="1380"/>
      <c r="BJ23" s="1380"/>
      <c r="BK23" s="1380"/>
      <c r="BL23" s="1381"/>
      <c r="BM23" s="1128" t="s">
        <v>723</v>
      </c>
      <c r="BO23" s="777"/>
      <c r="BP23" s="777" t="str">
        <f t="shared" si="0"/>
        <v>Группа потребителей</v>
      </c>
      <c r="BQ23" s="777"/>
      <c r="BR23" s="777"/>
      <c r="BS23" s="777"/>
      <c r="BY23" s="956"/>
      <c r="BZ23" s="956"/>
    </row>
    <row r="24" spans="1:78" ht="122.1" customHeight="1">
      <c r="A24" s="1376"/>
      <c r="B24" s="1376"/>
      <c r="C24" s="1376"/>
      <c r="D24" s="1376"/>
      <c r="E24" s="1376"/>
      <c r="F24" s="1376"/>
      <c r="G24" s="963">
        <v>1</v>
      </c>
      <c r="H24" s="963"/>
      <c r="I24" s="1376"/>
      <c r="J24" s="1376"/>
      <c r="K24" s="914">
        <v>1</v>
      </c>
      <c r="L24" s="978" t="str">
        <f>mergeValue(A24) &amp;"."&amp; mergeValue(B24)&amp;"."&amp; mergeValue(C24)&amp;"."&amp; mergeValue(D24)&amp;"."&amp; mergeValue(E24)&amp;"."&amp; mergeValue(F24)&amp;"."&amp; mergeValue(G24)</f>
        <v>1.1.1.1.1.1.1</v>
      </c>
      <c r="M24" s="1088" t="s">
        <v>606</v>
      </c>
      <c r="N24" s="615"/>
      <c r="O24" s="1252">
        <v>884.39</v>
      </c>
      <c r="P24" s="726"/>
      <c r="Q24" s="1040"/>
      <c r="R24" s="1371" t="s">
        <v>1413</v>
      </c>
      <c r="S24" s="1372" t="s">
        <v>83</v>
      </c>
      <c r="T24" s="1382" t="s">
        <v>2798</v>
      </c>
      <c r="U24" s="1372" t="s">
        <v>83</v>
      </c>
      <c r="V24" s="1252">
        <v>884.39</v>
      </c>
      <c r="W24" s="726"/>
      <c r="X24" s="1040"/>
      <c r="Y24" s="1371" t="s">
        <v>2791</v>
      </c>
      <c r="Z24" s="1372" t="s">
        <v>83</v>
      </c>
      <c r="AA24" s="1371" t="s">
        <v>2800</v>
      </c>
      <c r="AB24" s="1372" t="s">
        <v>83</v>
      </c>
      <c r="AC24" s="1252">
        <v>884.4</v>
      </c>
      <c r="AD24" s="726"/>
      <c r="AE24" s="1040"/>
      <c r="AF24" s="1371" t="s">
        <v>2801</v>
      </c>
      <c r="AG24" s="1372" t="s">
        <v>83</v>
      </c>
      <c r="AH24" s="1371" t="s">
        <v>2792</v>
      </c>
      <c r="AI24" s="1372" t="s">
        <v>83</v>
      </c>
      <c r="AJ24" s="1252">
        <v>884.4</v>
      </c>
      <c r="AK24" s="726"/>
      <c r="AL24" s="1040"/>
      <c r="AM24" s="1371" t="s">
        <v>2793</v>
      </c>
      <c r="AN24" s="1372" t="s">
        <v>83</v>
      </c>
      <c r="AO24" s="1371" t="s">
        <v>2794</v>
      </c>
      <c r="AP24" s="1372" t="s">
        <v>83</v>
      </c>
      <c r="AQ24" s="1252">
        <v>884.39</v>
      </c>
      <c r="AR24" s="726"/>
      <c r="AS24" s="1040"/>
      <c r="AT24" s="1371" t="s">
        <v>2795</v>
      </c>
      <c r="AU24" s="1372" t="s">
        <v>83</v>
      </c>
      <c r="AV24" s="1382" t="s">
        <v>2796</v>
      </c>
      <c r="AW24" s="1372" t="s">
        <v>83</v>
      </c>
      <c r="AX24" s="1252">
        <v>884.39</v>
      </c>
      <c r="AY24" s="726"/>
      <c r="AZ24" s="1040"/>
      <c r="BA24" s="1371" t="s">
        <v>2797</v>
      </c>
      <c r="BB24" s="1372" t="s">
        <v>83</v>
      </c>
      <c r="BC24" s="1382" t="s">
        <v>2802</v>
      </c>
      <c r="BD24" s="1372" t="s">
        <v>83</v>
      </c>
      <c r="BE24" s="1252">
        <v>1013.75</v>
      </c>
      <c r="BF24" s="726"/>
      <c r="BG24" s="1040"/>
      <c r="BH24" s="1371" t="s">
        <v>2803</v>
      </c>
      <c r="BI24" s="1372" t="s">
        <v>83</v>
      </c>
      <c r="BJ24" s="1382" t="s">
        <v>1414</v>
      </c>
      <c r="BK24" s="1372" t="s">
        <v>84</v>
      </c>
      <c r="BL24" s="726"/>
      <c r="BM24" s="1346" t="s">
        <v>724</v>
      </c>
      <c r="BN24" s="956" t="str">
        <f>strCheckDate(O25:BL25)</f>
        <v/>
      </c>
      <c r="BO24" s="777"/>
      <c r="BP24" s="777" t="str">
        <f t="shared" si="0"/>
        <v>вода</v>
      </c>
      <c r="BQ24" s="777"/>
      <c r="BR24" s="777"/>
      <c r="BS24" s="777"/>
      <c r="BY24" s="956"/>
      <c r="BZ24" s="956"/>
    </row>
    <row r="25" spans="1:78" ht="11.25" hidden="1" customHeight="1">
      <c r="A25" s="1376"/>
      <c r="B25" s="1376"/>
      <c r="C25" s="1376"/>
      <c r="D25" s="1376"/>
      <c r="E25" s="1376"/>
      <c r="F25" s="1376"/>
      <c r="G25" s="963"/>
      <c r="H25" s="963"/>
      <c r="I25" s="1376"/>
      <c r="J25" s="1376"/>
      <c r="K25" s="914"/>
      <c r="L25" s="752"/>
      <c r="M25" s="615"/>
      <c r="N25" s="615"/>
      <c r="O25" s="726"/>
      <c r="P25" s="726"/>
      <c r="Q25" s="732" t="str">
        <f>R24 &amp; "-" &amp; T24</f>
        <v>01.01.2019-31.12.2019</v>
      </c>
      <c r="R25" s="1371"/>
      <c r="S25" s="1372"/>
      <c r="T25" s="1371"/>
      <c r="U25" s="1372"/>
      <c r="V25" s="726"/>
      <c r="W25" s="726"/>
      <c r="X25" s="732" t="str">
        <f>Y24 &amp; "-" &amp; AA24</f>
        <v>01.01.2020-30.06.2020</v>
      </c>
      <c r="Y25" s="1371"/>
      <c r="Z25" s="1372"/>
      <c r="AA25" s="1371"/>
      <c r="AB25" s="1372"/>
      <c r="AC25" s="726"/>
      <c r="AD25" s="726"/>
      <c r="AE25" s="732" t="str">
        <f>AF24 &amp; "-" &amp; AH24</f>
        <v>01.07.2020-31.12.2020</v>
      </c>
      <c r="AF25" s="1371"/>
      <c r="AG25" s="1372"/>
      <c r="AH25" s="1371"/>
      <c r="AI25" s="1372"/>
      <c r="AJ25" s="726"/>
      <c r="AK25" s="726"/>
      <c r="AL25" s="732" t="str">
        <f>AM24 &amp; "-" &amp; AO24</f>
        <v>01.01.2021-31.12.2021</v>
      </c>
      <c r="AM25" s="1371"/>
      <c r="AN25" s="1372"/>
      <c r="AO25" s="1371"/>
      <c r="AP25" s="1372"/>
      <c r="AQ25" s="726"/>
      <c r="AR25" s="726"/>
      <c r="AS25" s="732" t="str">
        <f>AT24 &amp; "-" &amp; AV24</f>
        <v>01.01.2022-31.12.2022</v>
      </c>
      <c r="AT25" s="1371"/>
      <c r="AU25" s="1372"/>
      <c r="AV25" s="1371"/>
      <c r="AW25" s="1372"/>
      <c r="AX25" s="726"/>
      <c r="AY25" s="726"/>
      <c r="AZ25" s="732" t="str">
        <f>BA24 &amp; "-" &amp; BC24</f>
        <v>01.01.2023-30.06.2023</v>
      </c>
      <c r="BA25" s="1371"/>
      <c r="BB25" s="1372"/>
      <c r="BC25" s="1371"/>
      <c r="BD25" s="1372"/>
      <c r="BE25" s="726"/>
      <c r="BF25" s="726"/>
      <c r="BG25" s="732" t="str">
        <f>BH24 &amp; "-" &amp; BJ24</f>
        <v>01.07.2023-31.12.2023</v>
      </c>
      <c r="BH25" s="1371"/>
      <c r="BI25" s="1372"/>
      <c r="BJ25" s="1371"/>
      <c r="BK25" s="1372"/>
      <c r="BL25" s="726"/>
      <c r="BM25" s="1347"/>
      <c r="BO25" s="777"/>
      <c r="BP25" s="777" t="str">
        <f t="shared" si="0"/>
        <v/>
      </c>
      <c r="BQ25" s="777"/>
      <c r="BR25" s="777"/>
      <c r="BS25" s="777"/>
      <c r="BY25" s="956"/>
      <c r="BZ25" s="956"/>
    </row>
    <row r="26" spans="1:78" ht="15" customHeight="1">
      <c r="A26" s="1376"/>
      <c r="B26" s="1376"/>
      <c r="C26" s="1376"/>
      <c r="D26" s="1376"/>
      <c r="E26" s="1376"/>
      <c r="F26" s="1376"/>
      <c r="G26" s="974"/>
      <c r="H26" s="963"/>
      <c r="I26" s="1376"/>
      <c r="J26" s="1376"/>
      <c r="K26" s="913"/>
      <c r="L26" s="654"/>
      <c r="M26" s="527" t="s">
        <v>24</v>
      </c>
      <c r="N26" s="954"/>
      <c r="O26" s="954"/>
      <c r="P26" s="954"/>
      <c r="Q26" s="954"/>
      <c r="R26" s="954"/>
      <c r="S26" s="954"/>
      <c r="T26" s="954"/>
      <c r="U26" s="954"/>
      <c r="V26" s="954"/>
      <c r="W26" s="954"/>
      <c r="X26" s="954"/>
      <c r="Y26" s="954"/>
      <c r="Z26" s="954"/>
      <c r="AA26" s="954"/>
      <c r="AB26" s="954"/>
      <c r="AC26" s="954"/>
      <c r="AD26" s="954"/>
      <c r="AE26" s="954"/>
      <c r="AF26" s="954"/>
      <c r="AG26" s="954"/>
      <c r="AH26" s="954"/>
      <c r="AI26" s="954"/>
      <c r="AJ26" s="954"/>
      <c r="AK26" s="954"/>
      <c r="AL26" s="954"/>
      <c r="AM26" s="954"/>
      <c r="AN26" s="954"/>
      <c r="AO26" s="954"/>
      <c r="AP26" s="954"/>
      <c r="AQ26" s="954"/>
      <c r="AR26" s="954"/>
      <c r="AS26" s="954"/>
      <c r="AT26" s="954"/>
      <c r="AU26" s="954"/>
      <c r="AV26" s="954"/>
      <c r="AW26" s="954"/>
      <c r="AX26" s="954"/>
      <c r="AY26" s="954"/>
      <c r="AZ26" s="954"/>
      <c r="BA26" s="954"/>
      <c r="BB26" s="954"/>
      <c r="BC26" s="954"/>
      <c r="BD26" s="954"/>
      <c r="BE26" s="954"/>
      <c r="BF26" s="954"/>
      <c r="BG26" s="954"/>
      <c r="BH26" s="954"/>
      <c r="BI26" s="954"/>
      <c r="BJ26" s="954"/>
      <c r="BK26" s="954"/>
      <c r="BL26" s="725"/>
      <c r="BM26" s="1348"/>
      <c r="BO26" s="777"/>
      <c r="BP26" s="777" t="str">
        <f t="shared" si="0"/>
        <v>Добавить вид теплоносителя (параметры теплоносителя)</v>
      </c>
      <c r="BQ26" s="777"/>
      <c r="BR26" s="777"/>
      <c r="BS26" s="777"/>
      <c r="BY26" s="956"/>
      <c r="BZ26" s="956"/>
    </row>
    <row r="27" spans="1:78" ht="15" customHeight="1">
      <c r="A27" s="1376"/>
      <c r="B27" s="1376"/>
      <c r="C27" s="1376"/>
      <c r="D27" s="1376"/>
      <c r="E27" s="1376"/>
      <c r="F27" s="974"/>
      <c r="G27" s="974"/>
      <c r="H27" s="963"/>
      <c r="I27" s="1376"/>
      <c r="J27" s="974"/>
      <c r="K27" s="913"/>
      <c r="L27" s="654"/>
      <c r="M27" s="526" t="s">
        <v>10</v>
      </c>
      <c r="N27" s="954"/>
      <c r="O27" s="954"/>
      <c r="P27" s="954"/>
      <c r="Q27" s="954"/>
      <c r="R27" s="954"/>
      <c r="S27" s="954"/>
      <c r="T27" s="954"/>
      <c r="U27" s="953"/>
      <c r="V27" s="954"/>
      <c r="W27" s="954"/>
      <c r="X27" s="954"/>
      <c r="Y27" s="954"/>
      <c r="Z27" s="954"/>
      <c r="AA27" s="954"/>
      <c r="AB27" s="953"/>
      <c r="AC27" s="954"/>
      <c r="AD27" s="954"/>
      <c r="AE27" s="954"/>
      <c r="AF27" s="954"/>
      <c r="AG27" s="954"/>
      <c r="AH27" s="954"/>
      <c r="AI27" s="953"/>
      <c r="AJ27" s="954"/>
      <c r="AK27" s="954"/>
      <c r="AL27" s="954"/>
      <c r="AM27" s="954"/>
      <c r="AN27" s="954"/>
      <c r="AO27" s="954"/>
      <c r="AP27" s="953"/>
      <c r="AQ27" s="954"/>
      <c r="AR27" s="954"/>
      <c r="AS27" s="954"/>
      <c r="AT27" s="954"/>
      <c r="AU27" s="954"/>
      <c r="AV27" s="954"/>
      <c r="AW27" s="953"/>
      <c r="AX27" s="954"/>
      <c r="AY27" s="954"/>
      <c r="AZ27" s="954"/>
      <c r="BA27" s="954"/>
      <c r="BB27" s="954"/>
      <c r="BC27" s="954"/>
      <c r="BD27" s="953"/>
      <c r="BE27" s="954"/>
      <c r="BF27" s="954"/>
      <c r="BG27" s="954"/>
      <c r="BH27" s="954"/>
      <c r="BI27" s="954"/>
      <c r="BJ27" s="954"/>
      <c r="BK27" s="953"/>
      <c r="BL27" s="954"/>
      <c r="BM27" s="634"/>
      <c r="BO27" s="777"/>
      <c r="BP27" s="777" t="str">
        <f t="shared" si="0"/>
        <v>Добавить группу потребителей</v>
      </c>
      <c r="BQ27" s="777"/>
      <c r="BR27" s="777"/>
      <c r="BS27" s="777"/>
      <c r="BY27" s="956"/>
      <c r="BZ27" s="956"/>
    </row>
    <row r="28" spans="1:78" ht="15" customHeight="1">
      <c r="A28" s="1376"/>
      <c r="B28" s="1376"/>
      <c r="C28" s="1376"/>
      <c r="D28" s="1376"/>
      <c r="E28" s="912"/>
      <c r="F28" s="974"/>
      <c r="G28" s="974"/>
      <c r="H28" s="974"/>
      <c r="I28" s="927"/>
      <c r="J28" s="942"/>
      <c r="K28" s="911"/>
      <c r="L28" s="654"/>
      <c r="M28" s="949" t="s">
        <v>11</v>
      </c>
      <c r="N28" s="954"/>
      <c r="O28" s="954"/>
      <c r="P28" s="954"/>
      <c r="Q28" s="954"/>
      <c r="R28" s="954"/>
      <c r="S28" s="954"/>
      <c r="T28" s="954"/>
      <c r="U28" s="953"/>
      <c r="V28" s="954"/>
      <c r="W28" s="954"/>
      <c r="X28" s="954"/>
      <c r="Y28" s="954"/>
      <c r="Z28" s="954"/>
      <c r="AA28" s="954"/>
      <c r="AB28" s="953"/>
      <c r="AC28" s="954"/>
      <c r="AD28" s="954"/>
      <c r="AE28" s="954"/>
      <c r="AF28" s="954"/>
      <c r="AG28" s="954"/>
      <c r="AH28" s="954"/>
      <c r="AI28" s="953"/>
      <c r="AJ28" s="954"/>
      <c r="AK28" s="954"/>
      <c r="AL28" s="954"/>
      <c r="AM28" s="954"/>
      <c r="AN28" s="954"/>
      <c r="AO28" s="954"/>
      <c r="AP28" s="953"/>
      <c r="AQ28" s="954"/>
      <c r="AR28" s="954"/>
      <c r="AS28" s="954"/>
      <c r="AT28" s="954"/>
      <c r="AU28" s="954"/>
      <c r="AV28" s="954"/>
      <c r="AW28" s="953"/>
      <c r="AX28" s="954"/>
      <c r="AY28" s="954"/>
      <c r="AZ28" s="954"/>
      <c r="BA28" s="954"/>
      <c r="BB28" s="954"/>
      <c r="BC28" s="954"/>
      <c r="BD28" s="953"/>
      <c r="BE28" s="954"/>
      <c r="BF28" s="954"/>
      <c r="BG28" s="954"/>
      <c r="BH28" s="954"/>
      <c r="BI28" s="954"/>
      <c r="BJ28" s="954"/>
      <c r="BK28" s="953"/>
      <c r="BL28" s="954"/>
      <c r="BM28" s="634"/>
      <c r="BO28" s="777"/>
      <c r="BP28" s="777" t="str">
        <f t="shared" si="0"/>
        <v>Добавить схему подключения</v>
      </c>
      <c r="BQ28" s="777"/>
      <c r="BR28" s="777"/>
      <c r="BS28" s="777"/>
      <c r="BY28" s="956"/>
      <c r="BZ28" s="956"/>
    </row>
    <row r="29" spans="1:78" ht="11.25">
      <c r="A29" s="938"/>
      <c r="B29" s="938"/>
      <c r="C29" s="938"/>
      <c r="D29" s="938"/>
      <c r="E29" s="938"/>
      <c r="F29" s="938"/>
      <c r="G29" s="938"/>
      <c r="H29" s="938"/>
      <c r="I29" s="938"/>
      <c r="J29" s="938"/>
      <c r="K29" s="938"/>
      <c r="BN29" s="938"/>
      <c r="BO29" s="938"/>
      <c r="BP29" s="938"/>
      <c r="BQ29" s="938"/>
      <c r="BR29" s="938"/>
      <c r="BS29" s="938"/>
      <c r="BT29" s="938"/>
      <c r="BU29" s="938"/>
      <c r="BV29" s="938"/>
      <c r="BW29" s="938"/>
      <c r="BX29" s="938"/>
    </row>
    <row r="30" spans="1:78" ht="90" customHeight="1">
      <c r="L30" s="1">
        <v>1</v>
      </c>
      <c r="M30" s="1339" t="s">
        <v>725</v>
      </c>
      <c r="N30" s="1339"/>
      <c r="O30" s="1339"/>
      <c r="P30" s="1339"/>
      <c r="Q30" s="1339"/>
      <c r="R30" s="1339"/>
      <c r="S30" s="1339"/>
      <c r="T30" s="1339"/>
      <c r="U30" s="1339"/>
      <c r="V30" s="1339"/>
      <c r="W30" s="1339"/>
      <c r="X30" s="1339"/>
      <c r="Y30" s="1339"/>
      <c r="Z30" s="1339"/>
      <c r="AA30" s="1339"/>
      <c r="AB30" s="1339"/>
      <c r="AC30" s="1339"/>
      <c r="AD30" s="1339"/>
      <c r="AE30" s="1339"/>
      <c r="AF30" s="1339"/>
      <c r="AG30" s="1339"/>
      <c r="AH30" s="1339"/>
      <c r="AI30" s="1339"/>
      <c r="AJ30" s="1339"/>
      <c r="AK30" s="1339"/>
      <c r="AL30" s="1339"/>
      <c r="AM30" s="1339"/>
      <c r="AN30" s="1339"/>
      <c r="AO30" s="1339"/>
      <c r="AP30" s="1339"/>
      <c r="AQ30" s="1339"/>
      <c r="AR30" s="1339"/>
      <c r="AS30" s="1339"/>
      <c r="AT30" s="1339"/>
      <c r="AU30" s="1339"/>
      <c r="AV30" s="1339"/>
      <c r="AW30" s="1339"/>
      <c r="AX30" s="1339"/>
      <c r="AY30" s="1339"/>
      <c r="AZ30" s="1339"/>
      <c r="BA30" s="1339"/>
      <c r="BB30" s="1339"/>
      <c r="BC30" s="1339"/>
      <c r="BD30" s="1339"/>
      <c r="BE30" s="1339"/>
      <c r="BF30" s="1339"/>
      <c r="BG30" s="1339"/>
      <c r="BH30" s="1339"/>
      <c r="BI30" s="1339"/>
      <c r="BJ30" s="1339"/>
      <c r="BK30" s="1339"/>
      <c r="BL30" s="1339"/>
      <c r="BM30" s="1339"/>
    </row>
  </sheetData>
  <sheetProtection password="FA9C" sheet="1" objects="1" scenarios="1" formatColumns="0" formatRows="0"/>
  <dataConsolidate link="1"/>
  <mergeCells count="111">
    <mergeCell ref="BE14:BJ14"/>
    <mergeCell ref="BK14:BK16"/>
    <mergeCell ref="BE15:BE16"/>
    <mergeCell ref="BF15:BG15"/>
    <mergeCell ref="BH15:BJ15"/>
    <mergeCell ref="BI16:BJ16"/>
    <mergeCell ref="AQ14:AV14"/>
    <mergeCell ref="AW14:AW16"/>
    <mergeCell ref="AQ15:AQ16"/>
    <mergeCell ref="AR15:AS15"/>
    <mergeCell ref="AT15:AV15"/>
    <mergeCell ref="AU16:AV16"/>
    <mergeCell ref="BE12:BK12"/>
    <mergeCell ref="BB17:BC17"/>
    <mergeCell ref="BA24:BA25"/>
    <mergeCell ref="BB24:BB25"/>
    <mergeCell ref="BC24:BC25"/>
    <mergeCell ref="BD24:BD25"/>
    <mergeCell ref="AX14:BC14"/>
    <mergeCell ref="BD14:BD16"/>
    <mergeCell ref="AX15:AX16"/>
    <mergeCell ref="AY15:AZ15"/>
    <mergeCell ref="BA15:BC15"/>
    <mergeCell ref="BB16:BC16"/>
    <mergeCell ref="AX12:BD12"/>
    <mergeCell ref="BI17:BJ17"/>
    <mergeCell ref="BH24:BH25"/>
    <mergeCell ref="BI24:BI25"/>
    <mergeCell ref="BJ24:BJ25"/>
    <mergeCell ref="BK24:BK25"/>
    <mergeCell ref="AQ12:AW12"/>
    <mergeCell ref="W15:X15"/>
    <mergeCell ref="L11:M11"/>
    <mergeCell ref="L5:T5"/>
    <mergeCell ref="O7:T7"/>
    <mergeCell ref="O8:T8"/>
    <mergeCell ref="O9:T9"/>
    <mergeCell ref="O10:T10"/>
    <mergeCell ref="AP24:AP25"/>
    <mergeCell ref="O12:U12"/>
    <mergeCell ref="L13:BL13"/>
    <mergeCell ref="AH24:AH25"/>
    <mergeCell ref="S17:T17"/>
    <mergeCell ref="V12:AB12"/>
    <mergeCell ref="AJ12:AP12"/>
    <mergeCell ref="AC12:AI12"/>
    <mergeCell ref="AK15:AL15"/>
    <mergeCell ref="AM15:AO15"/>
    <mergeCell ref="AN16:AO16"/>
    <mergeCell ref="AU17:AV17"/>
    <mergeCell ref="AT24:AT25"/>
    <mergeCell ref="AU24:AU25"/>
    <mergeCell ref="AV24:AV25"/>
    <mergeCell ref="AW24:AW25"/>
    <mergeCell ref="BM13:BM16"/>
    <mergeCell ref="L14:L16"/>
    <mergeCell ref="M14:M16"/>
    <mergeCell ref="O14:T14"/>
    <mergeCell ref="U14:U16"/>
    <mergeCell ref="BL14:BL16"/>
    <mergeCell ref="O15:O16"/>
    <mergeCell ref="P15:Q15"/>
    <mergeCell ref="R15:T15"/>
    <mergeCell ref="S16:T16"/>
    <mergeCell ref="V14:AA14"/>
    <mergeCell ref="AB14:AB16"/>
    <mergeCell ref="V15:V16"/>
    <mergeCell ref="Y15:AA15"/>
    <mergeCell ref="Z16:AA16"/>
    <mergeCell ref="AC14:AH14"/>
    <mergeCell ref="AI14:AI16"/>
    <mergeCell ref="AC15:AC16"/>
    <mergeCell ref="AD15:AE15"/>
    <mergeCell ref="AF15:AH15"/>
    <mergeCell ref="AG16:AH16"/>
    <mergeCell ref="AJ14:AO14"/>
    <mergeCell ref="AP14:AP16"/>
    <mergeCell ref="AJ15:AJ16"/>
    <mergeCell ref="A18:A28"/>
    <mergeCell ref="O18:BL18"/>
    <mergeCell ref="B19:B28"/>
    <mergeCell ref="O19:BL19"/>
    <mergeCell ref="C20:C28"/>
    <mergeCell ref="O20:BL20"/>
    <mergeCell ref="D21:D28"/>
    <mergeCell ref="U24:U25"/>
    <mergeCell ref="AG17:AH17"/>
    <mergeCell ref="AI24:AI25"/>
    <mergeCell ref="AN17:AO17"/>
    <mergeCell ref="AM24:AM25"/>
    <mergeCell ref="AN24:AN25"/>
    <mergeCell ref="AO24:AO25"/>
    <mergeCell ref="Z17:AA17"/>
    <mergeCell ref="BM24:BM26"/>
    <mergeCell ref="M30:BM30"/>
    <mergeCell ref="O21:BL21"/>
    <mergeCell ref="E22:E27"/>
    <mergeCell ref="I22:I27"/>
    <mergeCell ref="O22:BL22"/>
    <mergeCell ref="F23:F26"/>
    <mergeCell ref="J23:J26"/>
    <mergeCell ref="O23:BL23"/>
    <mergeCell ref="R24:R25"/>
    <mergeCell ref="S24:S25"/>
    <mergeCell ref="T24:T25"/>
    <mergeCell ref="AB24:AB25"/>
    <mergeCell ref="AF24:AF25"/>
    <mergeCell ref="AG24:AG25"/>
    <mergeCell ref="Y24:Y25"/>
    <mergeCell ref="Z24:Z25"/>
    <mergeCell ref="AA24:AA25"/>
  </mergeCells>
  <dataValidations count="11">
    <dataValidation allowBlank="1" sqref="WXJ983062:WXU983068 KX65558:LI65564 UT65558:VE65564 AEP65558:AFA65564 AOL65558:AOW65564 AYH65558:AYS65564 BID65558:BIO65564 BRZ65558:BSK65564 CBV65558:CCG65564 CLR65558:CMC65564 CVN65558:CVY65564 DFJ65558:DFU65564 DPF65558:DPQ65564 DZB65558:DZM65564 EIX65558:EJI65564 EST65558:ETE65564 FCP65558:FDA65564 FML65558:FMW65564 FWH65558:FWS65564 GGD65558:GGO65564 GPZ65558:GQK65564 GZV65558:HAG65564 HJR65558:HKC65564 HTN65558:HTY65564 IDJ65558:IDU65564 INF65558:INQ65564 IXB65558:IXM65564 JGX65558:JHI65564 JQT65558:JRE65564 KAP65558:KBA65564 KKL65558:KKW65564 KUH65558:KUS65564 LED65558:LEO65564 LNZ65558:LOK65564 LXV65558:LYG65564 MHR65558:MIC65564 MRN65558:MRY65564 NBJ65558:NBU65564 NLF65558:NLQ65564 NVB65558:NVM65564 OEX65558:OFI65564 OOT65558:OPE65564 OYP65558:OZA65564 PIL65558:PIW65564 PSH65558:PSS65564 QCD65558:QCO65564 QLZ65558:QMK65564 QVV65558:QWG65564 RFR65558:RGC65564 RPN65558:RPY65564 RZJ65558:RZU65564 SJF65558:SJQ65564 STB65558:STM65564 TCX65558:TDI65564 TMT65558:TNE65564 TWP65558:TXA65564 UGL65558:UGW65564 UQH65558:UQS65564 VAD65558:VAO65564 VJZ65558:VKK65564 VTV65558:VUG65564 WDR65558:WEC65564 WNN65558:WNY65564 WXJ65558:WXU65564 KX131094:LI131100 UT131094:VE131100 AEP131094:AFA131100 AOL131094:AOW131100 AYH131094:AYS131100 BID131094:BIO131100 BRZ131094:BSK131100 CBV131094:CCG131100 CLR131094:CMC131100 CVN131094:CVY131100 DFJ131094:DFU131100 DPF131094:DPQ131100 DZB131094:DZM131100 EIX131094:EJI131100 EST131094:ETE131100 FCP131094:FDA131100 FML131094:FMW131100 FWH131094:FWS131100 GGD131094:GGO131100 GPZ131094:GQK131100 GZV131094:HAG131100 HJR131094:HKC131100 HTN131094:HTY131100 IDJ131094:IDU131100 INF131094:INQ131100 IXB131094:IXM131100 JGX131094:JHI131100 JQT131094:JRE131100 KAP131094:KBA131100 KKL131094:KKW131100 KUH131094:KUS131100 LED131094:LEO131100 LNZ131094:LOK131100 LXV131094:LYG131100 MHR131094:MIC131100 MRN131094:MRY131100 NBJ131094:NBU131100 NLF131094:NLQ131100 NVB131094:NVM131100 OEX131094:OFI131100 OOT131094:OPE131100 OYP131094:OZA131100 PIL131094:PIW131100 PSH131094:PSS131100 QCD131094:QCO131100 QLZ131094:QMK131100 QVV131094:QWG131100 RFR131094:RGC131100 RPN131094:RPY131100 RZJ131094:RZU131100 SJF131094:SJQ131100 STB131094:STM131100 TCX131094:TDI131100 TMT131094:TNE131100 TWP131094:TXA131100 UGL131094:UGW131100 UQH131094:UQS131100 VAD131094:VAO131100 VJZ131094:VKK131100 VTV131094:VUG131100 WDR131094:WEC131100 WNN131094:WNY131100 WXJ131094:WXU131100 KX196630:LI196636 UT196630:VE196636 AEP196630:AFA196636 AOL196630:AOW196636 AYH196630:AYS196636 BID196630:BIO196636 BRZ196630:BSK196636 CBV196630:CCG196636 CLR196630:CMC196636 CVN196630:CVY196636 DFJ196630:DFU196636 DPF196630:DPQ196636 DZB196630:DZM196636 EIX196630:EJI196636 EST196630:ETE196636 FCP196630:FDA196636 FML196630:FMW196636 FWH196630:FWS196636 GGD196630:GGO196636 GPZ196630:GQK196636 GZV196630:HAG196636 HJR196630:HKC196636 HTN196630:HTY196636 IDJ196630:IDU196636 INF196630:INQ196636 IXB196630:IXM196636 JGX196630:JHI196636 JQT196630:JRE196636 KAP196630:KBA196636 KKL196630:KKW196636 KUH196630:KUS196636 LED196630:LEO196636 LNZ196630:LOK196636 LXV196630:LYG196636 MHR196630:MIC196636 MRN196630:MRY196636 NBJ196630:NBU196636 NLF196630:NLQ196636 NVB196630:NVM196636 OEX196630:OFI196636 OOT196630:OPE196636 OYP196630:OZA196636 PIL196630:PIW196636 PSH196630:PSS196636 QCD196630:QCO196636 QLZ196630:QMK196636 QVV196630:QWG196636 RFR196630:RGC196636 RPN196630:RPY196636 RZJ196630:RZU196636 SJF196630:SJQ196636 STB196630:STM196636 TCX196630:TDI196636 TMT196630:TNE196636 TWP196630:TXA196636 UGL196630:UGW196636 UQH196630:UQS196636 VAD196630:VAO196636 VJZ196630:VKK196636 VTV196630:VUG196636 WDR196630:WEC196636 WNN196630:WNY196636 WXJ196630:WXU196636 KX262166:LI262172 UT262166:VE262172 AEP262166:AFA262172 AOL262166:AOW262172 AYH262166:AYS262172 BID262166:BIO262172 BRZ262166:BSK262172 CBV262166:CCG262172 CLR262166:CMC262172 CVN262166:CVY262172 DFJ262166:DFU262172 DPF262166:DPQ262172 DZB262166:DZM262172 EIX262166:EJI262172 EST262166:ETE262172 FCP262166:FDA262172 FML262166:FMW262172 FWH262166:FWS262172 GGD262166:GGO262172 GPZ262166:GQK262172 GZV262166:HAG262172 HJR262166:HKC262172 HTN262166:HTY262172 IDJ262166:IDU262172 INF262166:INQ262172 IXB262166:IXM262172 JGX262166:JHI262172 JQT262166:JRE262172 KAP262166:KBA262172 KKL262166:KKW262172 KUH262166:KUS262172 LED262166:LEO262172 LNZ262166:LOK262172 LXV262166:LYG262172 MHR262166:MIC262172 MRN262166:MRY262172 NBJ262166:NBU262172 NLF262166:NLQ262172 NVB262166:NVM262172 OEX262166:OFI262172 OOT262166:OPE262172 OYP262166:OZA262172 PIL262166:PIW262172 PSH262166:PSS262172 QCD262166:QCO262172 QLZ262166:QMK262172 QVV262166:QWG262172 RFR262166:RGC262172 RPN262166:RPY262172 RZJ262166:RZU262172 SJF262166:SJQ262172 STB262166:STM262172 TCX262166:TDI262172 TMT262166:TNE262172 TWP262166:TXA262172 UGL262166:UGW262172 UQH262166:UQS262172 VAD262166:VAO262172 VJZ262166:VKK262172 VTV262166:VUG262172 WDR262166:WEC262172 WNN262166:WNY262172 WXJ262166:WXU262172 KX327702:LI327708 UT327702:VE327708 AEP327702:AFA327708 AOL327702:AOW327708 AYH327702:AYS327708 BID327702:BIO327708 BRZ327702:BSK327708 CBV327702:CCG327708 CLR327702:CMC327708 CVN327702:CVY327708 DFJ327702:DFU327708 DPF327702:DPQ327708 DZB327702:DZM327708 EIX327702:EJI327708 EST327702:ETE327708 FCP327702:FDA327708 FML327702:FMW327708 FWH327702:FWS327708 GGD327702:GGO327708 GPZ327702:GQK327708 GZV327702:HAG327708 HJR327702:HKC327708 HTN327702:HTY327708 IDJ327702:IDU327708 INF327702:INQ327708 IXB327702:IXM327708 JGX327702:JHI327708 JQT327702:JRE327708 KAP327702:KBA327708 KKL327702:KKW327708 KUH327702:KUS327708 LED327702:LEO327708 LNZ327702:LOK327708 LXV327702:LYG327708 MHR327702:MIC327708 MRN327702:MRY327708 NBJ327702:NBU327708 NLF327702:NLQ327708 NVB327702:NVM327708 OEX327702:OFI327708 OOT327702:OPE327708 OYP327702:OZA327708 PIL327702:PIW327708 PSH327702:PSS327708 QCD327702:QCO327708 QLZ327702:QMK327708 QVV327702:QWG327708 RFR327702:RGC327708 RPN327702:RPY327708 RZJ327702:RZU327708 SJF327702:SJQ327708 STB327702:STM327708 TCX327702:TDI327708 TMT327702:TNE327708 TWP327702:TXA327708 UGL327702:UGW327708 UQH327702:UQS327708 VAD327702:VAO327708 VJZ327702:VKK327708 VTV327702:VUG327708 WDR327702:WEC327708 WNN327702:WNY327708 WXJ327702:WXU327708 KX393238:LI393244 UT393238:VE393244 AEP393238:AFA393244 AOL393238:AOW393244 AYH393238:AYS393244 BID393238:BIO393244 BRZ393238:BSK393244 CBV393238:CCG393244 CLR393238:CMC393244 CVN393238:CVY393244 DFJ393238:DFU393244 DPF393238:DPQ393244 DZB393238:DZM393244 EIX393238:EJI393244 EST393238:ETE393244 FCP393238:FDA393244 FML393238:FMW393244 FWH393238:FWS393244 GGD393238:GGO393244 GPZ393238:GQK393244 GZV393238:HAG393244 HJR393238:HKC393244 HTN393238:HTY393244 IDJ393238:IDU393244 INF393238:INQ393244 IXB393238:IXM393244 JGX393238:JHI393244 JQT393238:JRE393244 KAP393238:KBA393244 KKL393238:KKW393244 KUH393238:KUS393244 LED393238:LEO393244 LNZ393238:LOK393244 LXV393238:LYG393244 MHR393238:MIC393244 MRN393238:MRY393244 NBJ393238:NBU393244 NLF393238:NLQ393244 NVB393238:NVM393244 OEX393238:OFI393244 OOT393238:OPE393244 OYP393238:OZA393244 PIL393238:PIW393244 PSH393238:PSS393244 QCD393238:QCO393244 QLZ393238:QMK393244 QVV393238:QWG393244 RFR393238:RGC393244 RPN393238:RPY393244 RZJ393238:RZU393244 SJF393238:SJQ393244 STB393238:STM393244 TCX393238:TDI393244 TMT393238:TNE393244 TWP393238:TXA393244 UGL393238:UGW393244 UQH393238:UQS393244 VAD393238:VAO393244 VJZ393238:VKK393244 VTV393238:VUG393244 WDR393238:WEC393244 WNN393238:WNY393244 WXJ393238:WXU393244 KX458774:LI458780 UT458774:VE458780 AEP458774:AFA458780 AOL458774:AOW458780 AYH458774:AYS458780 BID458774:BIO458780 BRZ458774:BSK458780 CBV458774:CCG458780 CLR458774:CMC458780 CVN458774:CVY458780 DFJ458774:DFU458780 DPF458774:DPQ458780 DZB458774:DZM458780 EIX458774:EJI458780 EST458774:ETE458780 FCP458774:FDA458780 FML458774:FMW458780 FWH458774:FWS458780 GGD458774:GGO458780 GPZ458774:GQK458780 GZV458774:HAG458780 HJR458774:HKC458780 HTN458774:HTY458780 IDJ458774:IDU458780 INF458774:INQ458780 IXB458774:IXM458780 JGX458774:JHI458780 JQT458774:JRE458780 KAP458774:KBA458780 KKL458774:KKW458780 KUH458774:KUS458780 LED458774:LEO458780 LNZ458774:LOK458780 LXV458774:LYG458780 MHR458774:MIC458780 MRN458774:MRY458780 NBJ458774:NBU458780 NLF458774:NLQ458780 NVB458774:NVM458780 OEX458774:OFI458780 OOT458774:OPE458780 OYP458774:OZA458780 PIL458774:PIW458780 PSH458774:PSS458780 QCD458774:QCO458780 QLZ458774:QMK458780 QVV458774:QWG458780 RFR458774:RGC458780 RPN458774:RPY458780 RZJ458774:RZU458780 SJF458774:SJQ458780 STB458774:STM458780 TCX458774:TDI458780 TMT458774:TNE458780 TWP458774:TXA458780 UGL458774:UGW458780 UQH458774:UQS458780 VAD458774:VAO458780 VJZ458774:VKK458780 VTV458774:VUG458780 WDR458774:WEC458780 WNN458774:WNY458780 WXJ458774:WXU458780 KX524310:LI524316 UT524310:VE524316 AEP524310:AFA524316 AOL524310:AOW524316 AYH524310:AYS524316 BID524310:BIO524316 BRZ524310:BSK524316 CBV524310:CCG524316 CLR524310:CMC524316 CVN524310:CVY524316 DFJ524310:DFU524316 DPF524310:DPQ524316 DZB524310:DZM524316 EIX524310:EJI524316 EST524310:ETE524316 FCP524310:FDA524316 FML524310:FMW524316 FWH524310:FWS524316 GGD524310:GGO524316 GPZ524310:GQK524316 GZV524310:HAG524316 HJR524310:HKC524316 HTN524310:HTY524316 IDJ524310:IDU524316 INF524310:INQ524316 IXB524310:IXM524316 JGX524310:JHI524316 JQT524310:JRE524316 KAP524310:KBA524316 KKL524310:KKW524316 KUH524310:KUS524316 LED524310:LEO524316 LNZ524310:LOK524316 LXV524310:LYG524316 MHR524310:MIC524316 MRN524310:MRY524316 NBJ524310:NBU524316 NLF524310:NLQ524316 NVB524310:NVM524316 OEX524310:OFI524316 OOT524310:OPE524316 OYP524310:OZA524316 PIL524310:PIW524316 PSH524310:PSS524316 QCD524310:QCO524316 QLZ524310:QMK524316 QVV524310:QWG524316 RFR524310:RGC524316 RPN524310:RPY524316 RZJ524310:RZU524316 SJF524310:SJQ524316 STB524310:STM524316 TCX524310:TDI524316 TMT524310:TNE524316 TWP524310:TXA524316 UGL524310:UGW524316 UQH524310:UQS524316 VAD524310:VAO524316 VJZ524310:VKK524316 VTV524310:VUG524316 WDR524310:WEC524316 WNN524310:WNY524316 WXJ524310:WXU524316 KX589846:LI589852 UT589846:VE589852 AEP589846:AFA589852 AOL589846:AOW589852 AYH589846:AYS589852 BID589846:BIO589852 BRZ589846:BSK589852 CBV589846:CCG589852 CLR589846:CMC589852 CVN589846:CVY589852 DFJ589846:DFU589852 DPF589846:DPQ589852 DZB589846:DZM589852 EIX589846:EJI589852 EST589846:ETE589852 FCP589846:FDA589852 FML589846:FMW589852 FWH589846:FWS589852 GGD589846:GGO589852 GPZ589846:GQK589852 GZV589846:HAG589852 HJR589846:HKC589852 HTN589846:HTY589852 IDJ589846:IDU589852 INF589846:INQ589852 IXB589846:IXM589852 JGX589846:JHI589852 JQT589846:JRE589852 KAP589846:KBA589852 KKL589846:KKW589852 KUH589846:KUS589852 LED589846:LEO589852 LNZ589846:LOK589852 LXV589846:LYG589852 MHR589846:MIC589852 MRN589846:MRY589852 NBJ589846:NBU589852 NLF589846:NLQ589852 NVB589846:NVM589852 OEX589846:OFI589852 OOT589846:OPE589852 OYP589846:OZA589852 PIL589846:PIW589852 PSH589846:PSS589852 QCD589846:QCO589852 QLZ589846:QMK589852 QVV589846:QWG589852 RFR589846:RGC589852 RPN589846:RPY589852 RZJ589846:RZU589852 SJF589846:SJQ589852 STB589846:STM589852 TCX589846:TDI589852 TMT589846:TNE589852 TWP589846:TXA589852 UGL589846:UGW589852 UQH589846:UQS589852 VAD589846:VAO589852 VJZ589846:VKK589852 VTV589846:VUG589852 WDR589846:WEC589852 WNN589846:WNY589852 WXJ589846:WXU589852 KX655382:LI655388 UT655382:VE655388 AEP655382:AFA655388 AOL655382:AOW655388 AYH655382:AYS655388 BID655382:BIO655388 BRZ655382:BSK655388 CBV655382:CCG655388 CLR655382:CMC655388 CVN655382:CVY655388 DFJ655382:DFU655388 DPF655382:DPQ655388 DZB655382:DZM655388 EIX655382:EJI655388 EST655382:ETE655388 FCP655382:FDA655388 FML655382:FMW655388 FWH655382:FWS655388 GGD655382:GGO655388 GPZ655382:GQK655388 GZV655382:HAG655388 HJR655382:HKC655388 HTN655382:HTY655388 IDJ655382:IDU655388 INF655382:INQ655388 IXB655382:IXM655388 JGX655382:JHI655388 JQT655382:JRE655388 KAP655382:KBA655388 KKL655382:KKW655388 KUH655382:KUS655388 LED655382:LEO655388 LNZ655382:LOK655388 LXV655382:LYG655388 MHR655382:MIC655388 MRN655382:MRY655388 NBJ655382:NBU655388 NLF655382:NLQ655388 NVB655382:NVM655388 OEX655382:OFI655388 OOT655382:OPE655388 OYP655382:OZA655388 PIL655382:PIW655388 PSH655382:PSS655388 QCD655382:QCO655388 QLZ655382:QMK655388 QVV655382:QWG655388 RFR655382:RGC655388 RPN655382:RPY655388 RZJ655382:RZU655388 SJF655382:SJQ655388 STB655382:STM655388 TCX655382:TDI655388 TMT655382:TNE655388 TWP655382:TXA655388 UGL655382:UGW655388 UQH655382:UQS655388 VAD655382:VAO655388 VJZ655382:VKK655388 VTV655382:VUG655388 WDR655382:WEC655388 WNN655382:WNY655388 WXJ655382:WXU655388 KX720918:LI720924 UT720918:VE720924 AEP720918:AFA720924 AOL720918:AOW720924 AYH720918:AYS720924 BID720918:BIO720924 BRZ720918:BSK720924 CBV720918:CCG720924 CLR720918:CMC720924 CVN720918:CVY720924 DFJ720918:DFU720924 DPF720918:DPQ720924 DZB720918:DZM720924 EIX720918:EJI720924 EST720918:ETE720924 FCP720918:FDA720924 FML720918:FMW720924 FWH720918:FWS720924 GGD720918:GGO720924 GPZ720918:GQK720924 GZV720918:HAG720924 HJR720918:HKC720924 HTN720918:HTY720924 IDJ720918:IDU720924 INF720918:INQ720924 IXB720918:IXM720924 JGX720918:JHI720924 JQT720918:JRE720924 KAP720918:KBA720924 KKL720918:KKW720924 KUH720918:KUS720924 LED720918:LEO720924 LNZ720918:LOK720924 LXV720918:LYG720924 MHR720918:MIC720924 MRN720918:MRY720924 NBJ720918:NBU720924 NLF720918:NLQ720924 NVB720918:NVM720924 OEX720918:OFI720924 OOT720918:OPE720924 OYP720918:OZA720924 PIL720918:PIW720924 PSH720918:PSS720924 QCD720918:QCO720924 QLZ720918:QMK720924 QVV720918:QWG720924 RFR720918:RGC720924 RPN720918:RPY720924 RZJ720918:RZU720924 SJF720918:SJQ720924 STB720918:STM720924 TCX720918:TDI720924 TMT720918:TNE720924 TWP720918:TXA720924 UGL720918:UGW720924 UQH720918:UQS720924 VAD720918:VAO720924 VJZ720918:VKK720924 VTV720918:VUG720924 WDR720918:WEC720924 WNN720918:WNY720924 WXJ720918:WXU720924 KX786454:LI786460 UT786454:VE786460 AEP786454:AFA786460 AOL786454:AOW786460 AYH786454:AYS786460 BID786454:BIO786460 BRZ786454:BSK786460 CBV786454:CCG786460 CLR786454:CMC786460 CVN786454:CVY786460 DFJ786454:DFU786460 DPF786454:DPQ786460 DZB786454:DZM786460 EIX786454:EJI786460 EST786454:ETE786460 FCP786454:FDA786460 FML786454:FMW786460 FWH786454:FWS786460 GGD786454:GGO786460 GPZ786454:GQK786460 GZV786454:HAG786460 HJR786454:HKC786460 HTN786454:HTY786460 IDJ786454:IDU786460 INF786454:INQ786460 IXB786454:IXM786460 JGX786454:JHI786460 JQT786454:JRE786460 KAP786454:KBA786460 KKL786454:KKW786460 KUH786454:KUS786460 LED786454:LEO786460 LNZ786454:LOK786460 LXV786454:LYG786460 MHR786454:MIC786460 MRN786454:MRY786460 NBJ786454:NBU786460 NLF786454:NLQ786460 NVB786454:NVM786460 OEX786454:OFI786460 OOT786454:OPE786460 OYP786454:OZA786460 PIL786454:PIW786460 PSH786454:PSS786460 QCD786454:QCO786460 QLZ786454:QMK786460 QVV786454:QWG786460 RFR786454:RGC786460 RPN786454:RPY786460 RZJ786454:RZU786460 SJF786454:SJQ786460 STB786454:STM786460 TCX786454:TDI786460 TMT786454:TNE786460 TWP786454:TXA786460 UGL786454:UGW786460 UQH786454:UQS786460 VAD786454:VAO786460 VJZ786454:VKK786460 VTV786454:VUG786460 WDR786454:WEC786460 WNN786454:WNY786460 WXJ786454:WXU786460 KX851990:LI851996 UT851990:VE851996 AEP851990:AFA851996 AOL851990:AOW851996 AYH851990:AYS851996 BID851990:BIO851996 BRZ851990:BSK851996 CBV851990:CCG851996 CLR851990:CMC851996 CVN851990:CVY851996 DFJ851990:DFU851996 DPF851990:DPQ851996 DZB851990:DZM851996 EIX851990:EJI851996 EST851990:ETE851996 FCP851990:FDA851996 FML851990:FMW851996 FWH851990:FWS851996 GGD851990:GGO851996 GPZ851990:GQK851996 GZV851990:HAG851996 HJR851990:HKC851996 HTN851990:HTY851996 IDJ851990:IDU851996 INF851990:INQ851996 IXB851990:IXM851996 JGX851990:JHI851996 JQT851990:JRE851996 KAP851990:KBA851996 KKL851990:KKW851996 KUH851990:KUS851996 LED851990:LEO851996 LNZ851990:LOK851996 LXV851990:LYG851996 MHR851990:MIC851996 MRN851990:MRY851996 NBJ851990:NBU851996 NLF851990:NLQ851996 NVB851990:NVM851996 OEX851990:OFI851996 OOT851990:OPE851996 OYP851990:OZA851996 PIL851990:PIW851996 PSH851990:PSS851996 QCD851990:QCO851996 QLZ851990:QMK851996 QVV851990:QWG851996 RFR851990:RGC851996 RPN851990:RPY851996 RZJ851990:RZU851996 SJF851990:SJQ851996 STB851990:STM851996 TCX851990:TDI851996 TMT851990:TNE851996 TWP851990:TXA851996 UGL851990:UGW851996 UQH851990:UQS851996 VAD851990:VAO851996 VJZ851990:VKK851996 VTV851990:VUG851996 WDR851990:WEC851996 WNN851990:WNY851996 WXJ851990:WXU851996 KX917526:LI917532 UT917526:VE917532 AEP917526:AFA917532 AOL917526:AOW917532 AYH917526:AYS917532 BID917526:BIO917532 BRZ917526:BSK917532 CBV917526:CCG917532 CLR917526:CMC917532 CVN917526:CVY917532 DFJ917526:DFU917532 DPF917526:DPQ917532 DZB917526:DZM917532 EIX917526:EJI917532 EST917526:ETE917532 FCP917526:FDA917532 FML917526:FMW917532 FWH917526:FWS917532 GGD917526:GGO917532 GPZ917526:GQK917532 GZV917526:HAG917532 HJR917526:HKC917532 HTN917526:HTY917532 IDJ917526:IDU917532 INF917526:INQ917532 IXB917526:IXM917532 JGX917526:JHI917532 JQT917526:JRE917532 KAP917526:KBA917532 KKL917526:KKW917532 KUH917526:KUS917532 LED917526:LEO917532 LNZ917526:LOK917532 LXV917526:LYG917532 MHR917526:MIC917532 MRN917526:MRY917532 NBJ917526:NBU917532 NLF917526:NLQ917532 NVB917526:NVM917532 OEX917526:OFI917532 OOT917526:OPE917532 OYP917526:OZA917532 PIL917526:PIW917532 PSH917526:PSS917532 QCD917526:QCO917532 QLZ917526:QMK917532 QVV917526:QWG917532 RFR917526:RGC917532 RPN917526:RPY917532 RZJ917526:RZU917532 SJF917526:SJQ917532 STB917526:STM917532 TCX917526:TDI917532 TMT917526:TNE917532 TWP917526:TXA917532 UGL917526:UGW917532 UQH917526:UQS917532 VAD917526:VAO917532 VJZ917526:VKK917532 VTV917526:VUG917532 WDR917526:WEC917532 WNN917526:WNY917532 WXJ917526:WXU917532 KX983062:LI983068 UT983062:VE983068 AEP983062:AFA983068 AOL983062:AOW983068 AYH983062:AYS983068 BID983062:BIO983068 BRZ983062:BSK983068 CBV983062:CCG983068 CLR983062:CMC983068 CVN983062:CVY983068 DFJ983062:DFU983068 DPF983062:DPQ983068 DZB983062:DZM983068 EIX983062:EJI983068 EST983062:ETE983068 FCP983062:FDA983068 FML983062:FMW983068 FWH983062:FWS983068 GGD983062:GGO983068 GPZ983062:GQK983068 GZV983062:HAG983068 HJR983062:HKC983068 HTN983062:HTY983068 IDJ983062:IDU983068 INF983062:INQ983068 IXB983062:IXM983068 JGX983062:JHI983068 JQT983062:JRE983068 KAP983062:KBA983068 KKL983062:KKW983068 KUH983062:KUS983068 LED983062:LEO983068 LNZ983062:LOK983068 LXV983062:LYG983068 MHR983062:MIC983068 MRN983062:MRY983068 NBJ983062:NBU983068 NLF983062:NLQ983068 NVB983062:NVM983068 OEX983062:OFI983068 OOT983062:OPE983068 OYP983062:OZA983068 PIL983062:PIW983068 PSH983062:PSS983068 QCD983062:QCO983068 QLZ983062:QMK983068 QVV983062:QWG983068 RFR983062:RGC983068 RPN983062:RPY983068 RZJ983062:RZU983068 SJF983062:SJQ983068 STB983062:STM983068 TCX983062:TDI983068 TMT983062:TNE983068 TWP983062:TXA983068 UGL983062:UGW983068 UQH983062:UQS983068 VAD983062:VAO983068 VJZ983062:VKK983068 VTV983062:VUG983068 WDR983062:WEC983068 WNN983062:WNY983068 AOL26:AOW28 AEP26:AFA28 UT26:VE28 KX26:LI28 WXJ26:WXU28 WNN26:WNY28 WDR26:WEC28 VTV26:VUG28 VJZ26:VKK28 VAD26:VAO28 UQH26:UQS28 UGL26:UGW28 TWP26:TXA28 TMT26:TNE28 TCX26:TDI28 STB26:STM28 SJF26:SJQ28 RZJ26:RZU28 RPN26:RPY28 RFR26:RGC28 QVV26:QWG28 QLZ26:QMK28 QCD26:QCO28 PSH26:PSS28 PIL26:PIW28 OYP26:OZA28 OOT26:OPE28 OEX26:OFI28 NVB26:NVM28 NLF26:NLQ28 NBJ26:NBU28 MRN26:MRY28 MHR26:MIC28 LXV26:LYG28 LNZ26:LOK28 LED26:LEO28 KUH26:KUS28 KKL26:KKW28 KAP26:KBA28 JQT26:JRE28 JGX26:JHI28 IXB26:IXM28 INF26:INQ28 IDJ26:IDU28 HTN26:HTY28 HJR26:HKC28 GZV26:HAG28 GPZ26:GQK28 GGD26:GGO28 FWH26:FWS28 FML26:FMW28 FCP26:FDA28 EST26:ETE28 EIX26:EJI28 DZB26:DZM28 DPF26:DPQ28 DFJ26:DFU28 CVN26:CVY28 CLR26:CMC28 CBV26:CCG28 BRZ26:BSK28 BID26:BIO28 AYH26:AYS28 L27:BM28 L131094:BM131100 L196630:BM196636 L262166:BM262172 L327702:BM327708 L393238:BM393244 L458774:BM458780 L524310:BM524316 L589846:BM589852 L655382:BM655388 L720918:BM720924 L786454:BM786460 L851990:BM851996 L917526:BM917532 L983062:BM983068 L65558:BM65564 L26:BL26"/>
    <dataValidation allowBlank="1" promptTitle="checkPeriodRange" sqref="Q25 LC25 UY25 AEU25 AOQ25 AYM25 BII25 BSE25 CCA25 CLW25 CVS25 DFO25 DPK25 DZG25 EJC25 ESY25 FCU25 FMQ25 FWM25 GGI25 GQE25 HAA25 HJW25 HTS25 IDO25 INK25 IXG25 JHC25 JQY25 KAU25 KKQ25 KUM25 LEI25 LOE25 LYA25 MHW25 MRS25 NBO25 NLK25 NVG25 OFC25 OOY25 OYU25 PIQ25 PSM25 QCI25 QME25 QWA25 RFW25 RPS25 RZO25 SJK25 STG25 TDC25 TMY25 TWU25 UGQ25 UQM25 VAI25 VKE25 VUA25 WDW25 WNS25 WXO25 Q65557 LC65557 UY65557 AEU65557 AOQ65557 AYM65557 BII65557 BSE65557 CCA65557 CLW65557 CVS65557 DFO65557 DPK65557 DZG65557 EJC65557 ESY65557 FCU65557 FMQ65557 FWM65557 GGI65557 GQE65557 HAA65557 HJW65557 HTS65557 IDO65557 INK65557 IXG65557 JHC65557 JQY65557 KAU65557 KKQ65557 KUM65557 LEI65557 LOE65557 LYA65557 MHW65557 MRS65557 NBO65557 NLK65557 NVG65557 OFC65557 OOY65557 OYU65557 PIQ65557 PSM65557 QCI65557 QME65557 QWA65557 RFW65557 RPS65557 RZO65557 SJK65557 STG65557 TDC65557 TMY65557 TWU65557 UGQ65557 UQM65557 VAI65557 VKE65557 VUA65557 WDW65557 WNS65557 WXO65557 Q131093 LC131093 UY131093 AEU131093 AOQ131093 AYM131093 BII131093 BSE131093 CCA131093 CLW131093 CVS131093 DFO131093 DPK131093 DZG131093 EJC131093 ESY131093 FCU131093 FMQ131093 FWM131093 GGI131093 GQE131093 HAA131093 HJW131093 HTS131093 IDO131093 INK131093 IXG131093 JHC131093 JQY131093 KAU131093 KKQ131093 KUM131093 LEI131093 LOE131093 LYA131093 MHW131093 MRS131093 NBO131093 NLK131093 NVG131093 OFC131093 OOY131093 OYU131093 PIQ131093 PSM131093 QCI131093 QME131093 QWA131093 RFW131093 RPS131093 RZO131093 SJK131093 STG131093 TDC131093 TMY131093 TWU131093 UGQ131093 UQM131093 VAI131093 VKE131093 VUA131093 WDW131093 WNS131093 WXO131093 Q196629 LC196629 UY196629 AEU196629 AOQ196629 AYM196629 BII196629 BSE196629 CCA196629 CLW196629 CVS196629 DFO196629 DPK196629 DZG196629 EJC196629 ESY196629 FCU196629 FMQ196629 FWM196629 GGI196629 GQE196629 HAA196629 HJW196629 HTS196629 IDO196629 INK196629 IXG196629 JHC196629 JQY196629 KAU196629 KKQ196629 KUM196629 LEI196629 LOE196629 LYA196629 MHW196629 MRS196629 NBO196629 NLK196629 NVG196629 OFC196629 OOY196629 OYU196629 PIQ196629 PSM196629 QCI196629 QME196629 QWA196629 RFW196629 RPS196629 RZO196629 SJK196629 STG196629 TDC196629 TMY196629 TWU196629 UGQ196629 UQM196629 VAI196629 VKE196629 VUA196629 WDW196629 WNS196629 WXO196629 Q262165 LC262165 UY262165 AEU262165 AOQ262165 AYM262165 BII262165 BSE262165 CCA262165 CLW262165 CVS262165 DFO262165 DPK262165 DZG262165 EJC262165 ESY262165 FCU262165 FMQ262165 FWM262165 GGI262165 GQE262165 HAA262165 HJW262165 HTS262165 IDO262165 INK262165 IXG262165 JHC262165 JQY262165 KAU262165 KKQ262165 KUM262165 LEI262165 LOE262165 LYA262165 MHW262165 MRS262165 NBO262165 NLK262165 NVG262165 OFC262165 OOY262165 OYU262165 PIQ262165 PSM262165 QCI262165 QME262165 QWA262165 RFW262165 RPS262165 RZO262165 SJK262165 STG262165 TDC262165 TMY262165 TWU262165 UGQ262165 UQM262165 VAI262165 VKE262165 VUA262165 WDW262165 WNS262165 WXO262165 Q327701 LC327701 UY327701 AEU327701 AOQ327701 AYM327701 BII327701 BSE327701 CCA327701 CLW327701 CVS327701 DFO327701 DPK327701 DZG327701 EJC327701 ESY327701 FCU327701 FMQ327701 FWM327701 GGI327701 GQE327701 HAA327701 HJW327701 HTS327701 IDO327701 INK327701 IXG327701 JHC327701 JQY327701 KAU327701 KKQ327701 KUM327701 LEI327701 LOE327701 LYA327701 MHW327701 MRS327701 NBO327701 NLK327701 NVG327701 OFC327701 OOY327701 OYU327701 PIQ327701 PSM327701 QCI327701 QME327701 QWA327701 RFW327701 RPS327701 RZO327701 SJK327701 STG327701 TDC327701 TMY327701 TWU327701 UGQ327701 UQM327701 VAI327701 VKE327701 VUA327701 WDW327701 WNS327701 WXO327701 Q393237 LC393237 UY393237 AEU393237 AOQ393237 AYM393237 BII393237 BSE393237 CCA393237 CLW393237 CVS393237 DFO393237 DPK393237 DZG393237 EJC393237 ESY393237 FCU393237 FMQ393237 FWM393237 GGI393237 GQE393237 HAA393237 HJW393237 HTS393237 IDO393237 INK393237 IXG393237 JHC393237 JQY393237 KAU393237 KKQ393237 KUM393237 LEI393237 LOE393237 LYA393237 MHW393237 MRS393237 NBO393237 NLK393237 NVG393237 OFC393237 OOY393237 OYU393237 PIQ393237 PSM393237 QCI393237 QME393237 QWA393237 RFW393237 RPS393237 RZO393237 SJK393237 STG393237 TDC393237 TMY393237 TWU393237 UGQ393237 UQM393237 VAI393237 VKE393237 VUA393237 WDW393237 WNS393237 WXO393237 Q458773 LC458773 UY458773 AEU458773 AOQ458773 AYM458773 BII458773 BSE458773 CCA458773 CLW458773 CVS458773 DFO458773 DPK458773 DZG458773 EJC458773 ESY458773 FCU458773 FMQ458773 FWM458773 GGI458773 GQE458773 HAA458773 HJW458773 HTS458773 IDO458773 INK458773 IXG458773 JHC458773 JQY458773 KAU458773 KKQ458773 KUM458773 LEI458773 LOE458773 LYA458773 MHW458773 MRS458773 NBO458773 NLK458773 NVG458773 OFC458773 OOY458773 OYU458773 PIQ458773 PSM458773 QCI458773 QME458773 QWA458773 RFW458773 RPS458773 RZO458773 SJK458773 STG458773 TDC458773 TMY458773 TWU458773 UGQ458773 UQM458773 VAI458773 VKE458773 VUA458773 WDW458773 WNS458773 WXO458773 Q524309 LC524309 UY524309 AEU524309 AOQ524309 AYM524309 BII524309 BSE524309 CCA524309 CLW524309 CVS524309 DFO524309 DPK524309 DZG524309 EJC524309 ESY524309 FCU524309 FMQ524309 FWM524309 GGI524309 GQE524309 HAA524309 HJW524309 HTS524309 IDO524309 INK524309 IXG524309 JHC524309 JQY524309 KAU524309 KKQ524309 KUM524309 LEI524309 LOE524309 LYA524309 MHW524309 MRS524309 NBO524309 NLK524309 NVG524309 OFC524309 OOY524309 OYU524309 PIQ524309 PSM524309 QCI524309 QME524309 QWA524309 RFW524309 RPS524309 RZO524309 SJK524309 STG524309 TDC524309 TMY524309 TWU524309 UGQ524309 UQM524309 VAI524309 VKE524309 VUA524309 WDW524309 WNS524309 WXO524309 Q589845 LC589845 UY589845 AEU589845 AOQ589845 AYM589845 BII589845 BSE589845 CCA589845 CLW589845 CVS589845 DFO589845 DPK589845 DZG589845 EJC589845 ESY589845 FCU589845 FMQ589845 FWM589845 GGI589845 GQE589845 HAA589845 HJW589845 HTS589845 IDO589845 INK589845 IXG589845 JHC589845 JQY589845 KAU589845 KKQ589845 KUM589845 LEI589845 LOE589845 LYA589845 MHW589845 MRS589845 NBO589845 NLK589845 NVG589845 OFC589845 OOY589845 OYU589845 PIQ589845 PSM589845 QCI589845 QME589845 QWA589845 RFW589845 RPS589845 RZO589845 SJK589845 STG589845 TDC589845 TMY589845 TWU589845 UGQ589845 UQM589845 VAI589845 VKE589845 VUA589845 WDW589845 WNS589845 WXO589845 Q655381 LC655381 UY655381 AEU655381 AOQ655381 AYM655381 BII655381 BSE655381 CCA655381 CLW655381 CVS655381 DFO655381 DPK655381 DZG655381 EJC655381 ESY655381 FCU655381 FMQ655381 FWM655381 GGI655381 GQE655381 HAA655381 HJW655381 HTS655381 IDO655381 INK655381 IXG655381 JHC655381 JQY655381 KAU655381 KKQ655381 KUM655381 LEI655381 LOE655381 LYA655381 MHW655381 MRS655381 NBO655381 NLK655381 NVG655381 OFC655381 OOY655381 OYU655381 PIQ655381 PSM655381 QCI655381 QME655381 QWA655381 RFW655381 RPS655381 RZO655381 SJK655381 STG655381 TDC655381 TMY655381 TWU655381 UGQ655381 UQM655381 VAI655381 VKE655381 VUA655381 WDW655381 WNS655381 WXO655381 Q720917 LC720917 UY720917 AEU720917 AOQ720917 AYM720917 BII720917 BSE720917 CCA720917 CLW720917 CVS720917 DFO720917 DPK720917 DZG720917 EJC720917 ESY720917 FCU720917 FMQ720917 FWM720917 GGI720917 GQE720917 HAA720917 HJW720917 HTS720917 IDO720917 INK720917 IXG720917 JHC720917 JQY720917 KAU720917 KKQ720917 KUM720917 LEI720917 LOE720917 LYA720917 MHW720917 MRS720917 NBO720917 NLK720917 NVG720917 OFC720917 OOY720917 OYU720917 PIQ720917 PSM720917 QCI720917 QME720917 QWA720917 RFW720917 RPS720917 RZO720917 SJK720917 STG720917 TDC720917 TMY720917 TWU720917 UGQ720917 UQM720917 VAI720917 VKE720917 VUA720917 WDW720917 WNS720917 WXO720917 Q786453 LC786453 UY786453 AEU786453 AOQ786453 AYM786453 BII786453 BSE786453 CCA786453 CLW786453 CVS786453 DFO786453 DPK786453 DZG786453 EJC786453 ESY786453 FCU786453 FMQ786453 FWM786453 GGI786453 GQE786453 HAA786453 HJW786453 HTS786453 IDO786453 INK786453 IXG786453 JHC786453 JQY786453 KAU786453 KKQ786453 KUM786453 LEI786453 LOE786453 LYA786453 MHW786453 MRS786453 NBO786453 NLK786453 NVG786453 OFC786453 OOY786453 OYU786453 PIQ786453 PSM786453 QCI786453 QME786453 QWA786453 RFW786453 RPS786453 RZO786453 SJK786453 STG786453 TDC786453 TMY786453 TWU786453 UGQ786453 UQM786453 VAI786453 VKE786453 VUA786453 WDW786453 WNS786453 WXO786453 Q851989 LC851989 UY851989 AEU851989 AOQ851989 AYM851989 BII851989 BSE851989 CCA851989 CLW851989 CVS851989 DFO851989 DPK851989 DZG851989 EJC851989 ESY851989 FCU851989 FMQ851989 FWM851989 GGI851989 GQE851989 HAA851989 HJW851989 HTS851989 IDO851989 INK851989 IXG851989 JHC851989 JQY851989 KAU851989 KKQ851989 KUM851989 LEI851989 LOE851989 LYA851989 MHW851989 MRS851989 NBO851989 NLK851989 NVG851989 OFC851989 OOY851989 OYU851989 PIQ851989 PSM851989 QCI851989 QME851989 QWA851989 RFW851989 RPS851989 RZO851989 SJK851989 STG851989 TDC851989 TMY851989 TWU851989 UGQ851989 UQM851989 VAI851989 VKE851989 VUA851989 WDW851989 WNS851989 WXO851989 Q917525 LC917525 UY917525 AEU917525 AOQ917525 AYM917525 BII917525 BSE917525 CCA917525 CLW917525 CVS917525 DFO917525 DPK917525 DZG917525 EJC917525 ESY917525 FCU917525 FMQ917525 FWM917525 GGI917525 GQE917525 HAA917525 HJW917525 HTS917525 IDO917525 INK917525 IXG917525 JHC917525 JQY917525 KAU917525 KKQ917525 KUM917525 LEI917525 LOE917525 LYA917525 MHW917525 MRS917525 NBO917525 NLK917525 NVG917525 OFC917525 OOY917525 OYU917525 PIQ917525 PSM917525 QCI917525 QME917525 QWA917525 RFW917525 RPS917525 RZO917525 SJK917525 STG917525 TDC917525 TMY917525 TWU917525 UGQ917525 UQM917525 VAI917525 VKE917525 VUA917525 WDW917525 WNS917525 WXO917525 Q983061 LC983061 UY983061 AEU983061 AOQ983061 AYM983061 BII983061 BSE983061 CCA983061 CLW983061 CVS983061 DFO983061 DPK983061 DZG983061 EJC983061 ESY983061 FCU983061 FMQ983061 FWM983061 GGI983061 GQE983061 HAA983061 HJW983061 HTS983061 IDO983061 INK983061 IXG983061 JHC983061 JQY983061 KAU983061 KKQ983061 KUM983061 LEI983061 LOE983061 LYA983061 MHW983061 MRS983061 NBO983061 NLK983061 NVG983061 OFC983061 OOY983061 OYU983061 PIQ983061 PSM983061 QCI983061 QME983061 QWA983061 RFW983061 RPS983061 RZO983061 SJK983061 STG983061 TDC983061 TMY983061 TWU983061 UGQ983061 UQM983061 VAI983061 VKE983061 VUA983061 WDW983061 WNS983061 WXO983061 X983061 X65557 X131093 X196629 X262165 X327701 X393237 X458773 X524309 X589845 X655381 X720917 X786453 X851989 X917525 X25 AE983061 AE65557 AE131093 AE196629 AE262165 AE327701 AE393237 AE458773 AE524309 AE589845 AE655381 AE720917 AE786453 AE851989 AE917525 AE25 AL983061 AL65557 AL131093 AL196629 AL262165 AL327701 AL393237 AL458773 AL524309 AL589845 AL655381 AL720917 AL786453 AL851989 AL917525 AL25 AS983061 AS65557 AS131093 AS196629 AS262165 AS327701 AS393237 AS458773 AS524309 AS589845 AS655381 AS720917 AS786453 AS851989 AS917525 AS25 AZ983061 AZ65557 AZ131093 AZ196629 AZ262165 AZ327701 AZ393237 AZ458773 AZ524309 AZ589845 AZ655381 AZ720917 AZ786453 AZ851989 AZ917525 AZ25 BG983061 BG65557 BG131093 BG196629 BG262165 BG327701 BG393237 BG458773 BG524309 BG589845 BG655381 BG720917 BG786453 BG851989 BG917525 BG25"/>
    <dataValidation allowBlank="1" showInputMessage="1" showErrorMessage="1" prompt="Для выбора выполните двойной щелчок левой клавиши мыши по соответствующей ячейке." sqref="S65556 LE65556 VA65556 AEW65556 AOS65556 AYO65556 BIK65556 BSG65556 CCC65556 CLY65556 CVU65556 DFQ65556 DPM65556 DZI65556 EJE65556 ETA65556 FCW65556 FMS65556 FWO65556 GGK65556 GQG65556 HAC65556 HJY65556 HTU65556 IDQ65556 INM65556 IXI65556 JHE65556 JRA65556 KAW65556 KKS65556 KUO65556 LEK65556 LOG65556 LYC65556 MHY65556 MRU65556 NBQ65556 NLM65556 NVI65556 OFE65556 OPA65556 OYW65556 PIS65556 PSO65556 QCK65556 QMG65556 QWC65556 RFY65556 RPU65556 RZQ65556 SJM65556 STI65556 TDE65556 TNA65556 TWW65556 UGS65556 UQO65556 VAK65556 VKG65556 VUC65556 WDY65556 WNU65556 WXQ65556 S131092 LE131092 VA131092 AEW131092 AOS131092 AYO131092 BIK131092 BSG131092 CCC131092 CLY131092 CVU131092 DFQ131092 DPM131092 DZI131092 EJE131092 ETA131092 FCW131092 FMS131092 FWO131092 GGK131092 GQG131092 HAC131092 HJY131092 HTU131092 IDQ131092 INM131092 IXI131092 JHE131092 JRA131092 KAW131092 KKS131092 KUO131092 LEK131092 LOG131092 LYC131092 MHY131092 MRU131092 NBQ131092 NLM131092 NVI131092 OFE131092 OPA131092 OYW131092 PIS131092 PSO131092 QCK131092 QMG131092 QWC131092 RFY131092 RPU131092 RZQ131092 SJM131092 STI131092 TDE131092 TNA131092 TWW131092 UGS131092 UQO131092 VAK131092 VKG131092 VUC131092 WDY131092 WNU131092 WXQ131092 S196628 LE196628 VA196628 AEW196628 AOS196628 AYO196628 BIK196628 BSG196628 CCC196628 CLY196628 CVU196628 DFQ196628 DPM196628 DZI196628 EJE196628 ETA196628 FCW196628 FMS196628 FWO196628 GGK196628 GQG196628 HAC196628 HJY196628 HTU196628 IDQ196628 INM196628 IXI196628 JHE196628 JRA196628 KAW196628 KKS196628 KUO196628 LEK196628 LOG196628 LYC196628 MHY196628 MRU196628 NBQ196628 NLM196628 NVI196628 OFE196628 OPA196628 OYW196628 PIS196628 PSO196628 QCK196628 QMG196628 QWC196628 RFY196628 RPU196628 RZQ196628 SJM196628 STI196628 TDE196628 TNA196628 TWW196628 UGS196628 UQO196628 VAK196628 VKG196628 VUC196628 WDY196628 WNU196628 WXQ196628 S262164 LE262164 VA262164 AEW262164 AOS262164 AYO262164 BIK262164 BSG262164 CCC262164 CLY262164 CVU262164 DFQ262164 DPM262164 DZI262164 EJE262164 ETA262164 FCW262164 FMS262164 FWO262164 GGK262164 GQG262164 HAC262164 HJY262164 HTU262164 IDQ262164 INM262164 IXI262164 JHE262164 JRA262164 KAW262164 KKS262164 KUO262164 LEK262164 LOG262164 LYC262164 MHY262164 MRU262164 NBQ262164 NLM262164 NVI262164 OFE262164 OPA262164 OYW262164 PIS262164 PSO262164 QCK262164 QMG262164 QWC262164 RFY262164 RPU262164 RZQ262164 SJM262164 STI262164 TDE262164 TNA262164 TWW262164 UGS262164 UQO262164 VAK262164 VKG262164 VUC262164 WDY262164 WNU262164 WXQ262164 S327700 LE327700 VA327700 AEW327700 AOS327700 AYO327700 BIK327700 BSG327700 CCC327700 CLY327700 CVU327700 DFQ327700 DPM327700 DZI327700 EJE327700 ETA327700 FCW327700 FMS327700 FWO327700 GGK327700 GQG327700 HAC327700 HJY327700 HTU327700 IDQ327700 INM327700 IXI327700 JHE327700 JRA327700 KAW327700 KKS327700 KUO327700 LEK327700 LOG327700 LYC327700 MHY327700 MRU327700 NBQ327700 NLM327700 NVI327700 OFE327700 OPA327700 OYW327700 PIS327700 PSO327700 QCK327700 QMG327700 QWC327700 RFY327700 RPU327700 RZQ327700 SJM327700 STI327700 TDE327700 TNA327700 TWW327700 UGS327700 UQO327700 VAK327700 VKG327700 VUC327700 WDY327700 WNU327700 WXQ327700 S393236 LE393236 VA393236 AEW393236 AOS393236 AYO393236 BIK393236 BSG393236 CCC393236 CLY393236 CVU393236 DFQ393236 DPM393236 DZI393236 EJE393236 ETA393236 FCW393236 FMS393236 FWO393236 GGK393236 GQG393236 HAC393236 HJY393236 HTU393236 IDQ393236 INM393236 IXI393236 JHE393236 JRA393236 KAW393236 KKS393236 KUO393236 LEK393236 LOG393236 LYC393236 MHY393236 MRU393236 NBQ393236 NLM393236 NVI393236 OFE393236 OPA393236 OYW393236 PIS393236 PSO393236 QCK393236 QMG393236 QWC393236 RFY393236 RPU393236 RZQ393236 SJM393236 STI393236 TDE393236 TNA393236 TWW393236 UGS393236 UQO393236 VAK393236 VKG393236 VUC393236 WDY393236 WNU393236 WXQ393236 S458772 LE458772 VA458772 AEW458772 AOS458772 AYO458772 BIK458772 BSG458772 CCC458772 CLY458772 CVU458772 DFQ458772 DPM458772 DZI458772 EJE458772 ETA458772 FCW458772 FMS458772 FWO458772 GGK458772 GQG458772 HAC458772 HJY458772 HTU458772 IDQ458772 INM458772 IXI458772 JHE458772 JRA458772 KAW458772 KKS458772 KUO458772 LEK458772 LOG458772 LYC458772 MHY458772 MRU458772 NBQ458772 NLM458772 NVI458772 OFE458772 OPA458772 OYW458772 PIS458772 PSO458772 QCK458772 QMG458772 QWC458772 RFY458772 RPU458772 RZQ458772 SJM458772 STI458772 TDE458772 TNA458772 TWW458772 UGS458772 UQO458772 VAK458772 VKG458772 VUC458772 WDY458772 WNU458772 WXQ458772 S524308 LE524308 VA524308 AEW524308 AOS524308 AYO524308 BIK524308 BSG524308 CCC524308 CLY524308 CVU524308 DFQ524308 DPM524308 DZI524308 EJE524308 ETA524308 FCW524308 FMS524308 FWO524308 GGK524308 GQG524308 HAC524308 HJY524308 HTU524308 IDQ524308 INM524308 IXI524308 JHE524308 JRA524308 KAW524308 KKS524308 KUO524308 LEK524308 LOG524308 LYC524308 MHY524308 MRU524308 NBQ524308 NLM524308 NVI524308 OFE524308 OPA524308 OYW524308 PIS524308 PSO524308 QCK524308 QMG524308 QWC524308 RFY524308 RPU524308 RZQ524308 SJM524308 STI524308 TDE524308 TNA524308 TWW524308 UGS524308 UQO524308 VAK524308 VKG524308 VUC524308 WDY524308 WNU524308 WXQ524308 S589844 LE589844 VA589844 AEW589844 AOS589844 AYO589844 BIK589844 BSG589844 CCC589844 CLY589844 CVU589844 DFQ589844 DPM589844 DZI589844 EJE589844 ETA589844 FCW589844 FMS589844 FWO589844 GGK589844 GQG589844 HAC589844 HJY589844 HTU589844 IDQ589844 INM589844 IXI589844 JHE589844 JRA589844 KAW589844 KKS589844 KUO589844 LEK589844 LOG589844 LYC589844 MHY589844 MRU589844 NBQ589844 NLM589844 NVI589844 OFE589844 OPA589844 OYW589844 PIS589844 PSO589844 QCK589844 QMG589844 QWC589844 RFY589844 RPU589844 RZQ589844 SJM589844 STI589844 TDE589844 TNA589844 TWW589844 UGS589844 UQO589844 VAK589844 VKG589844 VUC589844 WDY589844 WNU589844 WXQ589844 S655380 LE655380 VA655380 AEW655380 AOS655380 AYO655380 BIK655380 BSG655380 CCC655380 CLY655380 CVU655380 DFQ655380 DPM655380 DZI655380 EJE655380 ETA655380 FCW655380 FMS655380 FWO655380 GGK655380 GQG655380 HAC655380 HJY655380 HTU655380 IDQ655380 INM655380 IXI655380 JHE655380 JRA655380 KAW655380 KKS655380 KUO655380 LEK655380 LOG655380 LYC655380 MHY655380 MRU655380 NBQ655380 NLM655380 NVI655380 OFE655380 OPA655380 OYW655380 PIS655380 PSO655380 QCK655380 QMG655380 QWC655380 RFY655380 RPU655380 RZQ655380 SJM655380 STI655380 TDE655380 TNA655380 TWW655380 UGS655380 UQO655380 VAK655380 VKG655380 VUC655380 WDY655380 WNU655380 WXQ655380 S720916 LE720916 VA720916 AEW720916 AOS720916 AYO720916 BIK720916 BSG720916 CCC720916 CLY720916 CVU720916 DFQ720916 DPM720916 DZI720916 EJE720916 ETA720916 FCW720916 FMS720916 FWO720916 GGK720916 GQG720916 HAC720916 HJY720916 HTU720916 IDQ720916 INM720916 IXI720916 JHE720916 JRA720916 KAW720916 KKS720916 KUO720916 LEK720916 LOG720916 LYC720916 MHY720916 MRU720916 NBQ720916 NLM720916 NVI720916 OFE720916 OPA720916 OYW720916 PIS720916 PSO720916 QCK720916 QMG720916 QWC720916 RFY720916 RPU720916 RZQ720916 SJM720916 STI720916 TDE720916 TNA720916 TWW720916 UGS720916 UQO720916 VAK720916 VKG720916 VUC720916 WDY720916 WNU720916 WXQ720916 S786452 LE786452 VA786452 AEW786452 AOS786452 AYO786452 BIK786452 BSG786452 CCC786452 CLY786452 CVU786452 DFQ786452 DPM786452 DZI786452 EJE786452 ETA786452 FCW786452 FMS786452 FWO786452 GGK786452 GQG786452 HAC786452 HJY786452 HTU786452 IDQ786452 INM786452 IXI786452 JHE786452 JRA786452 KAW786452 KKS786452 KUO786452 LEK786452 LOG786452 LYC786452 MHY786452 MRU786452 NBQ786452 NLM786452 NVI786452 OFE786452 OPA786452 OYW786452 PIS786452 PSO786452 QCK786452 QMG786452 QWC786452 RFY786452 RPU786452 RZQ786452 SJM786452 STI786452 TDE786452 TNA786452 TWW786452 UGS786452 UQO786452 VAK786452 VKG786452 VUC786452 WDY786452 WNU786452 WXQ786452 S851988 LE851988 VA851988 AEW851988 AOS851988 AYO851988 BIK851988 BSG851988 CCC851988 CLY851988 CVU851988 DFQ851988 DPM851988 DZI851988 EJE851988 ETA851988 FCW851988 FMS851988 FWO851988 GGK851988 GQG851988 HAC851988 HJY851988 HTU851988 IDQ851988 INM851988 IXI851988 JHE851988 JRA851988 KAW851988 KKS851988 KUO851988 LEK851988 LOG851988 LYC851988 MHY851988 MRU851988 NBQ851988 NLM851988 NVI851988 OFE851988 OPA851988 OYW851988 PIS851988 PSO851988 QCK851988 QMG851988 QWC851988 RFY851988 RPU851988 RZQ851988 SJM851988 STI851988 TDE851988 TNA851988 TWW851988 UGS851988 UQO851988 VAK851988 VKG851988 VUC851988 WDY851988 WNU851988 WXQ851988 S917524 LE917524 VA917524 AEW917524 AOS917524 AYO917524 BIK917524 BSG917524 CCC917524 CLY917524 CVU917524 DFQ917524 DPM917524 DZI917524 EJE917524 ETA917524 FCW917524 FMS917524 FWO917524 GGK917524 GQG917524 HAC917524 HJY917524 HTU917524 IDQ917524 INM917524 IXI917524 JHE917524 JRA917524 KAW917524 KKS917524 KUO917524 LEK917524 LOG917524 LYC917524 MHY917524 MRU917524 NBQ917524 NLM917524 NVI917524 OFE917524 OPA917524 OYW917524 PIS917524 PSO917524 QCK917524 QMG917524 QWC917524 RFY917524 RPU917524 RZQ917524 SJM917524 STI917524 TDE917524 TNA917524 TWW917524 UGS917524 UQO917524 VAK917524 VKG917524 VUC917524 WDY917524 WNU917524 WXQ917524 S983060 LE983060 VA983060 AEW983060 AOS983060 AYO983060 BIK983060 BSG983060 CCC983060 CLY983060 CVU983060 DFQ983060 DPM983060 DZI983060 EJE983060 ETA983060 FCW983060 FMS983060 FWO983060 GGK983060 GQG983060 HAC983060 HJY983060 HTU983060 IDQ983060 INM983060 IXI983060 JHE983060 JRA983060 KAW983060 KKS983060 KUO983060 LEK983060 LOG983060 LYC983060 MHY983060 MRU983060 NBQ983060 NLM983060 NVI983060 OFE983060 OPA983060 OYW983060 PIS983060 PSO983060 QCK983060 QMG983060 QWC983060 RFY983060 RPU983060 RZQ983060 SJM983060 STI983060 TDE983060 TNA983060 TWW983060 UGS983060 UQO983060 VAK983060 VKG983060 VUC983060 WDY983060 WNU983060 WXQ983060 U524308 U589844 LG65556 VC65556 AEY65556 AOU65556 AYQ65556 BIM65556 BSI65556 CCE65556 CMA65556 CVW65556 DFS65556 DPO65556 DZK65556 EJG65556 ETC65556 FCY65556 FMU65556 FWQ65556 GGM65556 GQI65556 HAE65556 HKA65556 HTW65556 IDS65556 INO65556 IXK65556 JHG65556 JRC65556 KAY65556 KKU65556 KUQ65556 LEM65556 LOI65556 LYE65556 MIA65556 MRW65556 NBS65556 NLO65556 NVK65556 OFG65556 OPC65556 OYY65556 PIU65556 PSQ65556 QCM65556 QMI65556 QWE65556 RGA65556 RPW65556 RZS65556 SJO65556 STK65556 TDG65556 TNC65556 TWY65556 UGU65556 UQQ65556 VAM65556 VKI65556 VUE65556 WEA65556 WNW65556 WXS65556 U655380 LG131092 VC131092 AEY131092 AOU131092 AYQ131092 BIM131092 BSI131092 CCE131092 CMA131092 CVW131092 DFS131092 DPO131092 DZK131092 EJG131092 ETC131092 FCY131092 FMU131092 FWQ131092 GGM131092 GQI131092 HAE131092 HKA131092 HTW131092 IDS131092 INO131092 IXK131092 JHG131092 JRC131092 KAY131092 KKU131092 KUQ131092 LEM131092 LOI131092 LYE131092 MIA131092 MRW131092 NBS131092 NLO131092 NVK131092 OFG131092 OPC131092 OYY131092 PIU131092 PSQ131092 QCM131092 QMI131092 QWE131092 RGA131092 RPW131092 RZS131092 SJO131092 STK131092 TDG131092 TNC131092 TWY131092 UGU131092 UQQ131092 VAM131092 VKI131092 VUE131092 WEA131092 WNW131092 WXS131092 U720916 LG196628 VC196628 AEY196628 AOU196628 AYQ196628 BIM196628 BSI196628 CCE196628 CMA196628 CVW196628 DFS196628 DPO196628 DZK196628 EJG196628 ETC196628 FCY196628 FMU196628 FWQ196628 GGM196628 GQI196628 HAE196628 HKA196628 HTW196628 IDS196628 INO196628 IXK196628 JHG196628 JRC196628 KAY196628 KKU196628 KUQ196628 LEM196628 LOI196628 LYE196628 MIA196628 MRW196628 NBS196628 NLO196628 NVK196628 OFG196628 OPC196628 OYY196628 PIU196628 PSQ196628 QCM196628 QMI196628 QWE196628 RGA196628 RPW196628 RZS196628 SJO196628 STK196628 TDG196628 TNC196628 TWY196628 UGU196628 UQQ196628 VAM196628 VKI196628 VUE196628 WEA196628 WNW196628 WXS196628 U786452 LG262164 VC262164 AEY262164 AOU262164 AYQ262164 BIM262164 BSI262164 CCE262164 CMA262164 CVW262164 DFS262164 DPO262164 DZK262164 EJG262164 ETC262164 FCY262164 FMU262164 FWQ262164 GGM262164 GQI262164 HAE262164 HKA262164 HTW262164 IDS262164 INO262164 IXK262164 JHG262164 JRC262164 KAY262164 KKU262164 KUQ262164 LEM262164 LOI262164 LYE262164 MIA262164 MRW262164 NBS262164 NLO262164 NVK262164 OFG262164 OPC262164 OYY262164 PIU262164 PSQ262164 QCM262164 QMI262164 QWE262164 RGA262164 RPW262164 RZS262164 SJO262164 STK262164 TDG262164 TNC262164 TWY262164 UGU262164 UQQ262164 VAM262164 VKI262164 VUE262164 WEA262164 WNW262164 WXS262164 U851988 LG327700 VC327700 AEY327700 AOU327700 AYQ327700 BIM327700 BSI327700 CCE327700 CMA327700 CVW327700 DFS327700 DPO327700 DZK327700 EJG327700 ETC327700 FCY327700 FMU327700 FWQ327700 GGM327700 GQI327700 HAE327700 HKA327700 HTW327700 IDS327700 INO327700 IXK327700 JHG327700 JRC327700 KAY327700 KKU327700 KUQ327700 LEM327700 LOI327700 LYE327700 MIA327700 MRW327700 NBS327700 NLO327700 NVK327700 OFG327700 OPC327700 OYY327700 PIU327700 PSQ327700 QCM327700 QMI327700 QWE327700 RGA327700 RPW327700 RZS327700 SJO327700 STK327700 TDG327700 TNC327700 TWY327700 UGU327700 UQQ327700 VAM327700 VKI327700 VUE327700 WEA327700 WNW327700 WXS327700 U917524 LG393236 VC393236 AEY393236 AOU393236 AYQ393236 BIM393236 BSI393236 CCE393236 CMA393236 CVW393236 DFS393236 DPO393236 DZK393236 EJG393236 ETC393236 FCY393236 FMU393236 FWQ393236 GGM393236 GQI393236 HAE393236 HKA393236 HTW393236 IDS393236 INO393236 IXK393236 JHG393236 JRC393236 KAY393236 KKU393236 KUQ393236 LEM393236 LOI393236 LYE393236 MIA393236 MRW393236 NBS393236 NLO393236 NVK393236 OFG393236 OPC393236 OYY393236 PIU393236 PSQ393236 QCM393236 QMI393236 QWE393236 RGA393236 RPW393236 RZS393236 SJO393236 STK393236 TDG393236 TNC393236 TWY393236 UGU393236 UQQ393236 VAM393236 VKI393236 VUE393236 WEA393236 WNW393236 WXS393236 U983060 LG458772 VC458772 AEY458772 AOU458772 AYQ458772 BIM458772 BSI458772 CCE458772 CMA458772 CVW458772 DFS458772 DPO458772 DZK458772 EJG458772 ETC458772 FCY458772 FMU458772 FWQ458772 GGM458772 GQI458772 HAE458772 HKA458772 HTW458772 IDS458772 INO458772 IXK458772 JHG458772 JRC458772 KAY458772 KKU458772 KUQ458772 LEM458772 LOI458772 LYE458772 MIA458772 MRW458772 NBS458772 NLO458772 NVK458772 OFG458772 OPC458772 OYY458772 PIU458772 PSQ458772 QCM458772 QMI458772 QWE458772 RGA458772 RPW458772 RZS458772 SJO458772 STK458772 TDG458772 TNC458772 TWY458772 UGU458772 UQQ458772 VAM458772 VKI458772 VUE458772 WEA458772 WNW458772 WXS458772 U65556 LG524308 VC524308 AEY524308 AOU524308 AYQ524308 BIM524308 BSI524308 CCE524308 CMA524308 CVW524308 DFS524308 DPO524308 DZK524308 EJG524308 ETC524308 FCY524308 FMU524308 FWQ524308 GGM524308 GQI524308 HAE524308 HKA524308 HTW524308 IDS524308 INO524308 IXK524308 JHG524308 JRC524308 KAY524308 KKU524308 KUQ524308 LEM524308 LOI524308 LYE524308 MIA524308 MRW524308 NBS524308 NLO524308 NVK524308 OFG524308 OPC524308 OYY524308 PIU524308 PSQ524308 QCM524308 QMI524308 QWE524308 RGA524308 RPW524308 RZS524308 SJO524308 STK524308 TDG524308 TNC524308 TWY524308 UGU524308 UQQ524308 VAM524308 VKI524308 VUE524308 WEA524308 WNW524308 WXS524308 U131092 LG589844 VC589844 AEY589844 AOU589844 AYQ589844 BIM589844 BSI589844 CCE589844 CMA589844 CVW589844 DFS589844 DPO589844 DZK589844 EJG589844 ETC589844 FCY589844 FMU589844 FWQ589844 GGM589844 GQI589844 HAE589844 HKA589844 HTW589844 IDS589844 INO589844 IXK589844 JHG589844 JRC589844 KAY589844 KKU589844 KUQ589844 LEM589844 LOI589844 LYE589844 MIA589844 MRW589844 NBS589844 NLO589844 NVK589844 OFG589844 OPC589844 OYY589844 PIU589844 PSQ589844 QCM589844 QMI589844 QWE589844 RGA589844 RPW589844 RZS589844 SJO589844 STK589844 TDG589844 TNC589844 TWY589844 UGU589844 UQQ589844 VAM589844 VKI589844 VUE589844 WEA589844 WNW589844 WXS589844 U196628 LG655380 VC655380 AEY655380 AOU655380 AYQ655380 BIM655380 BSI655380 CCE655380 CMA655380 CVW655380 DFS655380 DPO655380 DZK655380 EJG655380 ETC655380 FCY655380 FMU655380 FWQ655380 GGM655380 GQI655380 HAE655380 HKA655380 HTW655380 IDS655380 INO655380 IXK655380 JHG655380 JRC655380 KAY655380 KKU655380 KUQ655380 LEM655380 LOI655380 LYE655380 MIA655380 MRW655380 NBS655380 NLO655380 NVK655380 OFG655380 OPC655380 OYY655380 PIU655380 PSQ655380 QCM655380 QMI655380 QWE655380 RGA655380 RPW655380 RZS655380 SJO655380 STK655380 TDG655380 TNC655380 TWY655380 UGU655380 UQQ655380 VAM655380 VKI655380 VUE655380 WEA655380 WNW655380 WXS655380 U262164 LG720916 VC720916 AEY720916 AOU720916 AYQ720916 BIM720916 BSI720916 CCE720916 CMA720916 CVW720916 DFS720916 DPO720916 DZK720916 EJG720916 ETC720916 FCY720916 FMU720916 FWQ720916 GGM720916 GQI720916 HAE720916 HKA720916 HTW720916 IDS720916 INO720916 IXK720916 JHG720916 JRC720916 KAY720916 KKU720916 KUQ720916 LEM720916 LOI720916 LYE720916 MIA720916 MRW720916 NBS720916 NLO720916 NVK720916 OFG720916 OPC720916 OYY720916 PIU720916 PSQ720916 QCM720916 QMI720916 QWE720916 RGA720916 RPW720916 RZS720916 SJO720916 STK720916 TDG720916 TNC720916 TWY720916 UGU720916 UQQ720916 VAM720916 VKI720916 VUE720916 WEA720916 WNW720916 WXS720916 WNW24 LG786452 VC786452 AEY786452 AOU786452 AYQ786452 BIM786452 BSI786452 CCE786452 CMA786452 CVW786452 DFS786452 DPO786452 DZK786452 EJG786452 ETC786452 FCY786452 FMU786452 FWQ786452 GGM786452 GQI786452 HAE786452 HKA786452 HTW786452 IDS786452 INO786452 IXK786452 JHG786452 JRC786452 KAY786452 KKU786452 KUQ786452 LEM786452 LOI786452 LYE786452 MIA786452 MRW786452 NBS786452 NLO786452 NVK786452 OFG786452 OPC786452 OYY786452 PIU786452 PSQ786452 QCM786452 QMI786452 QWE786452 RGA786452 RPW786452 RZS786452 SJO786452 STK786452 TDG786452 TNC786452 TWY786452 UGU786452 UQQ786452 VAM786452 VKI786452 VUE786452 WEA786452 WNW786452 WXS786452 U24 LG851988 VC851988 AEY851988 AOU851988 AYQ851988 BIM851988 BSI851988 CCE851988 CMA851988 CVW851988 DFS851988 DPO851988 DZK851988 EJG851988 ETC851988 FCY851988 FMU851988 FWQ851988 GGM851988 GQI851988 HAE851988 HKA851988 HTW851988 IDS851988 INO851988 IXK851988 JHG851988 JRC851988 KAY851988 KKU851988 KUQ851988 LEM851988 LOI851988 LYE851988 MIA851988 MRW851988 NBS851988 NLO851988 NVK851988 OFG851988 OPC851988 OYY851988 PIU851988 PSQ851988 QCM851988 QMI851988 QWE851988 RGA851988 RPW851988 RZS851988 SJO851988 STK851988 TDG851988 TNC851988 TWY851988 UGU851988 UQQ851988 VAM851988 VKI851988 VUE851988 WEA851988 WNW851988 WXS851988 LG917524 VC917524 AEY917524 AOU917524 AYQ917524 BIM917524 BSI917524 CCE917524 CMA917524 CVW917524 DFS917524 DPO917524 DZK917524 EJG917524 ETC917524 FCY917524 FMU917524 FWQ917524 GGM917524 GQI917524 HAE917524 HKA917524 HTW917524 IDS917524 INO917524 IXK917524 JHG917524 JRC917524 KAY917524 KKU917524 KUQ917524 LEM917524 LOI917524 LYE917524 MIA917524 MRW917524 NBS917524 NLO917524 NVK917524 OFG917524 OPC917524 OYY917524 PIU917524 PSQ917524 QCM917524 QMI917524 QWE917524 RGA917524 RPW917524 RZS917524 SJO917524 STK917524 TDG917524 TNC917524 TWY917524 UGU917524 UQQ917524 VAM917524 VKI917524 VUE917524 WEA917524 WNW917524 WXS917524 WXS983060 LG983060 VC983060 AEY983060 AOU983060 AYQ983060 BIM983060 BSI983060 CCE983060 CMA983060 CVW983060 DFS983060 DPO983060 DZK983060 EJG983060 ETC983060 FCY983060 FMU983060 FWQ983060 GGM983060 GQI983060 HAE983060 HKA983060 HTW983060 IDS983060 INO983060 IXK983060 JHG983060 JRC983060 KAY983060 KKU983060 KUQ983060 LEM983060 LOI983060 LYE983060 MIA983060 MRW983060 NBS983060 NLO983060 NVK983060 OFG983060 OPC983060 OYY983060 PIU983060 PSQ983060 QCM983060 QMI983060 QWE983060 RGA983060 RPW983060 RZS983060 SJO983060 STK983060 TDG983060 TNC983060 TWY983060 UGU983060 UQQ983060 VAM983060 VKI983060 VUE983060 WEA983060 WNW983060 WEA24 VUE24 VKI24 VAM24 UQQ24 UGU24 TWY24 TNC24 TDG24 STK24 SJO24 RZS24 RPW24 RGA24 QWE24 QMI24 QCM24 PSQ24 PIU24 OYY24 OPC24 OFG24 NVK24 NLO24 NBS24 MRW24 MIA24 LYE24 LOI24 LEM24 KUQ24 KKU24 KAY24 JRC24 JHG24 IXK24 INO24 IDS24 HTW24 HKA24 HAE24 GQI24 GGM24 FWQ24 FMU24 FCY24 ETC24 EJG24 DZK24 DPO24 DFS24 CVW24 CMA24 CCE24 BSI24 BIM24 AYQ24 AOU24 AEY24 VC24 VA24 LG24 WXQ24 WNU24 WDY24 VUC24 VKG24 VAK24 UQO24 UGS24 TWW24 TNA24 TDE24 STI24 SJM24 RZQ24 RPU24 RFY24 QWC24 QMG24 QCK24 PSO24 PIS24 OYW24 OPA24 OFE24 NVI24 NLM24 NBQ24 MRU24 MHY24 LYC24 LOG24 LEK24 KUO24 KKS24 KAW24 JRA24 JHE24 IXI24 INM24 IDQ24 HTU24 HJY24 HAC24 GQG24 GGK24 FWO24 FMS24 FCW24 ETA24 EJE24 DZI24 DPM24 DFQ24 CVU24 CLY24 CCC24 BSG24 BIK24 AYO24 AOS24 AEW24 LE24 U327700 S24 U393236 WXS24 U458772 Z65556 Z131092 Z196628 Z262164 Z327700 Z393236 Z458772 Z524308 Z589844 Z655380 Z720916 Z786452 Z851988 Z917524 Z983060 AB589844 AB655380 AB720916 AB786452 AB851988 AB917524 AB983060 AB65556 AB131092 AB196628 AB262164 AB393236 AB327700 AB458772 AB24 Z24 AB524308 AG65556 AG131092 AG196628 AG262164 AG327700 AG393236 AG458772 AG524308 AG589844 AG655380 AG720916 AG786452 AG851988 AG917524 AG983060 AI589844 AI655380 AI720916 AI786452 AI851988 AI917524 AI983060 AI65556 AI131092 AI196628 AI262164 AI393236 AI327700 AI458772 AI24 AG24 AI524308 AN65556 AN131092 AN196628 AN262164 AN327700 AN393236 AN458772 AN524308 AN589844 AN655380 AN720916 AN786452 AN851988 AN917524 AN983060 AP589844 AP655380 AP720916 AP786452 AP851988 AP917524 AP983060 AP65556 AP131092 AP196628 AP262164 AP393236 AP327700 AP458772 AP24 AN24 AP524308 AU65556 AU131092 AU196628 AU262164 AU327700 AU393236 AU458772 AU524308 AU589844 AU655380 AU720916 AU786452 AU851988 AU917524 AU983060 AW589844 AW655380 AW720916 AW786452 AW851988 AW917524 AW983060 AW65556 AW131092 AW196628 AW262164 AW393236 AW327700 AW458772 AW24 AU24 AW524308 BB65556 BB131092 BB196628 BB262164 BB327700 BB393236 BB458772 BB524308 BB589844 BB655380 BB720916 BB786452 BB851988 BB917524 BB983060 BD589844 BD655380 BD720916 BD786452 BD851988 BD917524 BD983060 BD65556 BD131092 BD196628 BD262164 BD393236 BD327700 BD458772 BD24 BB24 BD524308 BI65556 BI131092 BI196628 BI262164 BI327700 BI393236 BI458772 BI524308 BI589844 BI655380 BI720916 BI786452 BI851988 BI917524 BI983060 BK524308 BK589844 BK655380 BK720916 BK786452 BK851988 BK917524 BK983060 BK65556 BK131092 BK196628 BK262164 BK393236 BK327700 BK458772 BK24 BI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56 LD65556 UZ65556 AEV65556 AOR65556 AYN65556 BIJ65556 BSF65556 CCB65556 CLX65556 CVT65556 DFP65556 DPL65556 DZH65556 EJD65556 ESZ65556 FCV65556 FMR65556 FWN65556 GGJ65556 GQF65556 HAB65556 HJX65556 HTT65556 IDP65556 INL65556 IXH65556 JHD65556 JQZ65556 KAV65556 KKR65556 KUN65556 LEJ65556 LOF65556 LYB65556 MHX65556 MRT65556 NBP65556 NLL65556 NVH65556 OFD65556 OOZ65556 OYV65556 PIR65556 PSN65556 QCJ65556 QMF65556 QWB65556 RFX65556 RPT65556 RZP65556 SJL65556 STH65556 TDD65556 TMZ65556 TWV65556 UGR65556 UQN65556 VAJ65556 VKF65556 VUB65556 WDX65556 WNT65556 WXP65556 R131092 LD131092 UZ131092 AEV131092 AOR131092 AYN131092 BIJ131092 BSF131092 CCB131092 CLX131092 CVT131092 DFP131092 DPL131092 DZH131092 EJD131092 ESZ131092 FCV131092 FMR131092 FWN131092 GGJ131092 GQF131092 HAB131092 HJX131092 HTT131092 IDP131092 INL131092 IXH131092 JHD131092 JQZ131092 KAV131092 KKR131092 KUN131092 LEJ131092 LOF131092 LYB131092 MHX131092 MRT131092 NBP131092 NLL131092 NVH131092 OFD131092 OOZ131092 OYV131092 PIR131092 PSN131092 QCJ131092 QMF131092 QWB131092 RFX131092 RPT131092 RZP131092 SJL131092 STH131092 TDD131092 TMZ131092 TWV131092 UGR131092 UQN131092 VAJ131092 VKF131092 VUB131092 WDX131092 WNT131092 WXP131092 R196628 LD196628 UZ196628 AEV196628 AOR196628 AYN196628 BIJ196628 BSF196628 CCB196628 CLX196628 CVT196628 DFP196628 DPL196628 DZH196628 EJD196628 ESZ196628 FCV196628 FMR196628 FWN196628 GGJ196628 GQF196628 HAB196628 HJX196628 HTT196628 IDP196628 INL196628 IXH196628 JHD196628 JQZ196628 KAV196628 KKR196628 KUN196628 LEJ196628 LOF196628 LYB196628 MHX196628 MRT196628 NBP196628 NLL196628 NVH196628 OFD196628 OOZ196628 OYV196628 PIR196628 PSN196628 QCJ196628 QMF196628 QWB196628 RFX196628 RPT196628 RZP196628 SJL196628 STH196628 TDD196628 TMZ196628 TWV196628 UGR196628 UQN196628 VAJ196628 VKF196628 VUB196628 WDX196628 WNT196628 WXP196628 R262164 LD262164 UZ262164 AEV262164 AOR262164 AYN262164 BIJ262164 BSF262164 CCB262164 CLX262164 CVT262164 DFP262164 DPL262164 DZH262164 EJD262164 ESZ262164 FCV262164 FMR262164 FWN262164 GGJ262164 GQF262164 HAB262164 HJX262164 HTT262164 IDP262164 INL262164 IXH262164 JHD262164 JQZ262164 KAV262164 KKR262164 KUN262164 LEJ262164 LOF262164 LYB262164 MHX262164 MRT262164 NBP262164 NLL262164 NVH262164 OFD262164 OOZ262164 OYV262164 PIR262164 PSN262164 QCJ262164 QMF262164 QWB262164 RFX262164 RPT262164 RZP262164 SJL262164 STH262164 TDD262164 TMZ262164 TWV262164 UGR262164 UQN262164 VAJ262164 VKF262164 VUB262164 WDX262164 WNT262164 WXP262164 R327700 LD327700 UZ327700 AEV327700 AOR327700 AYN327700 BIJ327700 BSF327700 CCB327700 CLX327700 CVT327700 DFP327700 DPL327700 DZH327700 EJD327700 ESZ327700 FCV327700 FMR327700 FWN327700 GGJ327700 GQF327700 HAB327700 HJX327700 HTT327700 IDP327700 INL327700 IXH327700 JHD327700 JQZ327700 KAV327700 KKR327700 KUN327700 LEJ327700 LOF327700 LYB327700 MHX327700 MRT327700 NBP327700 NLL327700 NVH327700 OFD327700 OOZ327700 OYV327700 PIR327700 PSN327700 QCJ327700 QMF327700 QWB327700 RFX327700 RPT327700 RZP327700 SJL327700 STH327700 TDD327700 TMZ327700 TWV327700 UGR327700 UQN327700 VAJ327700 VKF327700 VUB327700 WDX327700 WNT327700 WXP327700 R393236 LD393236 UZ393236 AEV393236 AOR393236 AYN393236 BIJ393236 BSF393236 CCB393236 CLX393236 CVT393236 DFP393236 DPL393236 DZH393236 EJD393236 ESZ393236 FCV393236 FMR393236 FWN393236 GGJ393236 GQF393236 HAB393236 HJX393236 HTT393236 IDP393236 INL393236 IXH393236 JHD393236 JQZ393236 KAV393236 KKR393236 KUN393236 LEJ393236 LOF393236 LYB393236 MHX393236 MRT393236 NBP393236 NLL393236 NVH393236 OFD393236 OOZ393236 OYV393236 PIR393236 PSN393236 QCJ393236 QMF393236 QWB393236 RFX393236 RPT393236 RZP393236 SJL393236 STH393236 TDD393236 TMZ393236 TWV393236 UGR393236 UQN393236 VAJ393236 VKF393236 VUB393236 WDX393236 WNT393236 WXP393236 R458772 LD458772 UZ458772 AEV458772 AOR458772 AYN458772 BIJ458772 BSF458772 CCB458772 CLX458772 CVT458772 DFP458772 DPL458772 DZH458772 EJD458772 ESZ458772 FCV458772 FMR458772 FWN458772 GGJ458772 GQF458772 HAB458772 HJX458772 HTT458772 IDP458772 INL458772 IXH458772 JHD458772 JQZ458772 KAV458772 KKR458772 KUN458772 LEJ458772 LOF458772 LYB458772 MHX458772 MRT458772 NBP458772 NLL458772 NVH458772 OFD458772 OOZ458772 OYV458772 PIR458772 PSN458772 QCJ458772 QMF458772 QWB458772 RFX458772 RPT458772 RZP458772 SJL458772 STH458772 TDD458772 TMZ458772 TWV458772 UGR458772 UQN458772 VAJ458772 VKF458772 VUB458772 WDX458772 WNT458772 WXP458772 R524308 LD524308 UZ524308 AEV524308 AOR524308 AYN524308 BIJ524308 BSF524308 CCB524308 CLX524308 CVT524308 DFP524308 DPL524308 DZH524308 EJD524308 ESZ524308 FCV524308 FMR524308 FWN524308 GGJ524308 GQF524308 HAB524308 HJX524308 HTT524308 IDP524308 INL524308 IXH524308 JHD524308 JQZ524308 KAV524308 KKR524308 KUN524308 LEJ524308 LOF524308 LYB524308 MHX524308 MRT524308 NBP524308 NLL524308 NVH524308 OFD524308 OOZ524308 OYV524308 PIR524308 PSN524308 QCJ524308 QMF524308 QWB524308 RFX524308 RPT524308 RZP524308 SJL524308 STH524308 TDD524308 TMZ524308 TWV524308 UGR524308 UQN524308 VAJ524308 VKF524308 VUB524308 WDX524308 WNT524308 WXP524308 R589844 LD589844 UZ589844 AEV589844 AOR589844 AYN589844 BIJ589844 BSF589844 CCB589844 CLX589844 CVT589844 DFP589844 DPL589844 DZH589844 EJD589844 ESZ589844 FCV589844 FMR589844 FWN589844 GGJ589844 GQF589844 HAB589844 HJX589844 HTT589844 IDP589844 INL589844 IXH589844 JHD589844 JQZ589844 KAV589844 KKR589844 KUN589844 LEJ589844 LOF589844 LYB589844 MHX589844 MRT589844 NBP589844 NLL589844 NVH589844 OFD589844 OOZ589844 OYV589844 PIR589844 PSN589844 QCJ589844 QMF589844 QWB589844 RFX589844 RPT589844 RZP589844 SJL589844 STH589844 TDD589844 TMZ589844 TWV589844 UGR589844 UQN589844 VAJ589844 VKF589844 VUB589844 WDX589844 WNT589844 WXP589844 R655380 LD655380 UZ655380 AEV655380 AOR655380 AYN655380 BIJ655380 BSF655380 CCB655380 CLX655380 CVT655380 DFP655380 DPL655380 DZH655380 EJD655380 ESZ655380 FCV655380 FMR655380 FWN655380 GGJ655380 GQF655380 HAB655380 HJX655380 HTT655380 IDP655380 INL655380 IXH655380 JHD655380 JQZ655380 KAV655380 KKR655380 KUN655380 LEJ655380 LOF655380 LYB655380 MHX655380 MRT655380 NBP655380 NLL655380 NVH655380 OFD655380 OOZ655380 OYV655380 PIR655380 PSN655380 QCJ655380 QMF655380 QWB655380 RFX655380 RPT655380 RZP655380 SJL655380 STH655380 TDD655380 TMZ655380 TWV655380 UGR655380 UQN655380 VAJ655380 VKF655380 VUB655380 WDX655380 WNT655380 WXP655380 R720916 LD720916 UZ720916 AEV720916 AOR720916 AYN720916 BIJ720916 BSF720916 CCB720916 CLX720916 CVT720916 DFP720916 DPL720916 DZH720916 EJD720916 ESZ720916 FCV720916 FMR720916 FWN720916 GGJ720916 GQF720916 HAB720916 HJX720916 HTT720916 IDP720916 INL720916 IXH720916 JHD720916 JQZ720916 KAV720916 KKR720916 KUN720916 LEJ720916 LOF720916 LYB720916 MHX720916 MRT720916 NBP720916 NLL720916 NVH720916 OFD720916 OOZ720916 OYV720916 PIR720916 PSN720916 QCJ720916 QMF720916 QWB720916 RFX720916 RPT720916 RZP720916 SJL720916 STH720916 TDD720916 TMZ720916 TWV720916 UGR720916 UQN720916 VAJ720916 VKF720916 VUB720916 WDX720916 WNT720916 WXP720916 R786452 LD786452 UZ786452 AEV786452 AOR786452 AYN786452 BIJ786452 BSF786452 CCB786452 CLX786452 CVT786452 DFP786452 DPL786452 DZH786452 EJD786452 ESZ786452 FCV786452 FMR786452 FWN786452 GGJ786452 GQF786452 HAB786452 HJX786452 HTT786452 IDP786452 INL786452 IXH786452 JHD786452 JQZ786452 KAV786452 KKR786452 KUN786452 LEJ786452 LOF786452 LYB786452 MHX786452 MRT786452 NBP786452 NLL786452 NVH786452 OFD786452 OOZ786452 OYV786452 PIR786452 PSN786452 QCJ786452 QMF786452 QWB786452 RFX786452 RPT786452 RZP786452 SJL786452 STH786452 TDD786452 TMZ786452 TWV786452 UGR786452 UQN786452 VAJ786452 VKF786452 VUB786452 WDX786452 WNT786452 WXP786452 R851988 LD851988 UZ851988 AEV851988 AOR851988 AYN851988 BIJ851988 BSF851988 CCB851988 CLX851988 CVT851988 DFP851988 DPL851988 DZH851988 EJD851988 ESZ851988 FCV851988 FMR851988 FWN851988 GGJ851988 GQF851988 HAB851988 HJX851988 HTT851988 IDP851988 INL851988 IXH851988 JHD851988 JQZ851988 KAV851988 KKR851988 KUN851988 LEJ851988 LOF851988 LYB851988 MHX851988 MRT851988 NBP851988 NLL851988 NVH851988 OFD851988 OOZ851988 OYV851988 PIR851988 PSN851988 QCJ851988 QMF851988 QWB851988 RFX851988 RPT851988 RZP851988 SJL851988 STH851988 TDD851988 TMZ851988 TWV851988 UGR851988 UQN851988 VAJ851988 VKF851988 VUB851988 WDX851988 WNT851988 WXP851988 R917524 LD917524 UZ917524 AEV917524 AOR917524 AYN917524 BIJ917524 BSF917524 CCB917524 CLX917524 CVT917524 DFP917524 DPL917524 DZH917524 EJD917524 ESZ917524 FCV917524 FMR917524 FWN917524 GGJ917524 GQF917524 HAB917524 HJX917524 HTT917524 IDP917524 INL917524 IXH917524 JHD917524 JQZ917524 KAV917524 KKR917524 KUN917524 LEJ917524 LOF917524 LYB917524 MHX917524 MRT917524 NBP917524 NLL917524 NVH917524 OFD917524 OOZ917524 OYV917524 PIR917524 PSN917524 QCJ917524 QMF917524 QWB917524 RFX917524 RPT917524 RZP917524 SJL917524 STH917524 TDD917524 TMZ917524 TWV917524 UGR917524 UQN917524 VAJ917524 VKF917524 VUB917524 WDX917524 WNT917524 WXP917524 R983060 LD983060 UZ983060 AEV983060 AOR983060 AYN983060 BIJ983060 BSF983060 CCB983060 CLX983060 CVT983060 DFP983060 DPL983060 DZH983060 EJD983060 ESZ983060 FCV983060 FMR983060 FWN983060 GGJ983060 GQF983060 HAB983060 HJX983060 HTT983060 IDP983060 INL983060 IXH983060 JHD983060 JQZ983060 KAV983060 KKR983060 KUN983060 LEJ983060 LOF983060 LYB983060 MHX983060 MRT983060 NBP983060 NLL983060 NVH983060 OFD983060 OOZ983060 OYV983060 PIR983060 PSN983060 QCJ983060 QMF983060 QWB983060 RFX983060 RPT983060 RZP983060 SJL983060 STH983060 TDD983060 TMZ983060 TWV983060 UGR983060 UQN983060 VAJ983060 VKF983060 VUB983060 WDX983060 WNT983060 WXP983060 WXR983060 T65556 LF65556 VB65556 AEX65556 AOT65556 AYP65556 BIL65556 BSH65556 CCD65556 CLZ65556 CVV65556 DFR65556 DPN65556 DZJ65556 EJF65556 ETB65556 FCX65556 FMT65556 FWP65556 GGL65556 GQH65556 HAD65556 HJZ65556 HTV65556 IDR65556 INN65556 IXJ65556 JHF65556 JRB65556 KAX65556 KKT65556 KUP65556 LEL65556 LOH65556 LYD65556 MHZ65556 MRV65556 NBR65556 NLN65556 NVJ65556 OFF65556 OPB65556 OYX65556 PIT65556 PSP65556 QCL65556 QMH65556 QWD65556 RFZ65556 RPV65556 RZR65556 SJN65556 STJ65556 TDF65556 TNB65556 TWX65556 UGT65556 UQP65556 VAL65556 VKH65556 VUD65556 WDZ65556 WNV65556 WXR65556 T131092 LF131092 VB131092 AEX131092 AOT131092 AYP131092 BIL131092 BSH131092 CCD131092 CLZ131092 CVV131092 DFR131092 DPN131092 DZJ131092 EJF131092 ETB131092 FCX131092 FMT131092 FWP131092 GGL131092 GQH131092 HAD131092 HJZ131092 HTV131092 IDR131092 INN131092 IXJ131092 JHF131092 JRB131092 KAX131092 KKT131092 KUP131092 LEL131092 LOH131092 LYD131092 MHZ131092 MRV131092 NBR131092 NLN131092 NVJ131092 OFF131092 OPB131092 OYX131092 PIT131092 PSP131092 QCL131092 QMH131092 QWD131092 RFZ131092 RPV131092 RZR131092 SJN131092 STJ131092 TDF131092 TNB131092 TWX131092 UGT131092 UQP131092 VAL131092 VKH131092 VUD131092 WDZ131092 WNV131092 WXR131092 T196628 LF196628 VB196628 AEX196628 AOT196628 AYP196628 BIL196628 BSH196628 CCD196628 CLZ196628 CVV196628 DFR196628 DPN196628 DZJ196628 EJF196628 ETB196628 FCX196628 FMT196628 FWP196628 GGL196628 GQH196628 HAD196628 HJZ196628 HTV196628 IDR196628 INN196628 IXJ196628 JHF196628 JRB196628 KAX196628 KKT196628 KUP196628 LEL196628 LOH196628 LYD196628 MHZ196628 MRV196628 NBR196628 NLN196628 NVJ196628 OFF196628 OPB196628 OYX196628 PIT196628 PSP196628 QCL196628 QMH196628 QWD196628 RFZ196628 RPV196628 RZR196628 SJN196628 STJ196628 TDF196628 TNB196628 TWX196628 UGT196628 UQP196628 VAL196628 VKH196628 VUD196628 WDZ196628 WNV196628 WXR196628 T262164 LF262164 VB262164 AEX262164 AOT262164 AYP262164 BIL262164 BSH262164 CCD262164 CLZ262164 CVV262164 DFR262164 DPN262164 DZJ262164 EJF262164 ETB262164 FCX262164 FMT262164 FWP262164 GGL262164 GQH262164 HAD262164 HJZ262164 HTV262164 IDR262164 INN262164 IXJ262164 JHF262164 JRB262164 KAX262164 KKT262164 KUP262164 LEL262164 LOH262164 LYD262164 MHZ262164 MRV262164 NBR262164 NLN262164 NVJ262164 OFF262164 OPB262164 OYX262164 PIT262164 PSP262164 QCL262164 QMH262164 QWD262164 RFZ262164 RPV262164 RZR262164 SJN262164 STJ262164 TDF262164 TNB262164 TWX262164 UGT262164 UQP262164 VAL262164 VKH262164 VUD262164 WDZ262164 WNV262164 WXR262164 T327700 LF327700 VB327700 AEX327700 AOT327700 AYP327700 BIL327700 BSH327700 CCD327700 CLZ327700 CVV327700 DFR327700 DPN327700 DZJ327700 EJF327700 ETB327700 FCX327700 FMT327700 FWP327700 GGL327700 GQH327700 HAD327700 HJZ327700 HTV327700 IDR327700 INN327700 IXJ327700 JHF327700 JRB327700 KAX327700 KKT327700 KUP327700 LEL327700 LOH327700 LYD327700 MHZ327700 MRV327700 NBR327700 NLN327700 NVJ327700 OFF327700 OPB327700 OYX327700 PIT327700 PSP327700 QCL327700 QMH327700 QWD327700 RFZ327700 RPV327700 RZR327700 SJN327700 STJ327700 TDF327700 TNB327700 TWX327700 UGT327700 UQP327700 VAL327700 VKH327700 VUD327700 WDZ327700 WNV327700 WXR327700 T393236 LF393236 VB393236 AEX393236 AOT393236 AYP393236 BIL393236 BSH393236 CCD393236 CLZ393236 CVV393236 DFR393236 DPN393236 DZJ393236 EJF393236 ETB393236 FCX393236 FMT393236 FWP393236 GGL393236 GQH393236 HAD393236 HJZ393236 HTV393236 IDR393236 INN393236 IXJ393236 JHF393236 JRB393236 KAX393236 KKT393236 KUP393236 LEL393236 LOH393236 LYD393236 MHZ393236 MRV393236 NBR393236 NLN393236 NVJ393236 OFF393236 OPB393236 OYX393236 PIT393236 PSP393236 QCL393236 QMH393236 QWD393236 RFZ393236 RPV393236 RZR393236 SJN393236 STJ393236 TDF393236 TNB393236 TWX393236 UGT393236 UQP393236 VAL393236 VKH393236 VUD393236 WDZ393236 WNV393236 WXR393236 T458772 LF458772 VB458772 AEX458772 AOT458772 AYP458772 BIL458772 BSH458772 CCD458772 CLZ458772 CVV458772 DFR458772 DPN458772 DZJ458772 EJF458772 ETB458772 FCX458772 FMT458772 FWP458772 GGL458772 GQH458772 HAD458772 HJZ458772 HTV458772 IDR458772 INN458772 IXJ458772 JHF458772 JRB458772 KAX458772 KKT458772 KUP458772 LEL458772 LOH458772 LYD458772 MHZ458772 MRV458772 NBR458772 NLN458772 NVJ458772 OFF458772 OPB458772 OYX458772 PIT458772 PSP458772 QCL458772 QMH458772 QWD458772 RFZ458772 RPV458772 RZR458772 SJN458772 STJ458772 TDF458772 TNB458772 TWX458772 UGT458772 UQP458772 VAL458772 VKH458772 VUD458772 WDZ458772 WNV458772 WXR458772 T524308 LF524308 VB524308 AEX524308 AOT524308 AYP524308 BIL524308 BSH524308 CCD524308 CLZ524308 CVV524308 DFR524308 DPN524308 DZJ524308 EJF524308 ETB524308 FCX524308 FMT524308 FWP524308 GGL524308 GQH524308 HAD524308 HJZ524308 HTV524308 IDR524308 INN524308 IXJ524308 JHF524308 JRB524308 KAX524308 KKT524308 KUP524308 LEL524308 LOH524308 LYD524308 MHZ524308 MRV524308 NBR524308 NLN524308 NVJ524308 OFF524308 OPB524308 OYX524308 PIT524308 PSP524308 QCL524308 QMH524308 QWD524308 RFZ524308 RPV524308 RZR524308 SJN524308 STJ524308 TDF524308 TNB524308 TWX524308 UGT524308 UQP524308 VAL524308 VKH524308 VUD524308 WDZ524308 WNV524308 WXR524308 T589844 LF589844 VB589844 AEX589844 AOT589844 AYP589844 BIL589844 BSH589844 CCD589844 CLZ589844 CVV589844 DFR589844 DPN589844 DZJ589844 EJF589844 ETB589844 FCX589844 FMT589844 FWP589844 GGL589844 GQH589844 HAD589844 HJZ589844 HTV589844 IDR589844 INN589844 IXJ589844 JHF589844 JRB589844 KAX589844 KKT589844 KUP589844 LEL589844 LOH589844 LYD589844 MHZ589844 MRV589844 NBR589844 NLN589844 NVJ589844 OFF589844 OPB589844 OYX589844 PIT589844 PSP589844 QCL589844 QMH589844 QWD589844 RFZ589844 RPV589844 RZR589844 SJN589844 STJ589844 TDF589844 TNB589844 TWX589844 UGT589844 UQP589844 VAL589844 VKH589844 VUD589844 WDZ589844 WNV589844 WXR589844 T655380 LF655380 VB655380 AEX655380 AOT655380 AYP655380 BIL655380 BSH655380 CCD655380 CLZ655380 CVV655380 DFR655380 DPN655380 DZJ655380 EJF655380 ETB655380 FCX655380 FMT655380 FWP655380 GGL655380 GQH655380 HAD655380 HJZ655380 HTV655380 IDR655380 INN655380 IXJ655380 JHF655380 JRB655380 KAX655380 KKT655380 KUP655380 LEL655380 LOH655380 LYD655380 MHZ655380 MRV655380 NBR655380 NLN655380 NVJ655380 OFF655380 OPB655380 OYX655380 PIT655380 PSP655380 QCL655380 QMH655380 QWD655380 RFZ655380 RPV655380 RZR655380 SJN655380 STJ655380 TDF655380 TNB655380 TWX655380 UGT655380 UQP655380 VAL655380 VKH655380 VUD655380 WDZ655380 WNV655380 WXR655380 T720916 LF720916 VB720916 AEX720916 AOT720916 AYP720916 BIL720916 BSH720916 CCD720916 CLZ720916 CVV720916 DFR720916 DPN720916 DZJ720916 EJF720916 ETB720916 FCX720916 FMT720916 FWP720916 GGL720916 GQH720916 HAD720916 HJZ720916 HTV720916 IDR720916 INN720916 IXJ720916 JHF720916 JRB720916 KAX720916 KKT720916 KUP720916 LEL720916 LOH720916 LYD720916 MHZ720916 MRV720916 NBR720916 NLN720916 NVJ720916 OFF720916 OPB720916 OYX720916 PIT720916 PSP720916 QCL720916 QMH720916 QWD720916 RFZ720916 RPV720916 RZR720916 SJN720916 STJ720916 TDF720916 TNB720916 TWX720916 UGT720916 UQP720916 VAL720916 VKH720916 VUD720916 WDZ720916 WNV720916 WXR720916 T786452 LF786452 VB786452 AEX786452 AOT786452 AYP786452 BIL786452 BSH786452 CCD786452 CLZ786452 CVV786452 DFR786452 DPN786452 DZJ786452 EJF786452 ETB786452 FCX786452 FMT786452 FWP786452 GGL786452 GQH786452 HAD786452 HJZ786452 HTV786452 IDR786452 INN786452 IXJ786452 JHF786452 JRB786452 KAX786452 KKT786452 KUP786452 LEL786452 LOH786452 LYD786452 MHZ786452 MRV786452 NBR786452 NLN786452 NVJ786452 OFF786452 OPB786452 OYX786452 PIT786452 PSP786452 QCL786452 QMH786452 QWD786452 RFZ786452 RPV786452 RZR786452 SJN786452 STJ786452 TDF786452 TNB786452 TWX786452 UGT786452 UQP786452 VAL786452 VKH786452 VUD786452 WDZ786452 WNV786452 WXR786452 T851988 LF851988 VB851988 AEX851988 AOT851988 AYP851988 BIL851988 BSH851988 CCD851988 CLZ851988 CVV851988 DFR851988 DPN851988 DZJ851988 EJF851988 ETB851988 FCX851988 FMT851988 FWP851988 GGL851988 GQH851988 HAD851988 HJZ851988 HTV851988 IDR851988 INN851988 IXJ851988 JHF851988 JRB851988 KAX851988 KKT851988 KUP851988 LEL851988 LOH851988 LYD851988 MHZ851988 MRV851988 NBR851988 NLN851988 NVJ851988 OFF851988 OPB851988 OYX851988 PIT851988 PSP851988 QCL851988 QMH851988 QWD851988 RFZ851988 RPV851988 RZR851988 SJN851988 STJ851988 TDF851988 TNB851988 TWX851988 UGT851988 UQP851988 VAL851988 VKH851988 VUD851988 WDZ851988 WNV851988 WXR851988 T917524 LF917524 VB917524 AEX917524 AOT917524 AYP917524 BIL917524 BSH917524 CCD917524 CLZ917524 CVV917524 DFR917524 DPN917524 DZJ917524 EJF917524 ETB917524 FCX917524 FMT917524 FWP917524 GGL917524 GQH917524 HAD917524 HJZ917524 HTV917524 IDR917524 INN917524 IXJ917524 JHF917524 JRB917524 KAX917524 KKT917524 KUP917524 LEL917524 LOH917524 LYD917524 MHZ917524 MRV917524 NBR917524 NLN917524 NVJ917524 OFF917524 OPB917524 OYX917524 PIT917524 PSP917524 QCL917524 QMH917524 QWD917524 RFZ917524 RPV917524 RZR917524 SJN917524 STJ917524 TDF917524 TNB917524 TWX917524 UGT917524 UQP917524 VAL917524 VKH917524 VUD917524 WDZ917524 WNV917524 WXR917524 T983060 LF983060 VB983060 AEX983060 AOT983060 AYP983060 BIL983060 BSH983060 CCD983060 CLZ983060 CVV983060 DFR983060 DPN983060 DZJ983060 EJF983060 ETB983060 FCX983060 FMT983060 FWP983060 GGL983060 GQH983060 HAD983060 HJZ983060 HTV983060 IDR983060 INN983060 IXJ983060 JHF983060 JRB983060 KAX983060 KKT983060 KUP983060 LEL983060 LOH983060 LYD983060 MHZ983060 MRV983060 NBR983060 NLN983060 NVJ983060 OFF983060 OPB983060 OYX983060 PIT983060 PSP983060 QCL983060 QMH983060 QWD983060 RFZ983060 RPV983060 RZR983060 SJN983060 STJ983060 TDF983060 TNB983060 TWX983060 UGT983060 UQP983060 VAL983060 VKH983060 VUD983060 WDZ983060 WNV983060 VUD24 VKH24 VAL24 UQP24 UGT24 TWX24 TNB24 TDF24 STJ24 SJN24 RZR24 RPV24 RFZ24 QWD24 QMH24 QCL24 PSP24 PIT24 OYX24 OPB24 OFF24 NVJ24 NLN24 NBR24 MRV24 MHZ24 LYD24 LOH24 LEL24 KUP24 KKT24 KAX24 JRB24 JHF24 IXJ24 INN24 IDR24 HTV24 HJZ24 HAD24 GQH24 GGL24 FWP24 FMT24 FCX24 ETB24 EJF24 DZJ24 DPN24 DFR24 CVV24 CLZ24 CCD24 BSH24 BIL24 AYP24 AOT24 AEX24 VB24 LF24 WXR24 WXP24 WNT24 WDX24 VUB24 VKF24 VAJ24 UQN24 UGR24 TWV24 TMZ24 TDD24 STH24 SJL24 RZP24 RPT24 RFX24 QWB24 QMF24 QCJ24 PSN24 PIR24 OYV24 OOZ24 OFD24 NVH24 NLL24 NBP24 MRT24 MHX24 LYB24 LOF24 LEJ24 KUN24 KKR24 KAV24 JQZ24 JHD24 IXH24 INL24 IDP24 HTT24 HJX24 HAB24 GQF24 GGJ24 FWN24 FMR24 FCV24 ESZ24 EJD24 DZH24 DPL24 DFP24 CVT24 CLX24 CCB24 BSF24 BIJ24 AYN24 AOR24 AEV24 UZ24 LD24 R24 WNV24 WDZ24 Y65556 Y131092 Y196628 Y262164 Y327700 Y393236 Y458772 Y524308 Y589844 Y655380 Y720916 Y786452 Y851988 Y917524 Y983060 AA65556 AA131092 AA196628 AA262164 AA327700 AA393236 AA458772 AA524308 AA589844 AA655380 AA720916 AA786452 AA851988 AA917524 AA983060 Y24 AF65556 AF131092 AF196628 AF262164 AF327700 AF393236 AF458772 AF524308 AF589844 AF655380 AF720916 AF786452 AF851988 AF917524 AF983060 AH65556 AH131092 AH196628 AH262164 AH327700 AH393236 AH458772 AH524308 AH589844 AH655380 AH720916 AH786452 AH851988 AH917524 AH983060 AF24 AM65556 AM131092 AM196628 AM262164 AM327700 AM393236 AM458772 AM524308 AM589844 AM655380 AM720916 AM786452 AM851988 AM917524 AM983060 AO65556 AO131092 AO196628 AO262164 AO327700 AO393236 AO458772 AO524308 AO589844 AO655380 AO720916 AO786452 AO851988 AO917524 AO983060 AM24 AT65556 AT131092 AT196628 AT262164 AT327700 AT393236 AT458772 AT524308 AT589844 AT655380 AT720916 AT786452 AT851988 AT917524 AT983060 AV65556 AV131092 AV196628 AV262164 AV327700 AV393236 AV458772 AV524308 AV589844 AV655380 AV720916 AV786452 AV851988 AV917524 AV983060 AT24 BA65556 BA131092 BA196628 BA262164 BA327700 BA393236 BA458772 BA524308 BA589844 BA655380 BA720916 BA786452 BA851988 BA917524 BA983060 BC65556 BC131092 BC196628 BC262164 BC327700 BC393236 BC458772 BC524308 BC589844 BC655380 BC720916 BC786452 BC851988 BC917524 BC983060 BA24 BH65556 BH131092 BH196628 BH262164 BH327700 BH393236 BH458772 BH524308 BH589844 BH655380 BH720916 BH786452 BH851988 BH917524 BH983060 BJ65556 BJ131092 BJ196628 BJ262164 BJ327700 BJ393236 BJ458772 BJ524308 BJ589844 BJ655380 BJ720916 BJ786452 BJ851988 BJ917524 BJ983060 BH24"/>
    <dataValidation type="list" allowBlank="1" showInputMessage="1" showErrorMessage="1" errorTitle="Ошибка" error="Выберите значение из списка" sqref="WXK983060 M65556 KY65556 UU65556 AEQ65556 AOM65556 AYI65556 BIE65556 BSA65556 CBW65556 CLS65556 CVO65556 DFK65556 DPG65556 DZC65556 EIY65556 ESU65556 FCQ65556 FMM65556 FWI65556 GGE65556 GQA65556 GZW65556 HJS65556 HTO65556 IDK65556 ING65556 IXC65556 JGY65556 JQU65556 KAQ65556 KKM65556 KUI65556 LEE65556 LOA65556 LXW65556 MHS65556 MRO65556 NBK65556 NLG65556 NVC65556 OEY65556 OOU65556 OYQ65556 PIM65556 PSI65556 QCE65556 QMA65556 QVW65556 RFS65556 RPO65556 RZK65556 SJG65556 STC65556 TCY65556 TMU65556 TWQ65556 UGM65556 UQI65556 VAE65556 VKA65556 VTW65556 WDS65556 WNO65556 WXK65556 M131092 KY131092 UU131092 AEQ131092 AOM131092 AYI131092 BIE131092 BSA131092 CBW131092 CLS131092 CVO131092 DFK131092 DPG131092 DZC131092 EIY131092 ESU131092 FCQ131092 FMM131092 FWI131092 GGE131092 GQA131092 GZW131092 HJS131092 HTO131092 IDK131092 ING131092 IXC131092 JGY131092 JQU131092 KAQ131092 KKM131092 KUI131092 LEE131092 LOA131092 LXW131092 MHS131092 MRO131092 NBK131092 NLG131092 NVC131092 OEY131092 OOU131092 OYQ131092 PIM131092 PSI131092 QCE131092 QMA131092 QVW131092 RFS131092 RPO131092 RZK131092 SJG131092 STC131092 TCY131092 TMU131092 TWQ131092 UGM131092 UQI131092 VAE131092 VKA131092 VTW131092 WDS131092 WNO131092 WXK131092 M196628 KY196628 UU196628 AEQ196628 AOM196628 AYI196628 BIE196628 BSA196628 CBW196628 CLS196628 CVO196628 DFK196628 DPG196628 DZC196628 EIY196628 ESU196628 FCQ196628 FMM196628 FWI196628 GGE196628 GQA196628 GZW196628 HJS196628 HTO196628 IDK196628 ING196628 IXC196628 JGY196628 JQU196628 KAQ196628 KKM196628 KUI196628 LEE196628 LOA196628 LXW196628 MHS196628 MRO196628 NBK196628 NLG196628 NVC196628 OEY196628 OOU196628 OYQ196628 PIM196628 PSI196628 QCE196628 QMA196628 QVW196628 RFS196628 RPO196628 RZK196628 SJG196628 STC196628 TCY196628 TMU196628 TWQ196628 UGM196628 UQI196628 VAE196628 VKA196628 VTW196628 WDS196628 WNO196628 WXK196628 M262164 KY262164 UU262164 AEQ262164 AOM262164 AYI262164 BIE262164 BSA262164 CBW262164 CLS262164 CVO262164 DFK262164 DPG262164 DZC262164 EIY262164 ESU262164 FCQ262164 FMM262164 FWI262164 GGE262164 GQA262164 GZW262164 HJS262164 HTO262164 IDK262164 ING262164 IXC262164 JGY262164 JQU262164 KAQ262164 KKM262164 KUI262164 LEE262164 LOA262164 LXW262164 MHS262164 MRO262164 NBK262164 NLG262164 NVC262164 OEY262164 OOU262164 OYQ262164 PIM262164 PSI262164 QCE262164 QMA262164 QVW262164 RFS262164 RPO262164 RZK262164 SJG262164 STC262164 TCY262164 TMU262164 TWQ262164 UGM262164 UQI262164 VAE262164 VKA262164 VTW262164 WDS262164 WNO262164 WXK262164 M327700 KY327700 UU327700 AEQ327700 AOM327700 AYI327700 BIE327700 BSA327700 CBW327700 CLS327700 CVO327700 DFK327700 DPG327700 DZC327700 EIY327700 ESU327700 FCQ327700 FMM327700 FWI327700 GGE327700 GQA327700 GZW327700 HJS327700 HTO327700 IDK327700 ING327700 IXC327700 JGY327700 JQU327700 KAQ327700 KKM327700 KUI327700 LEE327700 LOA327700 LXW327700 MHS327700 MRO327700 NBK327700 NLG327700 NVC327700 OEY327700 OOU327700 OYQ327700 PIM327700 PSI327700 QCE327700 QMA327700 QVW327700 RFS327700 RPO327700 RZK327700 SJG327700 STC327700 TCY327700 TMU327700 TWQ327700 UGM327700 UQI327700 VAE327700 VKA327700 VTW327700 WDS327700 WNO327700 WXK327700 M393236 KY393236 UU393236 AEQ393236 AOM393236 AYI393236 BIE393236 BSA393236 CBW393236 CLS393236 CVO393236 DFK393236 DPG393236 DZC393236 EIY393236 ESU393236 FCQ393236 FMM393236 FWI393236 GGE393236 GQA393236 GZW393236 HJS393236 HTO393236 IDK393236 ING393236 IXC393236 JGY393236 JQU393236 KAQ393236 KKM393236 KUI393236 LEE393236 LOA393236 LXW393236 MHS393236 MRO393236 NBK393236 NLG393236 NVC393236 OEY393236 OOU393236 OYQ393236 PIM393236 PSI393236 QCE393236 QMA393236 QVW393236 RFS393236 RPO393236 RZK393236 SJG393236 STC393236 TCY393236 TMU393236 TWQ393236 UGM393236 UQI393236 VAE393236 VKA393236 VTW393236 WDS393236 WNO393236 WXK393236 M458772 KY458772 UU458772 AEQ458772 AOM458772 AYI458772 BIE458772 BSA458772 CBW458772 CLS458772 CVO458772 DFK458772 DPG458772 DZC458772 EIY458772 ESU458772 FCQ458772 FMM458772 FWI458772 GGE458772 GQA458772 GZW458772 HJS458772 HTO458772 IDK458772 ING458772 IXC458772 JGY458772 JQU458772 KAQ458772 KKM458772 KUI458772 LEE458772 LOA458772 LXW458772 MHS458772 MRO458772 NBK458772 NLG458772 NVC458772 OEY458772 OOU458772 OYQ458772 PIM458772 PSI458772 QCE458772 QMA458772 QVW458772 RFS458772 RPO458772 RZK458772 SJG458772 STC458772 TCY458772 TMU458772 TWQ458772 UGM458772 UQI458772 VAE458772 VKA458772 VTW458772 WDS458772 WNO458772 WXK458772 M524308 KY524308 UU524308 AEQ524308 AOM524308 AYI524308 BIE524308 BSA524308 CBW524308 CLS524308 CVO524308 DFK524308 DPG524308 DZC524308 EIY524308 ESU524308 FCQ524308 FMM524308 FWI524308 GGE524308 GQA524308 GZW524308 HJS524308 HTO524308 IDK524308 ING524308 IXC524308 JGY524308 JQU524308 KAQ524308 KKM524308 KUI524308 LEE524308 LOA524308 LXW524308 MHS524308 MRO524308 NBK524308 NLG524308 NVC524308 OEY524308 OOU524308 OYQ524308 PIM524308 PSI524308 QCE524308 QMA524308 QVW524308 RFS524308 RPO524308 RZK524308 SJG524308 STC524308 TCY524308 TMU524308 TWQ524308 UGM524308 UQI524308 VAE524308 VKA524308 VTW524308 WDS524308 WNO524308 WXK524308 M589844 KY589844 UU589844 AEQ589844 AOM589844 AYI589844 BIE589844 BSA589844 CBW589844 CLS589844 CVO589844 DFK589844 DPG589844 DZC589844 EIY589844 ESU589844 FCQ589844 FMM589844 FWI589844 GGE589844 GQA589844 GZW589844 HJS589844 HTO589844 IDK589844 ING589844 IXC589844 JGY589844 JQU589844 KAQ589844 KKM589844 KUI589844 LEE589844 LOA589844 LXW589844 MHS589844 MRO589844 NBK589844 NLG589844 NVC589844 OEY589844 OOU589844 OYQ589844 PIM589844 PSI589844 QCE589844 QMA589844 QVW589844 RFS589844 RPO589844 RZK589844 SJG589844 STC589844 TCY589844 TMU589844 TWQ589844 UGM589844 UQI589844 VAE589844 VKA589844 VTW589844 WDS589844 WNO589844 WXK589844 M655380 KY655380 UU655380 AEQ655380 AOM655380 AYI655380 BIE655380 BSA655380 CBW655380 CLS655380 CVO655380 DFK655380 DPG655380 DZC655380 EIY655380 ESU655380 FCQ655380 FMM655380 FWI655380 GGE655380 GQA655380 GZW655380 HJS655380 HTO655380 IDK655380 ING655380 IXC655380 JGY655380 JQU655380 KAQ655380 KKM655380 KUI655380 LEE655380 LOA655380 LXW655380 MHS655380 MRO655380 NBK655380 NLG655380 NVC655380 OEY655380 OOU655380 OYQ655380 PIM655380 PSI655380 QCE655380 QMA655380 QVW655380 RFS655380 RPO655380 RZK655380 SJG655380 STC655380 TCY655380 TMU655380 TWQ655380 UGM655380 UQI655380 VAE655380 VKA655380 VTW655380 WDS655380 WNO655380 WXK655380 M720916 KY720916 UU720916 AEQ720916 AOM720916 AYI720916 BIE720916 BSA720916 CBW720916 CLS720916 CVO720916 DFK720916 DPG720916 DZC720916 EIY720916 ESU720916 FCQ720916 FMM720916 FWI720916 GGE720916 GQA720916 GZW720916 HJS720916 HTO720916 IDK720916 ING720916 IXC720916 JGY720916 JQU720916 KAQ720916 KKM720916 KUI720916 LEE720916 LOA720916 LXW720916 MHS720916 MRO720916 NBK720916 NLG720916 NVC720916 OEY720916 OOU720916 OYQ720916 PIM720916 PSI720916 QCE720916 QMA720916 QVW720916 RFS720916 RPO720916 RZK720916 SJG720916 STC720916 TCY720916 TMU720916 TWQ720916 UGM720916 UQI720916 VAE720916 VKA720916 VTW720916 WDS720916 WNO720916 WXK720916 M786452 KY786452 UU786452 AEQ786452 AOM786452 AYI786452 BIE786452 BSA786452 CBW786452 CLS786452 CVO786452 DFK786452 DPG786452 DZC786452 EIY786452 ESU786452 FCQ786452 FMM786452 FWI786452 GGE786452 GQA786452 GZW786452 HJS786452 HTO786452 IDK786452 ING786452 IXC786452 JGY786452 JQU786452 KAQ786452 KKM786452 KUI786452 LEE786452 LOA786452 LXW786452 MHS786452 MRO786452 NBK786452 NLG786452 NVC786452 OEY786452 OOU786452 OYQ786452 PIM786452 PSI786452 QCE786452 QMA786452 QVW786452 RFS786452 RPO786452 RZK786452 SJG786452 STC786452 TCY786452 TMU786452 TWQ786452 UGM786452 UQI786452 VAE786452 VKA786452 VTW786452 WDS786452 WNO786452 WXK786452 M851988 KY851988 UU851988 AEQ851988 AOM851988 AYI851988 BIE851988 BSA851988 CBW851988 CLS851988 CVO851988 DFK851988 DPG851988 DZC851988 EIY851988 ESU851988 FCQ851988 FMM851988 FWI851988 GGE851988 GQA851988 GZW851988 HJS851988 HTO851988 IDK851988 ING851988 IXC851988 JGY851988 JQU851988 KAQ851988 KKM851988 KUI851988 LEE851988 LOA851988 LXW851988 MHS851988 MRO851988 NBK851988 NLG851988 NVC851988 OEY851988 OOU851988 OYQ851988 PIM851988 PSI851988 QCE851988 QMA851988 QVW851988 RFS851988 RPO851988 RZK851988 SJG851988 STC851988 TCY851988 TMU851988 TWQ851988 UGM851988 UQI851988 VAE851988 VKA851988 VTW851988 WDS851988 WNO851988 WXK851988 M917524 KY917524 UU917524 AEQ917524 AOM917524 AYI917524 BIE917524 BSA917524 CBW917524 CLS917524 CVO917524 DFK917524 DPG917524 DZC917524 EIY917524 ESU917524 FCQ917524 FMM917524 FWI917524 GGE917524 GQA917524 GZW917524 HJS917524 HTO917524 IDK917524 ING917524 IXC917524 JGY917524 JQU917524 KAQ917524 KKM917524 KUI917524 LEE917524 LOA917524 LXW917524 MHS917524 MRO917524 NBK917524 NLG917524 NVC917524 OEY917524 OOU917524 OYQ917524 PIM917524 PSI917524 QCE917524 QMA917524 QVW917524 RFS917524 RPO917524 RZK917524 SJG917524 STC917524 TCY917524 TMU917524 TWQ917524 UGM917524 UQI917524 VAE917524 VKA917524 VTW917524 WDS917524 WNO917524 WXK917524 M983060 KY983060 UU983060 AEQ983060 AOM983060 AYI983060 BIE983060 BSA983060 CBW983060 CLS983060 CVO983060 DFK983060 DPG983060 DZC983060 EIY983060 ESU983060 FCQ983060 FMM983060 FWI983060 GGE983060 GQA983060 GZW983060 HJS983060 HTO983060 IDK983060 ING983060 IXC983060 JGY983060 JQU983060 KAQ983060 KKM983060 KUI983060 LEE983060 LOA983060 LXW983060 MHS983060 MRO983060 NBK983060 NLG983060 NVC983060 OEY983060 OOU983060 OYQ983060 PIM983060 PSI983060 QCE983060 QMA983060 QVW983060 RFS983060 RPO983060 RZK983060 SJG983060 STC983060 TCY983060 TMU983060 TWQ983060 UGM983060 UQI983060 VAE983060 VKA983060 VTW983060 WDS983060 WNO983060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M24 WXK24 WNO24 WDS24">
      <formula1>kind_of_heat_transfer</formula1>
    </dataValidation>
    <dataValidation type="list" allowBlank="1" showInputMessage="1" errorTitle="Ошибка" error="Выберите значение из списка" prompt="Выберите значение из списка" sqref="LA23:LH23 UW23:VD23 AES23:AEZ23 AOO23:AOV23 AYK23:AYR23 BIG23:BIN23 BSC23:BSJ23 CBY23:CCF23 CLU23:CMB23 CVQ23:CVX23 DFM23:DFT23 DPI23:DPP23 DZE23:DZL23 EJA23:EJH23 ESW23:ETD23 FCS23:FCZ23 FMO23:FMV23 FWK23:FWR23 GGG23:GGN23 GQC23:GQJ23 GZY23:HAF23 HJU23:HKB23 HTQ23:HTX23 IDM23:IDT23 INI23:INP23 IXE23:IXL23 JHA23:JHH23 JQW23:JRD23 KAS23:KAZ23 KKO23:KKV23 KUK23:KUR23 LEG23:LEN23 LOC23:LOJ23 LXY23:LYF23 MHU23:MIB23 MRQ23:MRX23 NBM23:NBT23 NLI23:NLP23 NVE23:NVL23 OFA23:OFH23 OOW23:OPD23 OYS23:OYZ23 PIO23:PIV23 PSK23:PSR23 QCG23:QCN23 QMC23:QMJ23 QVY23:QWF23 RFU23:RGB23 RPQ23:RPX23 RZM23:RZT23 SJI23:SJP23 STE23:STL23 TDA23:TDH23 TMW23:TND23 TWS23:TWZ23 UGO23:UGV23 UQK23:UQR23 VAG23:VAN23 VKC23:VKJ23 VTY23:VUF23 WDU23:WEB23 WNQ23:WNX23 WXM23:WXT23 LA65555:LH65555 UW65555:VD65555 AES65555:AEZ65555 AOO65555:AOV65555 AYK65555:AYR65555 BIG65555:BIN65555 BSC65555:BSJ65555 CBY65555:CCF65555 CLU65555:CMB65555 CVQ65555:CVX65555 DFM65555:DFT65555 DPI65555:DPP65555 DZE65555:DZL65555 EJA65555:EJH65555 ESW65555:ETD65555 FCS65555:FCZ65555 FMO65555:FMV65555 FWK65555:FWR65555 GGG65555:GGN65555 GQC65555:GQJ65555 GZY65555:HAF65555 HJU65555:HKB65555 HTQ65555:HTX65555 IDM65555:IDT65555 INI65555:INP65555 IXE65555:IXL65555 JHA65555:JHH65555 JQW65555:JRD65555 KAS65555:KAZ65555 KKO65555:KKV65555 KUK65555:KUR65555 LEG65555:LEN65555 LOC65555:LOJ65555 LXY65555:LYF65555 MHU65555:MIB65555 MRQ65555:MRX65555 NBM65555:NBT65555 NLI65555:NLP65555 NVE65555:NVL65555 OFA65555:OFH65555 OOW65555:OPD65555 OYS65555:OYZ65555 PIO65555:PIV65555 PSK65555:PSR65555 QCG65555:QCN65555 QMC65555:QMJ65555 QVY65555:QWF65555 RFU65555:RGB65555 RPQ65555:RPX65555 RZM65555:RZT65555 SJI65555:SJP65555 STE65555:STL65555 TDA65555:TDH65555 TMW65555:TND65555 TWS65555:TWZ65555 UGO65555:UGV65555 UQK65555:UQR65555 VAG65555:VAN65555 VKC65555:VKJ65555 VTY65555:VUF65555 WDU65555:WEB65555 WNQ65555:WNX65555 WXM65555:WXT65555 LA131091:LH131091 UW131091:VD131091 AES131091:AEZ131091 AOO131091:AOV131091 AYK131091:AYR131091 BIG131091:BIN131091 BSC131091:BSJ131091 CBY131091:CCF131091 CLU131091:CMB131091 CVQ131091:CVX131091 DFM131091:DFT131091 DPI131091:DPP131091 DZE131091:DZL131091 EJA131091:EJH131091 ESW131091:ETD131091 FCS131091:FCZ131091 FMO131091:FMV131091 FWK131091:FWR131091 GGG131091:GGN131091 GQC131091:GQJ131091 GZY131091:HAF131091 HJU131091:HKB131091 HTQ131091:HTX131091 IDM131091:IDT131091 INI131091:INP131091 IXE131091:IXL131091 JHA131091:JHH131091 JQW131091:JRD131091 KAS131091:KAZ131091 KKO131091:KKV131091 KUK131091:KUR131091 LEG131091:LEN131091 LOC131091:LOJ131091 LXY131091:LYF131091 MHU131091:MIB131091 MRQ131091:MRX131091 NBM131091:NBT131091 NLI131091:NLP131091 NVE131091:NVL131091 OFA131091:OFH131091 OOW131091:OPD131091 OYS131091:OYZ131091 PIO131091:PIV131091 PSK131091:PSR131091 QCG131091:QCN131091 QMC131091:QMJ131091 QVY131091:QWF131091 RFU131091:RGB131091 RPQ131091:RPX131091 RZM131091:RZT131091 SJI131091:SJP131091 STE131091:STL131091 TDA131091:TDH131091 TMW131091:TND131091 TWS131091:TWZ131091 UGO131091:UGV131091 UQK131091:UQR131091 VAG131091:VAN131091 VKC131091:VKJ131091 VTY131091:VUF131091 WDU131091:WEB131091 WNQ131091:WNX131091 WXM131091:WXT131091 LA196627:LH196627 UW196627:VD196627 AES196627:AEZ196627 AOO196627:AOV196627 AYK196627:AYR196627 BIG196627:BIN196627 BSC196627:BSJ196627 CBY196627:CCF196627 CLU196627:CMB196627 CVQ196627:CVX196627 DFM196627:DFT196627 DPI196627:DPP196627 DZE196627:DZL196627 EJA196627:EJH196627 ESW196627:ETD196627 FCS196627:FCZ196627 FMO196627:FMV196627 FWK196627:FWR196627 GGG196627:GGN196627 GQC196627:GQJ196627 GZY196627:HAF196627 HJU196627:HKB196627 HTQ196627:HTX196627 IDM196627:IDT196627 INI196627:INP196627 IXE196627:IXL196627 JHA196627:JHH196627 JQW196627:JRD196627 KAS196627:KAZ196627 KKO196627:KKV196627 KUK196627:KUR196627 LEG196627:LEN196627 LOC196627:LOJ196627 LXY196627:LYF196627 MHU196627:MIB196627 MRQ196627:MRX196627 NBM196627:NBT196627 NLI196627:NLP196627 NVE196627:NVL196627 OFA196627:OFH196627 OOW196627:OPD196627 OYS196627:OYZ196627 PIO196627:PIV196627 PSK196627:PSR196627 QCG196627:QCN196627 QMC196627:QMJ196627 QVY196627:QWF196627 RFU196627:RGB196627 RPQ196627:RPX196627 RZM196627:RZT196627 SJI196627:SJP196627 STE196627:STL196627 TDA196627:TDH196627 TMW196627:TND196627 TWS196627:TWZ196627 UGO196627:UGV196627 UQK196627:UQR196627 VAG196627:VAN196627 VKC196627:VKJ196627 VTY196627:VUF196627 WDU196627:WEB196627 WNQ196627:WNX196627 WXM196627:WXT196627 LA262163:LH262163 UW262163:VD262163 AES262163:AEZ262163 AOO262163:AOV262163 AYK262163:AYR262163 BIG262163:BIN262163 BSC262163:BSJ262163 CBY262163:CCF262163 CLU262163:CMB262163 CVQ262163:CVX262163 DFM262163:DFT262163 DPI262163:DPP262163 DZE262163:DZL262163 EJA262163:EJH262163 ESW262163:ETD262163 FCS262163:FCZ262163 FMO262163:FMV262163 FWK262163:FWR262163 GGG262163:GGN262163 GQC262163:GQJ262163 GZY262163:HAF262163 HJU262163:HKB262163 HTQ262163:HTX262163 IDM262163:IDT262163 INI262163:INP262163 IXE262163:IXL262163 JHA262163:JHH262163 JQW262163:JRD262163 KAS262163:KAZ262163 KKO262163:KKV262163 KUK262163:KUR262163 LEG262163:LEN262163 LOC262163:LOJ262163 LXY262163:LYF262163 MHU262163:MIB262163 MRQ262163:MRX262163 NBM262163:NBT262163 NLI262163:NLP262163 NVE262163:NVL262163 OFA262163:OFH262163 OOW262163:OPD262163 OYS262163:OYZ262163 PIO262163:PIV262163 PSK262163:PSR262163 QCG262163:QCN262163 QMC262163:QMJ262163 QVY262163:QWF262163 RFU262163:RGB262163 RPQ262163:RPX262163 RZM262163:RZT262163 SJI262163:SJP262163 STE262163:STL262163 TDA262163:TDH262163 TMW262163:TND262163 TWS262163:TWZ262163 UGO262163:UGV262163 UQK262163:UQR262163 VAG262163:VAN262163 VKC262163:VKJ262163 VTY262163:VUF262163 WDU262163:WEB262163 WNQ262163:WNX262163 WXM262163:WXT262163 LA327699:LH327699 UW327699:VD327699 AES327699:AEZ327699 AOO327699:AOV327699 AYK327699:AYR327699 BIG327699:BIN327699 BSC327699:BSJ327699 CBY327699:CCF327699 CLU327699:CMB327699 CVQ327699:CVX327699 DFM327699:DFT327699 DPI327699:DPP327699 DZE327699:DZL327699 EJA327699:EJH327699 ESW327699:ETD327699 FCS327699:FCZ327699 FMO327699:FMV327699 FWK327699:FWR327699 GGG327699:GGN327699 GQC327699:GQJ327699 GZY327699:HAF327699 HJU327699:HKB327699 HTQ327699:HTX327699 IDM327699:IDT327699 INI327699:INP327699 IXE327699:IXL327699 JHA327699:JHH327699 JQW327699:JRD327699 KAS327699:KAZ327699 KKO327699:KKV327699 KUK327699:KUR327699 LEG327699:LEN327699 LOC327699:LOJ327699 LXY327699:LYF327699 MHU327699:MIB327699 MRQ327699:MRX327699 NBM327699:NBT327699 NLI327699:NLP327699 NVE327699:NVL327699 OFA327699:OFH327699 OOW327699:OPD327699 OYS327699:OYZ327699 PIO327699:PIV327699 PSK327699:PSR327699 QCG327699:QCN327699 QMC327699:QMJ327699 QVY327699:QWF327699 RFU327699:RGB327699 RPQ327699:RPX327699 RZM327699:RZT327699 SJI327699:SJP327699 STE327699:STL327699 TDA327699:TDH327699 TMW327699:TND327699 TWS327699:TWZ327699 UGO327699:UGV327699 UQK327699:UQR327699 VAG327699:VAN327699 VKC327699:VKJ327699 VTY327699:VUF327699 WDU327699:WEB327699 WNQ327699:WNX327699 WXM327699:WXT327699 LA393235:LH393235 UW393235:VD393235 AES393235:AEZ393235 AOO393235:AOV393235 AYK393235:AYR393235 BIG393235:BIN393235 BSC393235:BSJ393235 CBY393235:CCF393235 CLU393235:CMB393235 CVQ393235:CVX393235 DFM393235:DFT393235 DPI393235:DPP393235 DZE393235:DZL393235 EJA393235:EJH393235 ESW393235:ETD393235 FCS393235:FCZ393235 FMO393235:FMV393235 FWK393235:FWR393235 GGG393235:GGN393235 GQC393235:GQJ393235 GZY393235:HAF393235 HJU393235:HKB393235 HTQ393235:HTX393235 IDM393235:IDT393235 INI393235:INP393235 IXE393235:IXL393235 JHA393235:JHH393235 JQW393235:JRD393235 KAS393235:KAZ393235 KKO393235:KKV393235 KUK393235:KUR393235 LEG393235:LEN393235 LOC393235:LOJ393235 LXY393235:LYF393235 MHU393235:MIB393235 MRQ393235:MRX393235 NBM393235:NBT393235 NLI393235:NLP393235 NVE393235:NVL393235 OFA393235:OFH393235 OOW393235:OPD393235 OYS393235:OYZ393235 PIO393235:PIV393235 PSK393235:PSR393235 QCG393235:QCN393235 QMC393235:QMJ393235 QVY393235:QWF393235 RFU393235:RGB393235 RPQ393235:RPX393235 RZM393235:RZT393235 SJI393235:SJP393235 STE393235:STL393235 TDA393235:TDH393235 TMW393235:TND393235 TWS393235:TWZ393235 UGO393235:UGV393235 UQK393235:UQR393235 VAG393235:VAN393235 VKC393235:VKJ393235 VTY393235:VUF393235 WDU393235:WEB393235 WNQ393235:WNX393235 WXM393235:WXT393235 LA458771:LH458771 UW458771:VD458771 AES458771:AEZ458771 AOO458771:AOV458771 AYK458771:AYR458771 BIG458771:BIN458771 BSC458771:BSJ458771 CBY458771:CCF458771 CLU458771:CMB458771 CVQ458771:CVX458771 DFM458771:DFT458771 DPI458771:DPP458771 DZE458771:DZL458771 EJA458771:EJH458771 ESW458771:ETD458771 FCS458771:FCZ458771 FMO458771:FMV458771 FWK458771:FWR458771 GGG458771:GGN458771 GQC458771:GQJ458771 GZY458771:HAF458771 HJU458771:HKB458771 HTQ458771:HTX458771 IDM458771:IDT458771 INI458771:INP458771 IXE458771:IXL458771 JHA458771:JHH458771 JQW458771:JRD458771 KAS458771:KAZ458771 KKO458771:KKV458771 KUK458771:KUR458771 LEG458771:LEN458771 LOC458771:LOJ458771 LXY458771:LYF458771 MHU458771:MIB458771 MRQ458771:MRX458771 NBM458771:NBT458771 NLI458771:NLP458771 NVE458771:NVL458771 OFA458771:OFH458771 OOW458771:OPD458771 OYS458771:OYZ458771 PIO458771:PIV458771 PSK458771:PSR458771 QCG458771:QCN458771 QMC458771:QMJ458771 QVY458771:QWF458771 RFU458771:RGB458771 RPQ458771:RPX458771 RZM458771:RZT458771 SJI458771:SJP458771 STE458771:STL458771 TDA458771:TDH458771 TMW458771:TND458771 TWS458771:TWZ458771 UGO458771:UGV458771 UQK458771:UQR458771 VAG458771:VAN458771 VKC458771:VKJ458771 VTY458771:VUF458771 WDU458771:WEB458771 WNQ458771:WNX458771 WXM458771:WXT458771 LA524307:LH524307 UW524307:VD524307 AES524307:AEZ524307 AOO524307:AOV524307 AYK524307:AYR524307 BIG524307:BIN524307 BSC524307:BSJ524307 CBY524307:CCF524307 CLU524307:CMB524307 CVQ524307:CVX524307 DFM524307:DFT524307 DPI524307:DPP524307 DZE524307:DZL524307 EJA524307:EJH524307 ESW524307:ETD524307 FCS524307:FCZ524307 FMO524307:FMV524307 FWK524307:FWR524307 GGG524307:GGN524307 GQC524307:GQJ524307 GZY524307:HAF524307 HJU524307:HKB524307 HTQ524307:HTX524307 IDM524307:IDT524307 INI524307:INP524307 IXE524307:IXL524307 JHA524307:JHH524307 JQW524307:JRD524307 KAS524307:KAZ524307 KKO524307:KKV524307 KUK524307:KUR524307 LEG524307:LEN524307 LOC524307:LOJ524307 LXY524307:LYF524307 MHU524307:MIB524307 MRQ524307:MRX524307 NBM524307:NBT524307 NLI524307:NLP524307 NVE524307:NVL524307 OFA524307:OFH524307 OOW524307:OPD524307 OYS524307:OYZ524307 PIO524307:PIV524307 PSK524307:PSR524307 QCG524307:QCN524307 QMC524307:QMJ524307 QVY524307:QWF524307 RFU524307:RGB524307 RPQ524307:RPX524307 RZM524307:RZT524307 SJI524307:SJP524307 STE524307:STL524307 TDA524307:TDH524307 TMW524307:TND524307 TWS524307:TWZ524307 UGO524307:UGV524307 UQK524307:UQR524307 VAG524307:VAN524307 VKC524307:VKJ524307 VTY524307:VUF524307 WDU524307:WEB524307 WNQ524307:WNX524307 WXM524307:WXT524307 LA589843:LH589843 UW589843:VD589843 AES589843:AEZ589843 AOO589843:AOV589843 AYK589843:AYR589843 BIG589843:BIN589843 BSC589843:BSJ589843 CBY589843:CCF589843 CLU589843:CMB589843 CVQ589843:CVX589843 DFM589843:DFT589843 DPI589843:DPP589843 DZE589843:DZL589843 EJA589843:EJH589843 ESW589843:ETD589843 FCS589843:FCZ589843 FMO589843:FMV589843 FWK589843:FWR589843 GGG589843:GGN589843 GQC589843:GQJ589843 GZY589843:HAF589843 HJU589843:HKB589843 HTQ589843:HTX589843 IDM589843:IDT589843 INI589843:INP589843 IXE589843:IXL589843 JHA589843:JHH589843 JQW589843:JRD589843 KAS589843:KAZ589843 KKO589843:KKV589843 KUK589843:KUR589843 LEG589843:LEN589843 LOC589843:LOJ589843 LXY589843:LYF589843 MHU589843:MIB589843 MRQ589843:MRX589843 NBM589843:NBT589843 NLI589843:NLP589843 NVE589843:NVL589843 OFA589843:OFH589843 OOW589843:OPD589843 OYS589843:OYZ589843 PIO589843:PIV589843 PSK589843:PSR589843 QCG589843:QCN589843 QMC589843:QMJ589843 QVY589843:QWF589843 RFU589843:RGB589843 RPQ589843:RPX589843 RZM589843:RZT589843 SJI589843:SJP589843 STE589843:STL589843 TDA589843:TDH589843 TMW589843:TND589843 TWS589843:TWZ589843 UGO589843:UGV589843 UQK589843:UQR589843 VAG589843:VAN589843 VKC589843:VKJ589843 VTY589843:VUF589843 WDU589843:WEB589843 WNQ589843:WNX589843 WXM589843:WXT589843 LA655379:LH655379 UW655379:VD655379 AES655379:AEZ655379 AOO655379:AOV655379 AYK655379:AYR655379 BIG655379:BIN655379 BSC655379:BSJ655379 CBY655379:CCF655379 CLU655379:CMB655379 CVQ655379:CVX655379 DFM655379:DFT655379 DPI655379:DPP655379 DZE655379:DZL655379 EJA655379:EJH655379 ESW655379:ETD655379 FCS655379:FCZ655379 FMO655379:FMV655379 FWK655379:FWR655379 GGG655379:GGN655379 GQC655379:GQJ655379 GZY655379:HAF655379 HJU655379:HKB655379 HTQ655379:HTX655379 IDM655379:IDT655379 INI655379:INP655379 IXE655379:IXL655379 JHA655379:JHH655379 JQW655379:JRD655379 KAS655379:KAZ655379 KKO655379:KKV655379 KUK655379:KUR655379 LEG655379:LEN655379 LOC655379:LOJ655379 LXY655379:LYF655379 MHU655379:MIB655379 MRQ655379:MRX655379 NBM655379:NBT655379 NLI655379:NLP655379 NVE655379:NVL655379 OFA655379:OFH655379 OOW655379:OPD655379 OYS655379:OYZ655379 PIO655379:PIV655379 PSK655379:PSR655379 QCG655379:QCN655379 QMC655379:QMJ655379 QVY655379:QWF655379 RFU655379:RGB655379 RPQ655379:RPX655379 RZM655379:RZT655379 SJI655379:SJP655379 STE655379:STL655379 TDA655379:TDH655379 TMW655379:TND655379 TWS655379:TWZ655379 UGO655379:UGV655379 UQK655379:UQR655379 VAG655379:VAN655379 VKC655379:VKJ655379 VTY655379:VUF655379 WDU655379:WEB655379 WNQ655379:WNX655379 WXM655379:WXT655379 LA720915:LH720915 UW720915:VD720915 AES720915:AEZ720915 AOO720915:AOV720915 AYK720915:AYR720915 BIG720915:BIN720915 BSC720915:BSJ720915 CBY720915:CCF720915 CLU720915:CMB720915 CVQ720915:CVX720915 DFM720915:DFT720915 DPI720915:DPP720915 DZE720915:DZL720915 EJA720915:EJH720915 ESW720915:ETD720915 FCS720915:FCZ720915 FMO720915:FMV720915 FWK720915:FWR720915 GGG720915:GGN720915 GQC720915:GQJ720915 GZY720915:HAF720915 HJU720915:HKB720915 HTQ720915:HTX720915 IDM720915:IDT720915 INI720915:INP720915 IXE720915:IXL720915 JHA720915:JHH720915 JQW720915:JRD720915 KAS720915:KAZ720915 KKO720915:KKV720915 KUK720915:KUR720915 LEG720915:LEN720915 LOC720915:LOJ720915 LXY720915:LYF720915 MHU720915:MIB720915 MRQ720915:MRX720915 NBM720915:NBT720915 NLI720915:NLP720915 NVE720915:NVL720915 OFA720915:OFH720915 OOW720915:OPD720915 OYS720915:OYZ720915 PIO720915:PIV720915 PSK720915:PSR720915 QCG720915:QCN720915 QMC720915:QMJ720915 QVY720915:QWF720915 RFU720915:RGB720915 RPQ720915:RPX720915 RZM720915:RZT720915 SJI720915:SJP720915 STE720915:STL720915 TDA720915:TDH720915 TMW720915:TND720915 TWS720915:TWZ720915 UGO720915:UGV720915 UQK720915:UQR720915 VAG720915:VAN720915 VKC720915:VKJ720915 VTY720915:VUF720915 WDU720915:WEB720915 WNQ720915:WNX720915 WXM720915:WXT720915 LA786451:LH786451 UW786451:VD786451 AES786451:AEZ786451 AOO786451:AOV786451 AYK786451:AYR786451 BIG786451:BIN786451 BSC786451:BSJ786451 CBY786451:CCF786451 CLU786451:CMB786451 CVQ786451:CVX786451 DFM786451:DFT786451 DPI786451:DPP786451 DZE786451:DZL786451 EJA786451:EJH786451 ESW786451:ETD786451 FCS786451:FCZ786451 FMO786451:FMV786451 FWK786451:FWR786451 GGG786451:GGN786451 GQC786451:GQJ786451 GZY786451:HAF786451 HJU786451:HKB786451 HTQ786451:HTX786451 IDM786451:IDT786451 INI786451:INP786451 IXE786451:IXL786451 JHA786451:JHH786451 JQW786451:JRD786451 KAS786451:KAZ786451 KKO786451:KKV786451 KUK786451:KUR786451 LEG786451:LEN786451 LOC786451:LOJ786451 LXY786451:LYF786451 MHU786451:MIB786451 MRQ786451:MRX786451 NBM786451:NBT786451 NLI786451:NLP786451 NVE786451:NVL786451 OFA786451:OFH786451 OOW786451:OPD786451 OYS786451:OYZ786451 PIO786451:PIV786451 PSK786451:PSR786451 QCG786451:QCN786451 QMC786451:QMJ786451 QVY786451:QWF786451 RFU786451:RGB786451 RPQ786451:RPX786451 RZM786451:RZT786451 SJI786451:SJP786451 STE786451:STL786451 TDA786451:TDH786451 TMW786451:TND786451 TWS786451:TWZ786451 UGO786451:UGV786451 UQK786451:UQR786451 VAG786451:VAN786451 VKC786451:VKJ786451 VTY786451:VUF786451 WDU786451:WEB786451 WNQ786451:WNX786451 WXM786451:WXT786451 LA851987:LH851987 UW851987:VD851987 AES851987:AEZ851987 AOO851987:AOV851987 AYK851987:AYR851987 BIG851987:BIN851987 BSC851987:BSJ851987 CBY851987:CCF851987 CLU851987:CMB851987 CVQ851987:CVX851987 DFM851987:DFT851987 DPI851987:DPP851987 DZE851987:DZL851987 EJA851987:EJH851987 ESW851987:ETD851987 FCS851987:FCZ851987 FMO851987:FMV851987 FWK851987:FWR851987 GGG851987:GGN851987 GQC851987:GQJ851987 GZY851987:HAF851987 HJU851987:HKB851987 HTQ851987:HTX851987 IDM851987:IDT851987 INI851987:INP851987 IXE851987:IXL851987 JHA851987:JHH851987 JQW851987:JRD851987 KAS851987:KAZ851987 KKO851987:KKV851987 KUK851987:KUR851987 LEG851987:LEN851987 LOC851987:LOJ851987 LXY851987:LYF851987 MHU851987:MIB851987 MRQ851987:MRX851987 NBM851987:NBT851987 NLI851987:NLP851987 NVE851987:NVL851987 OFA851987:OFH851987 OOW851987:OPD851987 OYS851987:OYZ851987 PIO851987:PIV851987 PSK851987:PSR851987 QCG851987:QCN851987 QMC851987:QMJ851987 QVY851987:QWF851987 RFU851987:RGB851987 RPQ851987:RPX851987 RZM851987:RZT851987 SJI851987:SJP851987 STE851987:STL851987 TDA851987:TDH851987 TMW851987:TND851987 TWS851987:TWZ851987 UGO851987:UGV851987 UQK851987:UQR851987 VAG851987:VAN851987 VKC851987:VKJ851987 VTY851987:VUF851987 WDU851987:WEB851987 WNQ851987:WNX851987 WXM851987:WXT851987 LA917523:LH917523 UW917523:VD917523 AES917523:AEZ917523 AOO917523:AOV917523 AYK917523:AYR917523 BIG917523:BIN917523 BSC917523:BSJ917523 CBY917523:CCF917523 CLU917523:CMB917523 CVQ917523:CVX917523 DFM917523:DFT917523 DPI917523:DPP917523 DZE917523:DZL917523 EJA917523:EJH917523 ESW917523:ETD917523 FCS917523:FCZ917523 FMO917523:FMV917523 FWK917523:FWR917523 GGG917523:GGN917523 GQC917523:GQJ917523 GZY917523:HAF917523 HJU917523:HKB917523 HTQ917523:HTX917523 IDM917523:IDT917523 INI917523:INP917523 IXE917523:IXL917523 JHA917523:JHH917523 JQW917523:JRD917523 KAS917523:KAZ917523 KKO917523:KKV917523 KUK917523:KUR917523 LEG917523:LEN917523 LOC917523:LOJ917523 LXY917523:LYF917523 MHU917523:MIB917523 MRQ917523:MRX917523 NBM917523:NBT917523 NLI917523:NLP917523 NVE917523:NVL917523 OFA917523:OFH917523 OOW917523:OPD917523 OYS917523:OYZ917523 PIO917523:PIV917523 PSK917523:PSR917523 QCG917523:QCN917523 QMC917523:QMJ917523 QVY917523:QWF917523 RFU917523:RGB917523 RPQ917523:RPX917523 RZM917523:RZT917523 SJI917523:SJP917523 STE917523:STL917523 TDA917523:TDH917523 TMW917523:TND917523 TWS917523:TWZ917523 UGO917523:UGV917523 UQK917523:UQR917523 VAG917523:VAN917523 VKC917523:VKJ917523 VTY917523:VUF917523 WDU917523:WEB917523 WNQ917523:WNX917523 WXM917523:WXT917523 WXM983059:WXT983059 LA983059:LH983059 UW983059:VD983059 AES983059:AEZ983059 AOO983059:AOV983059 AYK983059:AYR983059 BIG983059:BIN983059 BSC983059:BSJ983059 CBY983059:CCF983059 CLU983059:CMB983059 CVQ983059:CVX983059 DFM983059:DFT983059 DPI983059:DPP983059 DZE983059:DZL983059 EJA983059:EJH983059 ESW983059:ETD983059 FCS983059:FCZ983059 FMO983059:FMV983059 FWK983059:FWR983059 GGG983059:GGN983059 GQC983059:GQJ983059 GZY983059:HAF983059 HJU983059:HKB983059 HTQ983059:HTX983059 IDM983059:IDT983059 INI983059:INP983059 IXE983059:IXL983059 JHA983059:JHH983059 JQW983059:JRD983059 KAS983059:KAZ983059 KKO983059:KKV983059 KUK983059:KUR983059 LEG983059:LEN983059 LOC983059:LOJ983059 LXY983059:LYF983059 MHU983059:MIB983059 MRQ983059:MRX983059 NBM983059:NBT983059 NLI983059:NLP983059 NVE983059:NVL983059 OFA983059:OFH983059 OOW983059:OPD983059 OYS983059:OYZ983059 PIO983059:PIV983059 PSK983059:PSR983059 QCG983059:QCN983059 QMC983059:QMJ983059 QVY983059:QWF983059 RFU983059:RGB983059 RPQ983059:RPX983059 RZM983059:RZT983059 SJI983059:SJP983059 STE983059:STL983059 TDA983059:TDH983059 TMW983059:TND983059 TWS983059:TWZ983059 UGO983059:UGV983059 UQK983059:UQR983059 VAG983059:VAN983059 VKC983059:VKJ983059 VTY983059:VUF983059 WDU983059:WEB983059 WNQ983059:WNX983059 O983059:BL983059 O65555:BL65555 O131091:BL131091 O196627:BL196627 O262163:BL262163 O327699:BL327699 O393235:BL393235 O458771:BL458771 O524307:BL524307 O589843:BL589843 O655379:BL655379 O720915:BL720915 O786451:BL786451 O851987:BL851987 O917523:BL917523">
      <formula1>kind_of_cons</formula1>
    </dataValidation>
    <dataValidation type="textLength" operator="lessThanOrEqual" allowBlank="1" showInputMessage="1" showErrorMessage="1" errorTitle="Ошибка" error="Допускается ввод не более 900 символов!" sqref="WXU983054:WXU983061 WNY983054:WNY983061 BM65550:BM65557 LI65550:LI65557 VE65550:VE65557 AFA65550:AFA65557 AOW65550:AOW65557 AYS65550:AYS65557 BIO65550:BIO65557 BSK65550:BSK65557 CCG65550:CCG65557 CMC65550:CMC65557 CVY65550:CVY65557 DFU65550:DFU65557 DPQ65550:DPQ65557 DZM65550:DZM65557 EJI65550:EJI65557 ETE65550:ETE65557 FDA65550:FDA65557 FMW65550:FMW65557 FWS65550:FWS65557 GGO65550:GGO65557 GQK65550:GQK65557 HAG65550:HAG65557 HKC65550:HKC65557 HTY65550:HTY65557 IDU65550:IDU65557 INQ65550:INQ65557 IXM65550:IXM65557 JHI65550:JHI65557 JRE65550:JRE65557 KBA65550:KBA65557 KKW65550:KKW65557 KUS65550:KUS65557 LEO65550:LEO65557 LOK65550:LOK65557 LYG65550:LYG65557 MIC65550:MIC65557 MRY65550:MRY65557 NBU65550:NBU65557 NLQ65550:NLQ65557 NVM65550:NVM65557 OFI65550:OFI65557 OPE65550:OPE65557 OZA65550:OZA65557 PIW65550:PIW65557 PSS65550:PSS65557 QCO65550:QCO65557 QMK65550:QMK65557 QWG65550:QWG65557 RGC65550:RGC65557 RPY65550:RPY65557 RZU65550:RZU65557 SJQ65550:SJQ65557 STM65550:STM65557 TDI65550:TDI65557 TNE65550:TNE65557 TXA65550:TXA65557 UGW65550:UGW65557 UQS65550:UQS65557 VAO65550:VAO65557 VKK65550:VKK65557 VUG65550:VUG65557 WEC65550:WEC65557 WNY65550:WNY65557 WXU65550:WXU65557 BM131086:BM131093 LI131086:LI131093 VE131086:VE131093 AFA131086:AFA131093 AOW131086:AOW131093 AYS131086:AYS131093 BIO131086:BIO131093 BSK131086:BSK131093 CCG131086:CCG131093 CMC131086:CMC131093 CVY131086:CVY131093 DFU131086:DFU131093 DPQ131086:DPQ131093 DZM131086:DZM131093 EJI131086:EJI131093 ETE131086:ETE131093 FDA131086:FDA131093 FMW131086:FMW131093 FWS131086:FWS131093 GGO131086:GGO131093 GQK131086:GQK131093 HAG131086:HAG131093 HKC131086:HKC131093 HTY131086:HTY131093 IDU131086:IDU131093 INQ131086:INQ131093 IXM131086:IXM131093 JHI131086:JHI131093 JRE131086:JRE131093 KBA131086:KBA131093 KKW131086:KKW131093 KUS131086:KUS131093 LEO131086:LEO131093 LOK131086:LOK131093 LYG131086:LYG131093 MIC131086:MIC131093 MRY131086:MRY131093 NBU131086:NBU131093 NLQ131086:NLQ131093 NVM131086:NVM131093 OFI131086:OFI131093 OPE131086:OPE131093 OZA131086:OZA131093 PIW131086:PIW131093 PSS131086:PSS131093 QCO131086:QCO131093 QMK131086:QMK131093 QWG131086:QWG131093 RGC131086:RGC131093 RPY131086:RPY131093 RZU131086:RZU131093 SJQ131086:SJQ131093 STM131086:STM131093 TDI131086:TDI131093 TNE131086:TNE131093 TXA131086:TXA131093 UGW131086:UGW131093 UQS131086:UQS131093 VAO131086:VAO131093 VKK131086:VKK131093 VUG131086:VUG131093 WEC131086:WEC131093 WNY131086:WNY131093 WXU131086:WXU131093 BM196622:BM196629 LI196622:LI196629 VE196622:VE196629 AFA196622:AFA196629 AOW196622:AOW196629 AYS196622:AYS196629 BIO196622:BIO196629 BSK196622:BSK196629 CCG196622:CCG196629 CMC196622:CMC196629 CVY196622:CVY196629 DFU196622:DFU196629 DPQ196622:DPQ196629 DZM196622:DZM196629 EJI196622:EJI196629 ETE196622:ETE196629 FDA196622:FDA196629 FMW196622:FMW196629 FWS196622:FWS196629 GGO196622:GGO196629 GQK196622:GQK196629 HAG196622:HAG196629 HKC196622:HKC196629 HTY196622:HTY196629 IDU196622:IDU196629 INQ196622:INQ196629 IXM196622:IXM196629 JHI196622:JHI196629 JRE196622:JRE196629 KBA196622:KBA196629 KKW196622:KKW196629 KUS196622:KUS196629 LEO196622:LEO196629 LOK196622:LOK196629 LYG196622:LYG196629 MIC196622:MIC196629 MRY196622:MRY196629 NBU196622:NBU196629 NLQ196622:NLQ196629 NVM196622:NVM196629 OFI196622:OFI196629 OPE196622:OPE196629 OZA196622:OZA196629 PIW196622:PIW196629 PSS196622:PSS196629 QCO196622:QCO196629 QMK196622:QMK196629 QWG196622:QWG196629 RGC196622:RGC196629 RPY196622:RPY196629 RZU196622:RZU196629 SJQ196622:SJQ196629 STM196622:STM196629 TDI196622:TDI196629 TNE196622:TNE196629 TXA196622:TXA196629 UGW196622:UGW196629 UQS196622:UQS196629 VAO196622:VAO196629 VKK196622:VKK196629 VUG196622:VUG196629 WEC196622:WEC196629 WNY196622:WNY196629 WXU196622:WXU196629 BM262158:BM262165 LI262158:LI262165 VE262158:VE262165 AFA262158:AFA262165 AOW262158:AOW262165 AYS262158:AYS262165 BIO262158:BIO262165 BSK262158:BSK262165 CCG262158:CCG262165 CMC262158:CMC262165 CVY262158:CVY262165 DFU262158:DFU262165 DPQ262158:DPQ262165 DZM262158:DZM262165 EJI262158:EJI262165 ETE262158:ETE262165 FDA262158:FDA262165 FMW262158:FMW262165 FWS262158:FWS262165 GGO262158:GGO262165 GQK262158:GQK262165 HAG262158:HAG262165 HKC262158:HKC262165 HTY262158:HTY262165 IDU262158:IDU262165 INQ262158:INQ262165 IXM262158:IXM262165 JHI262158:JHI262165 JRE262158:JRE262165 KBA262158:KBA262165 KKW262158:KKW262165 KUS262158:KUS262165 LEO262158:LEO262165 LOK262158:LOK262165 LYG262158:LYG262165 MIC262158:MIC262165 MRY262158:MRY262165 NBU262158:NBU262165 NLQ262158:NLQ262165 NVM262158:NVM262165 OFI262158:OFI262165 OPE262158:OPE262165 OZA262158:OZA262165 PIW262158:PIW262165 PSS262158:PSS262165 QCO262158:QCO262165 QMK262158:QMK262165 QWG262158:QWG262165 RGC262158:RGC262165 RPY262158:RPY262165 RZU262158:RZU262165 SJQ262158:SJQ262165 STM262158:STM262165 TDI262158:TDI262165 TNE262158:TNE262165 TXA262158:TXA262165 UGW262158:UGW262165 UQS262158:UQS262165 VAO262158:VAO262165 VKK262158:VKK262165 VUG262158:VUG262165 WEC262158:WEC262165 WNY262158:WNY262165 WXU262158:WXU262165 BM327694:BM327701 LI327694:LI327701 VE327694:VE327701 AFA327694:AFA327701 AOW327694:AOW327701 AYS327694:AYS327701 BIO327694:BIO327701 BSK327694:BSK327701 CCG327694:CCG327701 CMC327694:CMC327701 CVY327694:CVY327701 DFU327694:DFU327701 DPQ327694:DPQ327701 DZM327694:DZM327701 EJI327694:EJI327701 ETE327694:ETE327701 FDA327694:FDA327701 FMW327694:FMW327701 FWS327694:FWS327701 GGO327694:GGO327701 GQK327694:GQK327701 HAG327694:HAG327701 HKC327694:HKC327701 HTY327694:HTY327701 IDU327694:IDU327701 INQ327694:INQ327701 IXM327694:IXM327701 JHI327694:JHI327701 JRE327694:JRE327701 KBA327694:KBA327701 KKW327694:KKW327701 KUS327694:KUS327701 LEO327694:LEO327701 LOK327694:LOK327701 LYG327694:LYG327701 MIC327694:MIC327701 MRY327694:MRY327701 NBU327694:NBU327701 NLQ327694:NLQ327701 NVM327694:NVM327701 OFI327694:OFI327701 OPE327694:OPE327701 OZA327694:OZA327701 PIW327694:PIW327701 PSS327694:PSS327701 QCO327694:QCO327701 QMK327694:QMK327701 QWG327694:QWG327701 RGC327694:RGC327701 RPY327694:RPY327701 RZU327694:RZU327701 SJQ327694:SJQ327701 STM327694:STM327701 TDI327694:TDI327701 TNE327694:TNE327701 TXA327694:TXA327701 UGW327694:UGW327701 UQS327694:UQS327701 VAO327694:VAO327701 VKK327694:VKK327701 VUG327694:VUG327701 WEC327694:WEC327701 WNY327694:WNY327701 WXU327694:WXU327701 BM393230:BM393237 LI393230:LI393237 VE393230:VE393237 AFA393230:AFA393237 AOW393230:AOW393237 AYS393230:AYS393237 BIO393230:BIO393237 BSK393230:BSK393237 CCG393230:CCG393237 CMC393230:CMC393237 CVY393230:CVY393237 DFU393230:DFU393237 DPQ393230:DPQ393237 DZM393230:DZM393237 EJI393230:EJI393237 ETE393230:ETE393237 FDA393230:FDA393237 FMW393230:FMW393237 FWS393230:FWS393237 GGO393230:GGO393237 GQK393230:GQK393237 HAG393230:HAG393237 HKC393230:HKC393237 HTY393230:HTY393237 IDU393230:IDU393237 INQ393230:INQ393237 IXM393230:IXM393237 JHI393230:JHI393237 JRE393230:JRE393237 KBA393230:KBA393237 KKW393230:KKW393237 KUS393230:KUS393237 LEO393230:LEO393237 LOK393230:LOK393237 LYG393230:LYG393237 MIC393230:MIC393237 MRY393230:MRY393237 NBU393230:NBU393237 NLQ393230:NLQ393237 NVM393230:NVM393237 OFI393230:OFI393237 OPE393230:OPE393237 OZA393230:OZA393237 PIW393230:PIW393237 PSS393230:PSS393237 QCO393230:QCO393237 QMK393230:QMK393237 QWG393230:QWG393237 RGC393230:RGC393237 RPY393230:RPY393237 RZU393230:RZU393237 SJQ393230:SJQ393237 STM393230:STM393237 TDI393230:TDI393237 TNE393230:TNE393237 TXA393230:TXA393237 UGW393230:UGW393237 UQS393230:UQS393237 VAO393230:VAO393237 VKK393230:VKK393237 VUG393230:VUG393237 WEC393230:WEC393237 WNY393230:WNY393237 WXU393230:WXU393237 BM458766:BM458773 LI458766:LI458773 VE458766:VE458773 AFA458766:AFA458773 AOW458766:AOW458773 AYS458766:AYS458773 BIO458766:BIO458773 BSK458766:BSK458773 CCG458766:CCG458773 CMC458766:CMC458773 CVY458766:CVY458773 DFU458766:DFU458773 DPQ458766:DPQ458773 DZM458766:DZM458773 EJI458766:EJI458773 ETE458766:ETE458773 FDA458766:FDA458773 FMW458766:FMW458773 FWS458766:FWS458773 GGO458766:GGO458773 GQK458766:GQK458773 HAG458766:HAG458773 HKC458766:HKC458773 HTY458766:HTY458773 IDU458766:IDU458773 INQ458766:INQ458773 IXM458766:IXM458773 JHI458766:JHI458773 JRE458766:JRE458773 KBA458766:KBA458773 KKW458766:KKW458773 KUS458766:KUS458773 LEO458766:LEO458773 LOK458766:LOK458773 LYG458766:LYG458773 MIC458766:MIC458773 MRY458766:MRY458773 NBU458766:NBU458773 NLQ458766:NLQ458773 NVM458766:NVM458773 OFI458766:OFI458773 OPE458766:OPE458773 OZA458766:OZA458773 PIW458766:PIW458773 PSS458766:PSS458773 QCO458766:QCO458773 QMK458766:QMK458773 QWG458766:QWG458773 RGC458766:RGC458773 RPY458766:RPY458773 RZU458766:RZU458773 SJQ458766:SJQ458773 STM458766:STM458773 TDI458766:TDI458773 TNE458766:TNE458773 TXA458766:TXA458773 UGW458766:UGW458773 UQS458766:UQS458773 VAO458766:VAO458773 VKK458766:VKK458773 VUG458766:VUG458773 WEC458766:WEC458773 WNY458766:WNY458773 WXU458766:WXU458773 BM524302:BM524309 LI524302:LI524309 VE524302:VE524309 AFA524302:AFA524309 AOW524302:AOW524309 AYS524302:AYS524309 BIO524302:BIO524309 BSK524302:BSK524309 CCG524302:CCG524309 CMC524302:CMC524309 CVY524302:CVY524309 DFU524302:DFU524309 DPQ524302:DPQ524309 DZM524302:DZM524309 EJI524302:EJI524309 ETE524302:ETE524309 FDA524302:FDA524309 FMW524302:FMW524309 FWS524302:FWS524309 GGO524302:GGO524309 GQK524302:GQK524309 HAG524302:HAG524309 HKC524302:HKC524309 HTY524302:HTY524309 IDU524302:IDU524309 INQ524302:INQ524309 IXM524302:IXM524309 JHI524302:JHI524309 JRE524302:JRE524309 KBA524302:KBA524309 KKW524302:KKW524309 KUS524302:KUS524309 LEO524302:LEO524309 LOK524302:LOK524309 LYG524302:LYG524309 MIC524302:MIC524309 MRY524302:MRY524309 NBU524302:NBU524309 NLQ524302:NLQ524309 NVM524302:NVM524309 OFI524302:OFI524309 OPE524302:OPE524309 OZA524302:OZA524309 PIW524302:PIW524309 PSS524302:PSS524309 QCO524302:QCO524309 QMK524302:QMK524309 QWG524302:QWG524309 RGC524302:RGC524309 RPY524302:RPY524309 RZU524302:RZU524309 SJQ524302:SJQ524309 STM524302:STM524309 TDI524302:TDI524309 TNE524302:TNE524309 TXA524302:TXA524309 UGW524302:UGW524309 UQS524302:UQS524309 VAO524302:VAO524309 VKK524302:VKK524309 VUG524302:VUG524309 WEC524302:WEC524309 WNY524302:WNY524309 WXU524302:WXU524309 BM589838:BM589845 LI589838:LI589845 VE589838:VE589845 AFA589838:AFA589845 AOW589838:AOW589845 AYS589838:AYS589845 BIO589838:BIO589845 BSK589838:BSK589845 CCG589838:CCG589845 CMC589838:CMC589845 CVY589838:CVY589845 DFU589838:DFU589845 DPQ589838:DPQ589845 DZM589838:DZM589845 EJI589838:EJI589845 ETE589838:ETE589845 FDA589838:FDA589845 FMW589838:FMW589845 FWS589838:FWS589845 GGO589838:GGO589845 GQK589838:GQK589845 HAG589838:HAG589845 HKC589838:HKC589845 HTY589838:HTY589845 IDU589838:IDU589845 INQ589838:INQ589845 IXM589838:IXM589845 JHI589838:JHI589845 JRE589838:JRE589845 KBA589838:KBA589845 KKW589838:KKW589845 KUS589838:KUS589845 LEO589838:LEO589845 LOK589838:LOK589845 LYG589838:LYG589845 MIC589838:MIC589845 MRY589838:MRY589845 NBU589838:NBU589845 NLQ589838:NLQ589845 NVM589838:NVM589845 OFI589838:OFI589845 OPE589838:OPE589845 OZA589838:OZA589845 PIW589838:PIW589845 PSS589838:PSS589845 QCO589838:QCO589845 QMK589838:QMK589845 QWG589838:QWG589845 RGC589838:RGC589845 RPY589838:RPY589845 RZU589838:RZU589845 SJQ589838:SJQ589845 STM589838:STM589845 TDI589838:TDI589845 TNE589838:TNE589845 TXA589838:TXA589845 UGW589838:UGW589845 UQS589838:UQS589845 VAO589838:VAO589845 VKK589838:VKK589845 VUG589838:VUG589845 WEC589838:WEC589845 WNY589838:WNY589845 WXU589838:WXU589845 BM655374:BM655381 LI655374:LI655381 VE655374:VE655381 AFA655374:AFA655381 AOW655374:AOW655381 AYS655374:AYS655381 BIO655374:BIO655381 BSK655374:BSK655381 CCG655374:CCG655381 CMC655374:CMC655381 CVY655374:CVY655381 DFU655374:DFU655381 DPQ655374:DPQ655381 DZM655374:DZM655381 EJI655374:EJI655381 ETE655374:ETE655381 FDA655374:FDA655381 FMW655374:FMW655381 FWS655374:FWS655381 GGO655374:GGO655381 GQK655374:GQK655381 HAG655374:HAG655381 HKC655374:HKC655381 HTY655374:HTY655381 IDU655374:IDU655381 INQ655374:INQ655381 IXM655374:IXM655381 JHI655374:JHI655381 JRE655374:JRE655381 KBA655374:KBA655381 KKW655374:KKW655381 KUS655374:KUS655381 LEO655374:LEO655381 LOK655374:LOK655381 LYG655374:LYG655381 MIC655374:MIC655381 MRY655374:MRY655381 NBU655374:NBU655381 NLQ655374:NLQ655381 NVM655374:NVM655381 OFI655374:OFI655381 OPE655374:OPE655381 OZA655374:OZA655381 PIW655374:PIW655381 PSS655374:PSS655381 QCO655374:QCO655381 QMK655374:QMK655381 QWG655374:QWG655381 RGC655374:RGC655381 RPY655374:RPY655381 RZU655374:RZU655381 SJQ655374:SJQ655381 STM655374:STM655381 TDI655374:TDI655381 TNE655374:TNE655381 TXA655374:TXA655381 UGW655374:UGW655381 UQS655374:UQS655381 VAO655374:VAO655381 VKK655374:VKK655381 VUG655374:VUG655381 WEC655374:WEC655381 WNY655374:WNY655381 WXU655374:WXU655381 BM720910:BM720917 LI720910:LI720917 VE720910:VE720917 AFA720910:AFA720917 AOW720910:AOW720917 AYS720910:AYS720917 BIO720910:BIO720917 BSK720910:BSK720917 CCG720910:CCG720917 CMC720910:CMC720917 CVY720910:CVY720917 DFU720910:DFU720917 DPQ720910:DPQ720917 DZM720910:DZM720917 EJI720910:EJI720917 ETE720910:ETE720917 FDA720910:FDA720917 FMW720910:FMW720917 FWS720910:FWS720917 GGO720910:GGO720917 GQK720910:GQK720917 HAG720910:HAG720917 HKC720910:HKC720917 HTY720910:HTY720917 IDU720910:IDU720917 INQ720910:INQ720917 IXM720910:IXM720917 JHI720910:JHI720917 JRE720910:JRE720917 KBA720910:KBA720917 KKW720910:KKW720917 KUS720910:KUS720917 LEO720910:LEO720917 LOK720910:LOK720917 LYG720910:LYG720917 MIC720910:MIC720917 MRY720910:MRY720917 NBU720910:NBU720917 NLQ720910:NLQ720917 NVM720910:NVM720917 OFI720910:OFI720917 OPE720910:OPE720917 OZA720910:OZA720917 PIW720910:PIW720917 PSS720910:PSS720917 QCO720910:QCO720917 QMK720910:QMK720917 QWG720910:QWG720917 RGC720910:RGC720917 RPY720910:RPY720917 RZU720910:RZU720917 SJQ720910:SJQ720917 STM720910:STM720917 TDI720910:TDI720917 TNE720910:TNE720917 TXA720910:TXA720917 UGW720910:UGW720917 UQS720910:UQS720917 VAO720910:VAO720917 VKK720910:VKK720917 VUG720910:VUG720917 WEC720910:WEC720917 WNY720910:WNY720917 WXU720910:WXU720917 BM786446:BM786453 LI786446:LI786453 VE786446:VE786453 AFA786446:AFA786453 AOW786446:AOW786453 AYS786446:AYS786453 BIO786446:BIO786453 BSK786446:BSK786453 CCG786446:CCG786453 CMC786446:CMC786453 CVY786446:CVY786453 DFU786446:DFU786453 DPQ786446:DPQ786453 DZM786446:DZM786453 EJI786446:EJI786453 ETE786446:ETE786453 FDA786446:FDA786453 FMW786446:FMW786453 FWS786446:FWS786453 GGO786446:GGO786453 GQK786446:GQK786453 HAG786446:HAG786453 HKC786446:HKC786453 HTY786446:HTY786453 IDU786446:IDU786453 INQ786446:INQ786453 IXM786446:IXM786453 JHI786446:JHI786453 JRE786446:JRE786453 KBA786446:KBA786453 KKW786446:KKW786453 KUS786446:KUS786453 LEO786446:LEO786453 LOK786446:LOK786453 LYG786446:LYG786453 MIC786446:MIC786453 MRY786446:MRY786453 NBU786446:NBU786453 NLQ786446:NLQ786453 NVM786446:NVM786453 OFI786446:OFI786453 OPE786446:OPE786453 OZA786446:OZA786453 PIW786446:PIW786453 PSS786446:PSS786453 QCO786446:QCO786453 QMK786446:QMK786453 QWG786446:QWG786453 RGC786446:RGC786453 RPY786446:RPY786453 RZU786446:RZU786453 SJQ786446:SJQ786453 STM786446:STM786453 TDI786446:TDI786453 TNE786446:TNE786453 TXA786446:TXA786453 UGW786446:UGW786453 UQS786446:UQS786453 VAO786446:VAO786453 VKK786446:VKK786453 VUG786446:VUG786453 WEC786446:WEC786453 WNY786446:WNY786453 WXU786446:WXU786453 BM851982:BM851989 LI851982:LI851989 VE851982:VE851989 AFA851982:AFA851989 AOW851982:AOW851989 AYS851982:AYS851989 BIO851982:BIO851989 BSK851982:BSK851989 CCG851982:CCG851989 CMC851982:CMC851989 CVY851982:CVY851989 DFU851982:DFU851989 DPQ851982:DPQ851989 DZM851982:DZM851989 EJI851982:EJI851989 ETE851982:ETE851989 FDA851982:FDA851989 FMW851982:FMW851989 FWS851982:FWS851989 GGO851982:GGO851989 GQK851982:GQK851989 HAG851982:HAG851989 HKC851982:HKC851989 HTY851982:HTY851989 IDU851982:IDU851989 INQ851982:INQ851989 IXM851982:IXM851989 JHI851982:JHI851989 JRE851982:JRE851989 KBA851982:KBA851989 KKW851982:KKW851989 KUS851982:KUS851989 LEO851982:LEO851989 LOK851982:LOK851989 LYG851982:LYG851989 MIC851982:MIC851989 MRY851982:MRY851989 NBU851982:NBU851989 NLQ851982:NLQ851989 NVM851982:NVM851989 OFI851982:OFI851989 OPE851982:OPE851989 OZA851982:OZA851989 PIW851982:PIW851989 PSS851982:PSS851989 QCO851982:QCO851989 QMK851982:QMK851989 QWG851982:QWG851989 RGC851982:RGC851989 RPY851982:RPY851989 RZU851982:RZU851989 SJQ851982:SJQ851989 STM851982:STM851989 TDI851982:TDI851989 TNE851982:TNE851989 TXA851982:TXA851989 UGW851982:UGW851989 UQS851982:UQS851989 VAO851982:VAO851989 VKK851982:VKK851989 VUG851982:VUG851989 WEC851982:WEC851989 WNY851982:WNY851989 WXU851982:WXU851989 BM917518:BM917525 LI917518:LI917525 VE917518:VE917525 AFA917518:AFA917525 AOW917518:AOW917525 AYS917518:AYS917525 BIO917518:BIO917525 BSK917518:BSK917525 CCG917518:CCG917525 CMC917518:CMC917525 CVY917518:CVY917525 DFU917518:DFU917525 DPQ917518:DPQ917525 DZM917518:DZM917525 EJI917518:EJI917525 ETE917518:ETE917525 FDA917518:FDA917525 FMW917518:FMW917525 FWS917518:FWS917525 GGO917518:GGO917525 GQK917518:GQK917525 HAG917518:HAG917525 HKC917518:HKC917525 HTY917518:HTY917525 IDU917518:IDU917525 INQ917518:INQ917525 IXM917518:IXM917525 JHI917518:JHI917525 JRE917518:JRE917525 KBA917518:KBA917525 KKW917518:KKW917525 KUS917518:KUS917525 LEO917518:LEO917525 LOK917518:LOK917525 LYG917518:LYG917525 MIC917518:MIC917525 MRY917518:MRY917525 NBU917518:NBU917525 NLQ917518:NLQ917525 NVM917518:NVM917525 OFI917518:OFI917525 OPE917518:OPE917525 OZA917518:OZA917525 PIW917518:PIW917525 PSS917518:PSS917525 QCO917518:QCO917525 QMK917518:QMK917525 QWG917518:QWG917525 RGC917518:RGC917525 RPY917518:RPY917525 RZU917518:RZU917525 SJQ917518:SJQ917525 STM917518:STM917525 TDI917518:TDI917525 TNE917518:TNE917525 TXA917518:TXA917525 UGW917518:UGW917525 UQS917518:UQS917525 VAO917518:VAO917525 VKK917518:VKK917525 VUG917518:VUG917525 WEC917518:WEC917525 WNY917518:WNY917525 WXU917518:WXU917525 BM983054:BM983061 LI983054:LI983061 VE983054:VE983061 AFA983054:AFA983061 AOW983054:AOW983061 AYS983054:AYS983061 BIO983054:BIO983061 BSK983054:BSK983061 CCG983054:CCG983061 CMC983054:CMC983061 CVY983054:CVY983061 DFU983054:DFU983061 DPQ983054:DPQ983061 DZM983054:DZM983061 EJI983054:EJI983061 ETE983054:ETE983061 FDA983054:FDA983061 FMW983054:FMW983061 FWS983054:FWS983061 GGO983054:GGO983061 GQK983054:GQK983061 HAG983054:HAG983061 HKC983054:HKC983061 HTY983054:HTY983061 IDU983054:IDU983061 INQ983054:INQ983061 IXM983054:IXM983061 JHI983054:JHI983061 JRE983054:JRE983061 KBA983054:KBA983061 KKW983054:KKW983061 KUS983054:KUS983061 LEO983054:LEO983061 LOK983054:LOK983061 LYG983054:LYG983061 MIC983054:MIC983061 MRY983054:MRY983061 NBU983054:NBU983061 NLQ983054:NLQ983061 NVM983054:NVM983061 OFI983054:OFI983061 OPE983054:OPE983061 OZA983054:OZA983061 PIW983054:PIW983061 PSS983054:PSS983061 QCO983054:QCO983061 QMK983054:QMK983061 QWG983054:QWG983061 RGC983054:RGC983061 RPY983054:RPY983061 RZU983054:RZU983061 SJQ983054:SJQ983061 STM983054:STM983061 TDI983054:TDI983061 TNE983054:TNE983061 TXA983054:TXA983061 UGW983054:UGW983061 UQS983054:UQS983061 VAO983054:VAO983061 VKK983054:VKK983061 VUG983054:VUG983061 WEC983054:WEC983061 LI18:LI25 VE18:VE25 AFA18:AFA25 AOW18:AOW25 AYS18:AYS25 BIO18:BIO25 BSK18:BSK25 CCG18:CCG25 CMC18:CMC25 CVY18:CVY25 DFU18:DFU25 DPQ18:DPQ25 DZM18:DZM25 EJI18:EJI25 ETE18:ETE25 FDA18:FDA25 FMW18:FMW25 FWS18:FWS25 GGO18:GGO25 GQK18:GQK25 HAG18:HAG25 HKC18:HKC25 HTY18:HTY25 IDU18:IDU25 INQ18:INQ25 IXM18:IXM25 JHI18:JHI25 JRE18:JRE25 KBA18:KBA25 KKW18:KKW25 KUS18:KUS25 LEO18:LEO25 LOK18:LOK25 LYG18:LYG25 MIC18:MIC25 MRY18:MRY25 NBU18:NBU25 NLQ18:NLQ25 NVM18:NVM25 OFI18:OFI25 OPE18:OPE25 OZA18:OZA25 PIW18:PIW25 PSS18:PSS25 QCO18:QCO25 QMK18:QMK25 QWG18:QWG25 RGC18:RGC25 RPY18:RPY25 RZU18:RZU25 SJQ18:SJQ25 STM18:STM25 TDI18:TDI25 TNE18:TNE25 TXA18:TXA25 UGW18:UGW25 UQS18:UQS25 VAO18:VAO25 VKK18:VKK25 VUG18:VUG25 WEC18:WEC25 WNY18:WNY25 WXU18:WXU25">
      <formula1>900</formula1>
    </dataValidation>
    <dataValidation type="list" allowBlank="1" showInputMessage="1" showErrorMessage="1" errorTitle="Ошибка" error="Выберите значение из списка" sqref="O22 LA22 UW22 AES22 AOO22 AYK22 BIG22 BSC22 CBY22 CLU22 CVQ22 DFM22 DPI22 DZE22 EJA22 ESW22 FCS22 FMO22 FWK22 GGG22 GQC22 GZY22 HJU22 HTQ22 IDM22 INI22 IXE22 JHA22 JQW22 KAS22 KKO22 KUK22 LEG22 LOC22 LXY22 MHU22 MRQ22 NBM22 NLI22 NVE22 OFA22 OOW22 OYS22 PIO22 PSK22 QCG22 QMC22 QVY22 RFU22 RPQ22 RZM22 SJI22 STE22 TDA22 TMW22 TWS22 UGO22 UQK22 VAG22 VKC22 VTY22 WDU22 WNQ22 WXM22 O65554 LA65554 UW65554 AES65554 AOO65554 AYK65554 BIG65554 BSC65554 CBY65554 CLU65554 CVQ65554 DFM65554 DPI65554 DZE65554 EJA65554 ESW65554 FCS65554 FMO65554 FWK65554 GGG65554 GQC65554 GZY65554 HJU65554 HTQ65554 IDM65554 INI65554 IXE65554 JHA65554 JQW65554 KAS65554 KKO65554 KUK65554 LEG65554 LOC65554 LXY65554 MHU65554 MRQ65554 NBM65554 NLI65554 NVE65554 OFA65554 OOW65554 OYS65554 PIO65554 PSK65554 QCG65554 QMC65554 QVY65554 RFU65554 RPQ65554 RZM65554 SJI65554 STE65554 TDA65554 TMW65554 TWS65554 UGO65554 UQK65554 VAG65554 VKC65554 VTY65554 WDU65554 WNQ65554 WXM65554 O131090 LA131090 UW131090 AES131090 AOO131090 AYK131090 BIG131090 BSC131090 CBY131090 CLU131090 CVQ131090 DFM131090 DPI131090 DZE131090 EJA131090 ESW131090 FCS131090 FMO131090 FWK131090 GGG131090 GQC131090 GZY131090 HJU131090 HTQ131090 IDM131090 INI131090 IXE131090 JHA131090 JQW131090 KAS131090 KKO131090 KUK131090 LEG131090 LOC131090 LXY131090 MHU131090 MRQ131090 NBM131090 NLI131090 NVE131090 OFA131090 OOW131090 OYS131090 PIO131090 PSK131090 QCG131090 QMC131090 QVY131090 RFU131090 RPQ131090 RZM131090 SJI131090 STE131090 TDA131090 TMW131090 TWS131090 UGO131090 UQK131090 VAG131090 VKC131090 VTY131090 WDU131090 WNQ131090 WXM131090 O196626 LA196626 UW196626 AES196626 AOO196626 AYK196626 BIG196626 BSC196626 CBY196626 CLU196626 CVQ196626 DFM196626 DPI196626 DZE196626 EJA196626 ESW196626 FCS196626 FMO196626 FWK196626 GGG196626 GQC196626 GZY196626 HJU196626 HTQ196626 IDM196626 INI196626 IXE196626 JHA196626 JQW196626 KAS196626 KKO196626 KUK196626 LEG196626 LOC196626 LXY196626 MHU196626 MRQ196626 NBM196626 NLI196626 NVE196626 OFA196626 OOW196626 OYS196626 PIO196626 PSK196626 QCG196626 QMC196626 QVY196626 RFU196626 RPQ196626 RZM196626 SJI196626 STE196626 TDA196626 TMW196626 TWS196626 UGO196626 UQK196626 VAG196626 VKC196626 VTY196626 WDU196626 WNQ196626 WXM196626 O262162 LA262162 UW262162 AES262162 AOO262162 AYK262162 BIG262162 BSC262162 CBY262162 CLU262162 CVQ262162 DFM262162 DPI262162 DZE262162 EJA262162 ESW262162 FCS262162 FMO262162 FWK262162 GGG262162 GQC262162 GZY262162 HJU262162 HTQ262162 IDM262162 INI262162 IXE262162 JHA262162 JQW262162 KAS262162 KKO262162 KUK262162 LEG262162 LOC262162 LXY262162 MHU262162 MRQ262162 NBM262162 NLI262162 NVE262162 OFA262162 OOW262162 OYS262162 PIO262162 PSK262162 QCG262162 QMC262162 QVY262162 RFU262162 RPQ262162 RZM262162 SJI262162 STE262162 TDA262162 TMW262162 TWS262162 UGO262162 UQK262162 VAG262162 VKC262162 VTY262162 WDU262162 WNQ262162 WXM262162 O327698 LA327698 UW327698 AES327698 AOO327698 AYK327698 BIG327698 BSC327698 CBY327698 CLU327698 CVQ327698 DFM327698 DPI327698 DZE327698 EJA327698 ESW327698 FCS327698 FMO327698 FWK327698 GGG327698 GQC327698 GZY327698 HJU327698 HTQ327698 IDM327698 INI327698 IXE327698 JHA327698 JQW327698 KAS327698 KKO327698 KUK327698 LEG327698 LOC327698 LXY327698 MHU327698 MRQ327698 NBM327698 NLI327698 NVE327698 OFA327698 OOW327698 OYS327698 PIO327698 PSK327698 QCG327698 QMC327698 QVY327698 RFU327698 RPQ327698 RZM327698 SJI327698 STE327698 TDA327698 TMW327698 TWS327698 UGO327698 UQK327698 VAG327698 VKC327698 VTY327698 WDU327698 WNQ327698 WXM327698 O393234 LA393234 UW393234 AES393234 AOO393234 AYK393234 BIG393234 BSC393234 CBY393234 CLU393234 CVQ393234 DFM393234 DPI393234 DZE393234 EJA393234 ESW393234 FCS393234 FMO393234 FWK393234 GGG393234 GQC393234 GZY393234 HJU393234 HTQ393234 IDM393234 INI393234 IXE393234 JHA393234 JQW393234 KAS393234 KKO393234 KUK393234 LEG393234 LOC393234 LXY393234 MHU393234 MRQ393234 NBM393234 NLI393234 NVE393234 OFA393234 OOW393234 OYS393234 PIO393234 PSK393234 QCG393234 QMC393234 QVY393234 RFU393234 RPQ393234 RZM393234 SJI393234 STE393234 TDA393234 TMW393234 TWS393234 UGO393234 UQK393234 VAG393234 VKC393234 VTY393234 WDU393234 WNQ393234 WXM393234 O458770 LA458770 UW458770 AES458770 AOO458770 AYK458770 BIG458770 BSC458770 CBY458770 CLU458770 CVQ458770 DFM458770 DPI458770 DZE458770 EJA458770 ESW458770 FCS458770 FMO458770 FWK458770 GGG458770 GQC458770 GZY458770 HJU458770 HTQ458770 IDM458770 INI458770 IXE458770 JHA458770 JQW458770 KAS458770 KKO458770 KUK458770 LEG458770 LOC458770 LXY458770 MHU458770 MRQ458770 NBM458770 NLI458770 NVE458770 OFA458770 OOW458770 OYS458770 PIO458770 PSK458770 QCG458770 QMC458770 QVY458770 RFU458770 RPQ458770 RZM458770 SJI458770 STE458770 TDA458770 TMW458770 TWS458770 UGO458770 UQK458770 VAG458770 VKC458770 VTY458770 WDU458770 WNQ458770 WXM458770 O524306 LA524306 UW524306 AES524306 AOO524306 AYK524306 BIG524306 BSC524306 CBY524306 CLU524306 CVQ524306 DFM524306 DPI524306 DZE524306 EJA524306 ESW524306 FCS524306 FMO524306 FWK524306 GGG524306 GQC524306 GZY524306 HJU524306 HTQ524306 IDM524306 INI524306 IXE524306 JHA524306 JQW524306 KAS524306 KKO524306 KUK524306 LEG524306 LOC524306 LXY524306 MHU524306 MRQ524306 NBM524306 NLI524306 NVE524306 OFA524306 OOW524306 OYS524306 PIO524306 PSK524306 QCG524306 QMC524306 QVY524306 RFU524306 RPQ524306 RZM524306 SJI524306 STE524306 TDA524306 TMW524306 TWS524306 UGO524306 UQK524306 VAG524306 VKC524306 VTY524306 WDU524306 WNQ524306 WXM524306 O589842 LA589842 UW589842 AES589842 AOO589842 AYK589842 BIG589842 BSC589842 CBY589842 CLU589842 CVQ589842 DFM589842 DPI589842 DZE589842 EJA589842 ESW589842 FCS589842 FMO589842 FWK589842 GGG589842 GQC589842 GZY589842 HJU589842 HTQ589842 IDM589842 INI589842 IXE589842 JHA589842 JQW589842 KAS589842 KKO589842 KUK589842 LEG589842 LOC589842 LXY589842 MHU589842 MRQ589842 NBM589842 NLI589842 NVE589842 OFA589842 OOW589842 OYS589842 PIO589842 PSK589842 QCG589842 QMC589842 QVY589842 RFU589842 RPQ589842 RZM589842 SJI589842 STE589842 TDA589842 TMW589842 TWS589842 UGO589842 UQK589842 VAG589842 VKC589842 VTY589842 WDU589842 WNQ589842 WXM589842 O655378 LA655378 UW655378 AES655378 AOO655378 AYK655378 BIG655378 BSC655378 CBY655378 CLU655378 CVQ655378 DFM655378 DPI655378 DZE655378 EJA655378 ESW655378 FCS655378 FMO655378 FWK655378 GGG655378 GQC655378 GZY655378 HJU655378 HTQ655378 IDM655378 INI655378 IXE655378 JHA655378 JQW655378 KAS655378 KKO655378 KUK655378 LEG655378 LOC655378 LXY655378 MHU655378 MRQ655378 NBM655378 NLI655378 NVE655378 OFA655378 OOW655378 OYS655378 PIO655378 PSK655378 QCG655378 QMC655378 QVY655378 RFU655378 RPQ655378 RZM655378 SJI655378 STE655378 TDA655378 TMW655378 TWS655378 UGO655378 UQK655378 VAG655378 VKC655378 VTY655378 WDU655378 WNQ655378 WXM655378 O720914 LA720914 UW720914 AES720914 AOO720914 AYK720914 BIG720914 BSC720914 CBY720914 CLU720914 CVQ720914 DFM720914 DPI720914 DZE720914 EJA720914 ESW720914 FCS720914 FMO720914 FWK720914 GGG720914 GQC720914 GZY720914 HJU720914 HTQ720914 IDM720914 INI720914 IXE720914 JHA720914 JQW720914 KAS720914 KKO720914 KUK720914 LEG720914 LOC720914 LXY720914 MHU720914 MRQ720914 NBM720914 NLI720914 NVE720914 OFA720914 OOW720914 OYS720914 PIO720914 PSK720914 QCG720914 QMC720914 QVY720914 RFU720914 RPQ720914 RZM720914 SJI720914 STE720914 TDA720914 TMW720914 TWS720914 UGO720914 UQK720914 VAG720914 VKC720914 VTY720914 WDU720914 WNQ720914 WXM720914 O786450 LA786450 UW786450 AES786450 AOO786450 AYK786450 BIG786450 BSC786450 CBY786450 CLU786450 CVQ786450 DFM786450 DPI786450 DZE786450 EJA786450 ESW786450 FCS786450 FMO786450 FWK786450 GGG786450 GQC786450 GZY786450 HJU786450 HTQ786450 IDM786450 INI786450 IXE786450 JHA786450 JQW786450 KAS786450 KKO786450 KUK786450 LEG786450 LOC786450 LXY786450 MHU786450 MRQ786450 NBM786450 NLI786450 NVE786450 OFA786450 OOW786450 OYS786450 PIO786450 PSK786450 QCG786450 QMC786450 QVY786450 RFU786450 RPQ786450 RZM786450 SJI786450 STE786450 TDA786450 TMW786450 TWS786450 UGO786450 UQK786450 VAG786450 VKC786450 VTY786450 WDU786450 WNQ786450 WXM786450 O851986 LA851986 UW851986 AES851986 AOO851986 AYK851986 BIG851986 BSC851986 CBY851986 CLU851986 CVQ851986 DFM851986 DPI851986 DZE851986 EJA851986 ESW851986 FCS851986 FMO851986 FWK851986 GGG851986 GQC851986 GZY851986 HJU851986 HTQ851986 IDM851986 INI851986 IXE851986 JHA851986 JQW851986 KAS851986 KKO851986 KUK851986 LEG851986 LOC851986 LXY851986 MHU851986 MRQ851986 NBM851986 NLI851986 NVE851986 OFA851986 OOW851986 OYS851986 PIO851986 PSK851986 QCG851986 QMC851986 QVY851986 RFU851986 RPQ851986 RZM851986 SJI851986 STE851986 TDA851986 TMW851986 TWS851986 UGO851986 UQK851986 VAG851986 VKC851986 VTY851986 WDU851986 WNQ851986 WXM851986 O917522 LA917522 UW917522 AES917522 AOO917522 AYK917522 BIG917522 BSC917522 CBY917522 CLU917522 CVQ917522 DFM917522 DPI917522 DZE917522 EJA917522 ESW917522 FCS917522 FMO917522 FWK917522 GGG917522 GQC917522 GZY917522 HJU917522 HTQ917522 IDM917522 INI917522 IXE917522 JHA917522 JQW917522 KAS917522 KKO917522 KUK917522 LEG917522 LOC917522 LXY917522 MHU917522 MRQ917522 NBM917522 NLI917522 NVE917522 OFA917522 OOW917522 OYS917522 PIO917522 PSK917522 QCG917522 QMC917522 QVY917522 RFU917522 RPQ917522 RZM917522 SJI917522 STE917522 TDA917522 TMW917522 TWS917522 UGO917522 UQK917522 VAG917522 VKC917522 VTY917522 WDU917522 WNQ917522 WXM917522 O983058 LA983058 UW983058 AES983058 AOO983058 AYK983058 BIG983058 BSC983058 CBY983058 CLU983058 CVQ983058 DFM983058 DPI983058 DZE983058 EJA983058 ESW983058 FCS983058 FMO983058 FWK983058 GGG983058 GQC983058 GZY983058 HJU983058 HTQ983058 IDM983058 INI983058 IXE983058 JHA983058 JQW983058 KAS983058 KKO983058 KUK983058 LEG983058 LOC983058 LXY983058 MHU983058 MRQ983058 NBM983058 NLI983058 NVE983058 OFA983058 OOW983058 OYS983058 PIO983058 PSK983058 QCG983058 QMC983058 QVY983058 RFU983058 RPQ983058 RZM983058 SJI983058 STE983058 TDA983058 TMW983058 TWS983058 UGO983058 UQK983058 VAG983058 VKC983058 VTY983058 WDU983058 WNQ983058 WXM983058 V22 V65554 V131090 V196626 V262162 V327698 V393234 V458770 V524306 V589842 V655378 V720914 V786450 V851986 V917522 V983058 AC22 AC65554 AC131090 AC196626 AC262162 AC327698 AC393234 AC458770 AC524306 AC589842 AC655378 AC720914 AC786450 AC851986 AC917522 AC983058 AJ22 AJ65554 AJ131090 AJ196626 AJ262162 AJ327698 AJ393234 AJ458770 AJ524306 AJ589842 AJ655378 AJ720914 AJ786450 AJ851986 AJ917522 AJ983058 AQ22 AQ65554 AQ131090 AQ196626 AQ262162 AQ327698 AQ393234 AQ458770 AQ524306 AQ589842 AQ655378 AQ720914 AQ786450 AQ851986 AQ917522 AQ983058 AX22 AX65554 AX131090 AX196626 AX262162 AX327698 AX393234 AX458770 AX524306 AX589842 AX655378 AX720914 AX786450 AX851986 AX917522 AX983058 BE22 BE65554 BE131090 BE196626 BE262162 BE327698 BE393234 BE458770 BE524306 BE589842 BE655378 BE720914 BE786450 BE851986 BE917522 BE983058">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formula1>kind_of_cons</formula1>
    </dataValidation>
    <dataValidation type="decimal" allowBlank="1" showErrorMessage="1" errorTitle="Ошибка" error="Допускается ввод только действительных чисел!" sqref="O24 V24 AC24 AJ24 AQ24 AX24 BE24">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49</v>
      </c>
    </row>
    <row r="2" spans="1:20" ht="22.5">
      <c r="F2" s="1340" t="s">
        <v>471</v>
      </c>
      <c r="G2" s="1341"/>
      <c r="H2" s="1342"/>
      <c r="I2" s="609"/>
    </row>
    <row r="3" spans="1:20" ht="3" customHeight="1"/>
    <row r="4" spans="1:20" s="539" customFormat="1" ht="11.25">
      <c r="A4" s="559"/>
      <c r="B4" s="559"/>
      <c r="C4" s="559"/>
      <c r="D4" s="559"/>
      <c r="F4" s="1298" t="s">
        <v>445</v>
      </c>
      <c r="G4" s="1298"/>
      <c r="H4" s="1298"/>
      <c r="I4" s="134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4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25.12.2018</v>
      </c>
      <c r="I7" s="550" t="s">
        <v>473</v>
      </c>
      <c r="J7" s="584"/>
      <c r="K7" s="559"/>
      <c r="L7" s="559"/>
      <c r="M7" s="559"/>
      <c r="N7" s="559"/>
      <c r="O7" s="559"/>
      <c r="P7" s="559"/>
      <c r="Q7" s="559"/>
      <c r="R7" s="559"/>
      <c r="S7" s="559"/>
      <c r="T7" s="559"/>
    </row>
    <row r="8" spans="1:20" s="539" customFormat="1" ht="45">
      <c r="A8" s="1344">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44"/>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44"/>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44"/>
      <c r="B11" s="1344">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44"/>
      <c r="B12" s="1344"/>
      <c r="C12" s="1344">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44"/>
      <c r="B13" s="1344"/>
      <c r="C13" s="1344"/>
      <c r="D13" s="592">
        <v>1</v>
      </c>
      <c r="F13" s="585" t="str">
        <f>"4."&amp;mergeValue(A13) &amp;"."&amp;mergeValue(B13)&amp;"."&amp;mergeValue(C13)&amp;"."&amp;mergeValue(D13)</f>
        <v>4.1.1.1.1</v>
      </c>
      <c r="G13" s="602" t="s">
        <v>478</v>
      </c>
      <c r="H13" s="573"/>
      <c r="I13" s="1345" t="s">
        <v>570</v>
      </c>
      <c r="J13" s="584"/>
      <c r="K13" s="559"/>
      <c r="L13" s="559"/>
      <c r="M13" s="559"/>
      <c r="N13" s="559"/>
      <c r="O13" s="559"/>
      <c r="P13" s="559"/>
      <c r="Q13" s="559"/>
      <c r="R13" s="559"/>
      <c r="S13" s="559"/>
      <c r="T13" s="559"/>
    </row>
    <row r="14" spans="1:20" s="539" customFormat="1" ht="18.75">
      <c r="A14" s="1344"/>
      <c r="B14" s="1344"/>
      <c r="C14" s="1344"/>
      <c r="D14" s="592"/>
      <c r="F14" s="588"/>
      <c r="G14" s="520" t="s">
        <v>4</v>
      </c>
      <c r="H14" s="593"/>
      <c r="I14" s="1345"/>
      <c r="J14" s="584"/>
      <c r="K14" s="559"/>
      <c r="L14" s="559"/>
      <c r="M14" s="559"/>
      <c r="N14" s="559"/>
      <c r="O14" s="559"/>
      <c r="P14" s="559"/>
      <c r="Q14" s="559"/>
      <c r="R14" s="559"/>
      <c r="S14" s="559"/>
      <c r="T14" s="559"/>
    </row>
    <row r="15" spans="1:20" s="539" customFormat="1" ht="18.75">
      <c r="A15" s="1344"/>
      <c r="B15" s="1344"/>
      <c r="C15" s="592"/>
      <c r="D15" s="592"/>
      <c r="F15" s="603"/>
      <c r="G15" s="546" t="s">
        <v>401</v>
      </c>
      <c r="H15" s="604"/>
      <c r="I15" s="605"/>
      <c r="J15" s="584"/>
      <c r="K15" s="559"/>
      <c r="L15" s="559"/>
      <c r="M15" s="559"/>
      <c r="N15" s="559"/>
      <c r="O15" s="559"/>
      <c r="P15" s="559"/>
      <c r="Q15" s="559"/>
      <c r="R15" s="559"/>
      <c r="S15" s="559"/>
      <c r="T15" s="559"/>
    </row>
    <row r="16" spans="1:20" s="539" customFormat="1" ht="18.75">
      <c r="A16" s="1344"/>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39" t="s">
        <v>572</v>
      </c>
      <c r="H19" s="133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34" width="10.5703125" style="554"/>
    <col min="35" max="256" width="10.5703125" style="493"/>
    <col min="257" max="264" width="0" style="493" hidden="1" customWidth="1"/>
    <col min="265" max="265" width="3.7109375" style="493" customWidth="1"/>
    <col min="266" max="266" width="3.85546875" style="493" customWidth="1"/>
    <col min="267" max="267" width="3.7109375" style="493" customWidth="1"/>
    <col min="268" max="268" width="12.7109375" style="493" customWidth="1"/>
    <col min="269" max="269" width="52.7109375" style="493" customWidth="1"/>
    <col min="270" max="273" width="0" style="493" hidden="1" customWidth="1"/>
    <col min="274" max="274" width="12.28515625" style="493" customWidth="1"/>
    <col min="275" max="275" width="6.42578125" style="493" customWidth="1"/>
    <col min="276" max="276" width="12.28515625" style="493" customWidth="1"/>
    <col min="277" max="277" width="0" style="493" hidden="1" customWidth="1"/>
    <col min="278" max="278" width="3.7109375" style="493" customWidth="1"/>
    <col min="279" max="279" width="11.140625" style="493" bestFit="1" customWidth="1"/>
    <col min="280" max="281" width="10.5703125" style="493"/>
    <col min="282" max="282" width="11.140625" style="493" customWidth="1"/>
    <col min="283" max="512" width="10.5703125" style="493"/>
    <col min="513" max="520" width="0" style="493" hidden="1" customWidth="1"/>
    <col min="521" max="521" width="3.7109375" style="493" customWidth="1"/>
    <col min="522" max="522" width="3.85546875" style="493" customWidth="1"/>
    <col min="523" max="523" width="3.7109375" style="493" customWidth="1"/>
    <col min="524" max="524" width="12.7109375" style="493" customWidth="1"/>
    <col min="525" max="525" width="52.7109375" style="493" customWidth="1"/>
    <col min="526" max="529" width="0" style="493" hidden="1" customWidth="1"/>
    <col min="530" max="530" width="12.28515625" style="493" customWidth="1"/>
    <col min="531" max="531" width="6.42578125" style="493" customWidth="1"/>
    <col min="532" max="532" width="12.28515625" style="493" customWidth="1"/>
    <col min="533" max="533" width="0" style="493" hidden="1" customWidth="1"/>
    <col min="534" max="534" width="3.7109375" style="493" customWidth="1"/>
    <col min="535" max="535" width="11.140625" style="493" bestFit="1" customWidth="1"/>
    <col min="536" max="537" width="10.5703125" style="493"/>
    <col min="538" max="538" width="11.140625" style="493" customWidth="1"/>
    <col min="539" max="768" width="10.5703125" style="493"/>
    <col min="769" max="776" width="0" style="493" hidden="1" customWidth="1"/>
    <col min="777" max="777" width="3.7109375" style="493" customWidth="1"/>
    <col min="778" max="778" width="3.85546875" style="493" customWidth="1"/>
    <col min="779" max="779" width="3.7109375" style="493" customWidth="1"/>
    <col min="780" max="780" width="12.7109375" style="493" customWidth="1"/>
    <col min="781" max="781" width="52.7109375" style="493" customWidth="1"/>
    <col min="782" max="785" width="0" style="493" hidden="1" customWidth="1"/>
    <col min="786" max="786" width="12.28515625" style="493" customWidth="1"/>
    <col min="787" max="787" width="6.42578125" style="493" customWidth="1"/>
    <col min="788" max="788" width="12.28515625" style="493" customWidth="1"/>
    <col min="789" max="789" width="0" style="493" hidden="1" customWidth="1"/>
    <col min="790" max="790" width="3.7109375" style="493" customWidth="1"/>
    <col min="791" max="791" width="11.140625" style="493" bestFit="1" customWidth="1"/>
    <col min="792" max="793" width="10.5703125" style="493"/>
    <col min="794" max="794" width="11.140625" style="493" customWidth="1"/>
    <col min="795" max="1024" width="10.5703125" style="493"/>
    <col min="1025" max="1032" width="0" style="493" hidden="1" customWidth="1"/>
    <col min="1033" max="1033" width="3.7109375" style="493" customWidth="1"/>
    <col min="1034" max="1034" width="3.85546875" style="493" customWidth="1"/>
    <col min="1035" max="1035" width="3.7109375" style="493" customWidth="1"/>
    <col min="1036" max="1036" width="12.7109375" style="493" customWidth="1"/>
    <col min="1037" max="1037" width="52.7109375" style="493" customWidth="1"/>
    <col min="1038" max="1041" width="0" style="493" hidden="1" customWidth="1"/>
    <col min="1042" max="1042" width="12.28515625" style="493" customWidth="1"/>
    <col min="1043" max="1043" width="6.42578125" style="493" customWidth="1"/>
    <col min="1044" max="1044" width="12.28515625" style="493" customWidth="1"/>
    <col min="1045" max="1045" width="0" style="493" hidden="1" customWidth="1"/>
    <col min="1046" max="1046" width="3.7109375" style="493" customWidth="1"/>
    <col min="1047" max="1047" width="11.140625" style="493" bestFit="1" customWidth="1"/>
    <col min="1048" max="1049" width="10.5703125" style="493"/>
    <col min="1050" max="1050" width="11.140625" style="493" customWidth="1"/>
    <col min="1051" max="1280" width="10.5703125" style="493"/>
    <col min="1281" max="1288" width="0" style="493" hidden="1" customWidth="1"/>
    <col min="1289" max="1289" width="3.7109375" style="493" customWidth="1"/>
    <col min="1290" max="1290" width="3.85546875" style="493" customWidth="1"/>
    <col min="1291" max="1291" width="3.7109375" style="493" customWidth="1"/>
    <col min="1292" max="1292" width="12.7109375" style="493" customWidth="1"/>
    <col min="1293" max="1293" width="52.7109375" style="493" customWidth="1"/>
    <col min="1294" max="1297" width="0" style="493" hidden="1" customWidth="1"/>
    <col min="1298" max="1298" width="12.28515625" style="493" customWidth="1"/>
    <col min="1299" max="1299" width="6.42578125" style="493" customWidth="1"/>
    <col min="1300" max="1300" width="12.28515625" style="493" customWidth="1"/>
    <col min="1301" max="1301" width="0" style="493" hidden="1" customWidth="1"/>
    <col min="1302" max="1302" width="3.7109375" style="493" customWidth="1"/>
    <col min="1303" max="1303" width="11.140625" style="493" bestFit="1" customWidth="1"/>
    <col min="1304" max="1305" width="10.5703125" style="493"/>
    <col min="1306" max="1306" width="11.140625" style="493" customWidth="1"/>
    <col min="1307" max="1536" width="10.5703125" style="493"/>
    <col min="1537" max="1544" width="0" style="493" hidden="1" customWidth="1"/>
    <col min="1545" max="1545" width="3.7109375" style="493" customWidth="1"/>
    <col min="1546" max="1546" width="3.85546875" style="493" customWidth="1"/>
    <col min="1547" max="1547" width="3.7109375" style="493" customWidth="1"/>
    <col min="1548" max="1548" width="12.7109375" style="493" customWidth="1"/>
    <col min="1549" max="1549" width="52.7109375" style="493" customWidth="1"/>
    <col min="1550" max="1553" width="0" style="493" hidden="1" customWidth="1"/>
    <col min="1554" max="1554" width="12.28515625" style="493" customWidth="1"/>
    <col min="1555" max="1555" width="6.42578125" style="493" customWidth="1"/>
    <col min="1556" max="1556" width="12.28515625" style="493" customWidth="1"/>
    <col min="1557" max="1557" width="0" style="493" hidden="1" customWidth="1"/>
    <col min="1558" max="1558" width="3.7109375" style="493" customWidth="1"/>
    <col min="1559" max="1559" width="11.140625" style="493" bestFit="1" customWidth="1"/>
    <col min="1560" max="1561" width="10.5703125" style="493"/>
    <col min="1562" max="1562" width="11.140625" style="493" customWidth="1"/>
    <col min="1563" max="1792" width="10.5703125" style="493"/>
    <col min="1793" max="1800" width="0" style="493" hidden="1" customWidth="1"/>
    <col min="1801" max="1801" width="3.7109375" style="493" customWidth="1"/>
    <col min="1802" max="1802" width="3.85546875" style="493" customWidth="1"/>
    <col min="1803" max="1803" width="3.7109375" style="493" customWidth="1"/>
    <col min="1804" max="1804" width="12.7109375" style="493" customWidth="1"/>
    <col min="1805" max="1805" width="52.7109375" style="493" customWidth="1"/>
    <col min="1806" max="1809" width="0" style="493" hidden="1" customWidth="1"/>
    <col min="1810" max="1810" width="12.28515625" style="493" customWidth="1"/>
    <col min="1811" max="1811" width="6.42578125" style="493" customWidth="1"/>
    <col min="1812" max="1812" width="12.28515625" style="493" customWidth="1"/>
    <col min="1813" max="1813" width="0" style="493" hidden="1" customWidth="1"/>
    <col min="1814" max="1814" width="3.7109375" style="493" customWidth="1"/>
    <col min="1815" max="1815" width="11.140625" style="493" bestFit="1" customWidth="1"/>
    <col min="1816" max="1817" width="10.5703125" style="493"/>
    <col min="1818" max="1818" width="11.140625" style="493" customWidth="1"/>
    <col min="1819" max="2048" width="10.5703125" style="493"/>
    <col min="2049" max="2056" width="0" style="493" hidden="1" customWidth="1"/>
    <col min="2057" max="2057" width="3.7109375" style="493" customWidth="1"/>
    <col min="2058" max="2058" width="3.85546875" style="493" customWidth="1"/>
    <col min="2059" max="2059" width="3.7109375" style="493" customWidth="1"/>
    <col min="2060" max="2060" width="12.7109375" style="493" customWidth="1"/>
    <col min="2061" max="2061" width="52.7109375" style="493" customWidth="1"/>
    <col min="2062" max="2065" width="0" style="493" hidden="1" customWidth="1"/>
    <col min="2066" max="2066" width="12.28515625" style="493" customWidth="1"/>
    <col min="2067" max="2067" width="6.42578125" style="493" customWidth="1"/>
    <col min="2068" max="2068" width="12.28515625" style="493" customWidth="1"/>
    <col min="2069" max="2069" width="0" style="493" hidden="1" customWidth="1"/>
    <col min="2070" max="2070" width="3.7109375" style="493" customWidth="1"/>
    <col min="2071" max="2071" width="11.140625" style="493" bestFit="1" customWidth="1"/>
    <col min="2072" max="2073" width="10.5703125" style="493"/>
    <col min="2074" max="2074" width="11.140625" style="493" customWidth="1"/>
    <col min="2075" max="2304" width="10.5703125" style="493"/>
    <col min="2305" max="2312" width="0" style="493" hidden="1" customWidth="1"/>
    <col min="2313" max="2313" width="3.7109375" style="493" customWidth="1"/>
    <col min="2314" max="2314" width="3.85546875" style="493" customWidth="1"/>
    <col min="2315" max="2315" width="3.7109375" style="493" customWidth="1"/>
    <col min="2316" max="2316" width="12.7109375" style="493" customWidth="1"/>
    <col min="2317" max="2317" width="52.7109375" style="493" customWidth="1"/>
    <col min="2318" max="2321" width="0" style="493" hidden="1" customWidth="1"/>
    <col min="2322" max="2322" width="12.28515625" style="493" customWidth="1"/>
    <col min="2323" max="2323" width="6.42578125" style="493" customWidth="1"/>
    <col min="2324" max="2324" width="12.28515625" style="493" customWidth="1"/>
    <col min="2325" max="2325" width="0" style="493" hidden="1" customWidth="1"/>
    <col min="2326" max="2326" width="3.7109375" style="493" customWidth="1"/>
    <col min="2327" max="2327" width="11.140625" style="493" bestFit="1" customWidth="1"/>
    <col min="2328" max="2329" width="10.5703125" style="493"/>
    <col min="2330" max="2330" width="11.140625" style="493" customWidth="1"/>
    <col min="2331" max="2560" width="10.5703125" style="493"/>
    <col min="2561" max="2568" width="0" style="493" hidden="1" customWidth="1"/>
    <col min="2569" max="2569" width="3.7109375" style="493" customWidth="1"/>
    <col min="2570" max="2570" width="3.85546875" style="493" customWidth="1"/>
    <col min="2571" max="2571" width="3.7109375" style="493" customWidth="1"/>
    <col min="2572" max="2572" width="12.7109375" style="493" customWidth="1"/>
    <col min="2573" max="2573" width="52.7109375" style="493" customWidth="1"/>
    <col min="2574" max="2577" width="0" style="493" hidden="1" customWidth="1"/>
    <col min="2578" max="2578" width="12.28515625" style="493" customWidth="1"/>
    <col min="2579" max="2579" width="6.42578125" style="493" customWidth="1"/>
    <col min="2580" max="2580" width="12.28515625" style="493" customWidth="1"/>
    <col min="2581" max="2581" width="0" style="493" hidden="1" customWidth="1"/>
    <col min="2582" max="2582" width="3.7109375" style="493" customWidth="1"/>
    <col min="2583" max="2583" width="11.140625" style="493" bestFit="1" customWidth="1"/>
    <col min="2584" max="2585" width="10.5703125" style="493"/>
    <col min="2586" max="2586" width="11.140625" style="493" customWidth="1"/>
    <col min="2587" max="2816" width="10.5703125" style="493"/>
    <col min="2817" max="2824" width="0" style="493" hidden="1" customWidth="1"/>
    <col min="2825" max="2825" width="3.7109375" style="493" customWidth="1"/>
    <col min="2826" max="2826" width="3.85546875" style="493" customWidth="1"/>
    <col min="2827" max="2827" width="3.7109375" style="493" customWidth="1"/>
    <col min="2828" max="2828" width="12.7109375" style="493" customWidth="1"/>
    <col min="2829" max="2829" width="52.7109375" style="493" customWidth="1"/>
    <col min="2830" max="2833" width="0" style="493" hidden="1" customWidth="1"/>
    <col min="2834" max="2834" width="12.28515625" style="493" customWidth="1"/>
    <col min="2835" max="2835" width="6.42578125" style="493" customWidth="1"/>
    <col min="2836" max="2836" width="12.28515625" style="493" customWidth="1"/>
    <col min="2837" max="2837" width="0" style="493" hidden="1" customWidth="1"/>
    <col min="2838" max="2838" width="3.7109375" style="493" customWidth="1"/>
    <col min="2839" max="2839" width="11.140625" style="493" bestFit="1" customWidth="1"/>
    <col min="2840" max="2841" width="10.5703125" style="493"/>
    <col min="2842" max="2842" width="11.140625" style="493" customWidth="1"/>
    <col min="2843" max="3072" width="10.5703125" style="493"/>
    <col min="3073" max="3080" width="0" style="493" hidden="1" customWidth="1"/>
    <col min="3081" max="3081" width="3.7109375" style="493" customWidth="1"/>
    <col min="3082" max="3082" width="3.85546875" style="493" customWidth="1"/>
    <col min="3083" max="3083" width="3.7109375" style="493" customWidth="1"/>
    <col min="3084" max="3084" width="12.7109375" style="493" customWidth="1"/>
    <col min="3085" max="3085" width="52.7109375" style="493" customWidth="1"/>
    <col min="3086" max="3089" width="0" style="493" hidden="1" customWidth="1"/>
    <col min="3090" max="3090" width="12.28515625" style="493" customWidth="1"/>
    <col min="3091" max="3091" width="6.42578125" style="493" customWidth="1"/>
    <col min="3092" max="3092" width="12.28515625" style="493" customWidth="1"/>
    <col min="3093" max="3093" width="0" style="493" hidden="1" customWidth="1"/>
    <col min="3094" max="3094" width="3.7109375" style="493" customWidth="1"/>
    <col min="3095" max="3095" width="11.140625" style="493" bestFit="1" customWidth="1"/>
    <col min="3096" max="3097" width="10.5703125" style="493"/>
    <col min="3098" max="3098" width="11.140625" style="493" customWidth="1"/>
    <col min="3099" max="3328" width="10.5703125" style="493"/>
    <col min="3329" max="3336" width="0" style="493" hidden="1" customWidth="1"/>
    <col min="3337" max="3337" width="3.7109375" style="493" customWidth="1"/>
    <col min="3338" max="3338" width="3.85546875" style="493" customWidth="1"/>
    <col min="3339" max="3339" width="3.7109375" style="493" customWidth="1"/>
    <col min="3340" max="3340" width="12.7109375" style="493" customWidth="1"/>
    <col min="3341" max="3341" width="52.7109375" style="493" customWidth="1"/>
    <col min="3342" max="3345" width="0" style="493" hidden="1" customWidth="1"/>
    <col min="3346" max="3346" width="12.28515625" style="493" customWidth="1"/>
    <col min="3347" max="3347" width="6.42578125" style="493" customWidth="1"/>
    <col min="3348" max="3348" width="12.28515625" style="493" customWidth="1"/>
    <col min="3349" max="3349" width="0" style="493" hidden="1" customWidth="1"/>
    <col min="3350" max="3350" width="3.7109375" style="493" customWidth="1"/>
    <col min="3351" max="3351" width="11.140625" style="493" bestFit="1" customWidth="1"/>
    <col min="3352" max="3353" width="10.5703125" style="493"/>
    <col min="3354" max="3354" width="11.140625" style="493" customWidth="1"/>
    <col min="3355" max="3584" width="10.5703125" style="493"/>
    <col min="3585" max="3592" width="0" style="493" hidden="1" customWidth="1"/>
    <col min="3593" max="3593" width="3.7109375" style="493" customWidth="1"/>
    <col min="3594" max="3594" width="3.85546875" style="493" customWidth="1"/>
    <col min="3595" max="3595" width="3.7109375" style="493" customWidth="1"/>
    <col min="3596" max="3596" width="12.7109375" style="493" customWidth="1"/>
    <col min="3597" max="3597" width="52.7109375" style="493" customWidth="1"/>
    <col min="3598" max="3601" width="0" style="493" hidden="1" customWidth="1"/>
    <col min="3602" max="3602" width="12.28515625" style="493" customWidth="1"/>
    <col min="3603" max="3603" width="6.42578125" style="493" customWidth="1"/>
    <col min="3604" max="3604" width="12.28515625" style="493" customWidth="1"/>
    <col min="3605" max="3605" width="0" style="493" hidden="1" customWidth="1"/>
    <col min="3606" max="3606" width="3.7109375" style="493" customWidth="1"/>
    <col min="3607" max="3607" width="11.140625" style="493" bestFit="1" customWidth="1"/>
    <col min="3608" max="3609" width="10.5703125" style="493"/>
    <col min="3610" max="3610" width="11.140625" style="493" customWidth="1"/>
    <col min="3611" max="3840" width="10.5703125" style="493"/>
    <col min="3841" max="3848" width="0" style="493" hidden="1" customWidth="1"/>
    <col min="3849" max="3849" width="3.7109375" style="493" customWidth="1"/>
    <col min="3850" max="3850" width="3.85546875" style="493" customWidth="1"/>
    <col min="3851" max="3851" width="3.7109375" style="493" customWidth="1"/>
    <col min="3852" max="3852" width="12.7109375" style="493" customWidth="1"/>
    <col min="3853" max="3853" width="52.7109375" style="493" customWidth="1"/>
    <col min="3854" max="3857" width="0" style="493" hidden="1" customWidth="1"/>
    <col min="3858" max="3858" width="12.28515625" style="493" customWidth="1"/>
    <col min="3859" max="3859" width="6.42578125" style="493" customWidth="1"/>
    <col min="3860" max="3860" width="12.28515625" style="493" customWidth="1"/>
    <col min="3861" max="3861" width="0" style="493" hidden="1" customWidth="1"/>
    <col min="3862" max="3862" width="3.7109375" style="493" customWidth="1"/>
    <col min="3863" max="3863" width="11.140625" style="493" bestFit="1" customWidth="1"/>
    <col min="3864" max="3865" width="10.5703125" style="493"/>
    <col min="3866" max="3866" width="11.140625" style="493" customWidth="1"/>
    <col min="3867" max="4096" width="10.5703125" style="493"/>
    <col min="4097" max="4104" width="0" style="493" hidden="1" customWidth="1"/>
    <col min="4105" max="4105" width="3.7109375" style="493" customWidth="1"/>
    <col min="4106" max="4106" width="3.85546875" style="493" customWidth="1"/>
    <col min="4107" max="4107" width="3.7109375" style="493" customWidth="1"/>
    <col min="4108" max="4108" width="12.7109375" style="493" customWidth="1"/>
    <col min="4109" max="4109" width="52.7109375" style="493" customWidth="1"/>
    <col min="4110" max="4113" width="0" style="493" hidden="1" customWidth="1"/>
    <col min="4114" max="4114" width="12.28515625" style="493" customWidth="1"/>
    <col min="4115" max="4115" width="6.42578125" style="493" customWidth="1"/>
    <col min="4116" max="4116" width="12.28515625" style="493" customWidth="1"/>
    <col min="4117" max="4117" width="0" style="493" hidden="1" customWidth="1"/>
    <col min="4118" max="4118" width="3.7109375" style="493" customWidth="1"/>
    <col min="4119" max="4119" width="11.140625" style="493" bestFit="1" customWidth="1"/>
    <col min="4120" max="4121" width="10.5703125" style="493"/>
    <col min="4122" max="4122" width="11.140625" style="493" customWidth="1"/>
    <col min="4123" max="4352" width="10.5703125" style="493"/>
    <col min="4353" max="4360" width="0" style="493" hidden="1" customWidth="1"/>
    <col min="4361" max="4361" width="3.7109375" style="493" customWidth="1"/>
    <col min="4362" max="4362" width="3.85546875" style="493" customWidth="1"/>
    <col min="4363" max="4363" width="3.7109375" style="493" customWidth="1"/>
    <col min="4364" max="4364" width="12.7109375" style="493" customWidth="1"/>
    <col min="4365" max="4365" width="52.7109375" style="493" customWidth="1"/>
    <col min="4366" max="4369" width="0" style="493" hidden="1" customWidth="1"/>
    <col min="4370" max="4370" width="12.28515625" style="493" customWidth="1"/>
    <col min="4371" max="4371" width="6.42578125" style="493" customWidth="1"/>
    <col min="4372" max="4372" width="12.28515625" style="493" customWidth="1"/>
    <col min="4373" max="4373" width="0" style="493" hidden="1" customWidth="1"/>
    <col min="4374" max="4374" width="3.7109375" style="493" customWidth="1"/>
    <col min="4375" max="4375" width="11.140625" style="493" bestFit="1" customWidth="1"/>
    <col min="4376" max="4377" width="10.5703125" style="493"/>
    <col min="4378" max="4378" width="11.140625" style="493" customWidth="1"/>
    <col min="4379" max="4608" width="10.5703125" style="493"/>
    <col min="4609" max="4616" width="0" style="493" hidden="1" customWidth="1"/>
    <col min="4617" max="4617" width="3.7109375" style="493" customWidth="1"/>
    <col min="4618" max="4618" width="3.85546875" style="493" customWidth="1"/>
    <col min="4619" max="4619" width="3.7109375" style="493" customWidth="1"/>
    <col min="4620" max="4620" width="12.7109375" style="493" customWidth="1"/>
    <col min="4621" max="4621" width="52.7109375" style="493" customWidth="1"/>
    <col min="4622" max="4625" width="0" style="493" hidden="1" customWidth="1"/>
    <col min="4626" max="4626" width="12.28515625" style="493" customWidth="1"/>
    <col min="4627" max="4627" width="6.42578125" style="493" customWidth="1"/>
    <col min="4628" max="4628" width="12.28515625" style="493" customWidth="1"/>
    <col min="4629" max="4629" width="0" style="493" hidden="1" customWidth="1"/>
    <col min="4630" max="4630" width="3.7109375" style="493" customWidth="1"/>
    <col min="4631" max="4631" width="11.140625" style="493" bestFit="1" customWidth="1"/>
    <col min="4632" max="4633" width="10.5703125" style="493"/>
    <col min="4634" max="4634" width="11.140625" style="493" customWidth="1"/>
    <col min="4635" max="4864" width="10.5703125" style="493"/>
    <col min="4865" max="4872" width="0" style="493" hidden="1" customWidth="1"/>
    <col min="4873" max="4873" width="3.7109375" style="493" customWidth="1"/>
    <col min="4874" max="4874" width="3.85546875" style="493" customWidth="1"/>
    <col min="4875" max="4875" width="3.7109375" style="493" customWidth="1"/>
    <col min="4876" max="4876" width="12.7109375" style="493" customWidth="1"/>
    <col min="4877" max="4877" width="52.7109375" style="493" customWidth="1"/>
    <col min="4878" max="4881" width="0" style="493" hidden="1" customWidth="1"/>
    <col min="4882" max="4882" width="12.28515625" style="493" customWidth="1"/>
    <col min="4883" max="4883" width="6.42578125" style="493" customWidth="1"/>
    <col min="4884" max="4884" width="12.28515625" style="493" customWidth="1"/>
    <col min="4885" max="4885" width="0" style="493" hidden="1" customWidth="1"/>
    <col min="4886" max="4886" width="3.7109375" style="493" customWidth="1"/>
    <col min="4887" max="4887" width="11.140625" style="493" bestFit="1" customWidth="1"/>
    <col min="4888" max="4889" width="10.5703125" style="493"/>
    <col min="4890" max="4890" width="11.140625" style="493" customWidth="1"/>
    <col min="4891" max="5120" width="10.5703125" style="493"/>
    <col min="5121" max="5128" width="0" style="493" hidden="1" customWidth="1"/>
    <col min="5129" max="5129" width="3.7109375" style="493" customWidth="1"/>
    <col min="5130" max="5130" width="3.85546875" style="493" customWidth="1"/>
    <col min="5131" max="5131" width="3.7109375" style="493" customWidth="1"/>
    <col min="5132" max="5132" width="12.7109375" style="493" customWidth="1"/>
    <col min="5133" max="5133" width="52.7109375" style="493" customWidth="1"/>
    <col min="5134" max="5137" width="0" style="493" hidden="1" customWidth="1"/>
    <col min="5138" max="5138" width="12.28515625" style="493" customWidth="1"/>
    <col min="5139" max="5139" width="6.42578125" style="493" customWidth="1"/>
    <col min="5140" max="5140" width="12.28515625" style="493" customWidth="1"/>
    <col min="5141" max="5141" width="0" style="493" hidden="1" customWidth="1"/>
    <col min="5142" max="5142" width="3.7109375" style="493" customWidth="1"/>
    <col min="5143" max="5143" width="11.140625" style="493" bestFit="1" customWidth="1"/>
    <col min="5144" max="5145" width="10.5703125" style="493"/>
    <col min="5146" max="5146" width="11.140625" style="493" customWidth="1"/>
    <col min="5147" max="5376" width="10.5703125" style="493"/>
    <col min="5377" max="5384" width="0" style="493" hidden="1" customWidth="1"/>
    <col min="5385" max="5385" width="3.7109375" style="493" customWidth="1"/>
    <col min="5386" max="5386" width="3.85546875" style="493" customWidth="1"/>
    <col min="5387" max="5387" width="3.7109375" style="493" customWidth="1"/>
    <col min="5388" max="5388" width="12.7109375" style="493" customWidth="1"/>
    <col min="5389" max="5389" width="52.7109375" style="493" customWidth="1"/>
    <col min="5390" max="5393" width="0" style="493" hidden="1" customWidth="1"/>
    <col min="5394" max="5394" width="12.28515625" style="493" customWidth="1"/>
    <col min="5395" max="5395" width="6.42578125" style="493" customWidth="1"/>
    <col min="5396" max="5396" width="12.28515625" style="493" customWidth="1"/>
    <col min="5397" max="5397" width="0" style="493" hidden="1" customWidth="1"/>
    <col min="5398" max="5398" width="3.7109375" style="493" customWidth="1"/>
    <col min="5399" max="5399" width="11.140625" style="493" bestFit="1" customWidth="1"/>
    <col min="5400" max="5401" width="10.5703125" style="493"/>
    <col min="5402" max="5402" width="11.140625" style="493" customWidth="1"/>
    <col min="5403" max="5632" width="10.5703125" style="493"/>
    <col min="5633" max="5640" width="0" style="493" hidden="1" customWidth="1"/>
    <col min="5641" max="5641" width="3.7109375" style="493" customWidth="1"/>
    <col min="5642" max="5642" width="3.85546875" style="493" customWidth="1"/>
    <col min="5643" max="5643" width="3.7109375" style="493" customWidth="1"/>
    <col min="5644" max="5644" width="12.7109375" style="493" customWidth="1"/>
    <col min="5645" max="5645" width="52.7109375" style="493" customWidth="1"/>
    <col min="5646" max="5649" width="0" style="493" hidden="1" customWidth="1"/>
    <col min="5650" max="5650" width="12.28515625" style="493" customWidth="1"/>
    <col min="5651" max="5651" width="6.42578125" style="493" customWidth="1"/>
    <col min="5652" max="5652" width="12.28515625" style="493" customWidth="1"/>
    <col min="5653" max="5653" width="0" style="493" hidden="1" customWidth="1"/>
    <col min="5654" max="5654" width="3.7109375" style="493" customWidth="1"/>
    <col min="5655" max="5655" width="11.140625" style="493" bestFit="1" customWidth="1"/>
    <col min="5656" max="5657" width="10.5703125" style="493"/>
    <col min="5658" max="5658" width="11.140625" style="493" customWidth="1"/>
    <col min="5659" max="5888" width="10.5703125" style="493"/>
    <col min="5889" max="5896" width="0" style="493" hidden="1" customWidth="1"/>
    <col min="5897" max="5897" width="3.7109375" style="493" customWidth="1"/>
    <col min="5898" max="5898" width="3.85546875" style="493" customWidth="1"/>
    <col min="5899" max="5899" width="3.7109375" style="493" customWidth="1"/>
    <col min="5900" max="5900" width="12.7109375" style="493" customWidth="1"/>
    <col min="5901" max="5901" width="52.7109375" style="493" customWidth="1"/>
    <col min="5902" max="5905" width="0" style="493" hidden="1" customWidth="1"/>
    <col min="5906" max="5906" width="12.28515625" style="493" customWidth="1"/>
    <col min="5907" max="5907" width="6.42578125" style="493" customWidth="1"/>
    <col min="5908" max="5908" width="12.28515625" style="493" customWidth="1"/>
    <col min="5909" max="5909" width="0" style="493" hidden="1" customWidth="1"/>
    <col min="5910" max="5910" width="3.7109375" style="493" customWidth="1"/>
    <col min="5911" max="5911" width="11.140625" style="493" bestFit="1" customWidth="1"/>
    <col min="5912" max="5913" width="10.5703125" style="493"/>
    <col min="5914" max="5914" width="11.140625" style="493" customWidth="1"/>
    <col min="5915" max="6144" width="10.5703125" style="493"/>
    <col min="6145" max="6152" width="0" style="493" hidden="1" customWidth="1"/>
    <col min="6153" max="6153" width="3.7109375" style="493" customWidth="1"/>
    <col min="6154" max="6154" width="3.85546875" style="493" customWidth="1"/>
    <col min="6155" max="6155" width="3.7109375" style="493" customWidth="1"/>
    <col min="6156" max="6156" width="12.7109375" style="493" customWidth="1"/>
    <col min="6157" max="6157" width="52.7109375" style="493" customWidth="1"/>
    <col min="6158" max="6161" width="0" style="493" hidden="1" customWidth="1"/>
    <col min="6162" max="6162" width="12.28515625" style="493" customWidth="1"/>
    <col min="6163" max="6163" width="6.42578125" style="493" customWidth="1"/>
    <col min="6164" max="6164" width="12.28515625" style="493" customWidth="1"/>
    <col min="6165" max="6165" width="0" style="493" hidden="1" customWidth="1"/>
    <col min="6166" max="6166" width="3.7109375" style="493" customWidth="1"/>
    <col min="6167" max="6167" width="11.140625" style="493" bestFit="1" customWidth="1"/>
    <col min="6168" max="6169" width="10.5703125" style="493"/>
    <col min="6170" max="6170" width="11.140625" style="493" customWidth="1"/>
    <col min="6171" max="6400" width="10.5703125" style="493"/>
    <col min="6401" max="6408" width="0" style="493" hidden="1" customWidth="1"/>
    <col min="6409" max="6409" width="3.7109375" style="493" customWidth="1"/>
    <col min="6410" max="6410" width="3.85546875" style="493" customWidth="1"/>
    <col min="6411" max="6411" width="3.7109375" style="493" customWidth="1"/>
    <col min="6412" max="6412" width="12.7109375" style="493" customWidth="1"/>
    <col min="6413" max="6413" width="52.7109375" style="493" customWidth="1"/>
    <col min="6414" max="6417" width="0" style="493" hidden="1" customWidth="1"/>
    <col min="6418" max="6418" width="12.28515625" style="493" customWidth="1"/>
    <col min="6419" max="6419" width="6.42578125" style="493" customWidth="1"/>
    <col min="6420" max="6420" width="12.28515625" style="493" customWidth="1"/>
    <col min="6421" max="6421" width="0" style="493" hidden="1" customWidth="1"/>
    <col min="6422" max="6422" width="3.7109375" style="493" customWidth="1"/>
    <col min="6423" max="6423" width="11.140625" style="493" bestFit="1" customWidth="1"/>
    <col min="6424" max="6425" width="10.5703125" style="493"/>
    <col min="6426" max="6426" width="11.140625" style="493" customWidth="1"/>
    <col min="6427" max="6656" width="10.5703125" style="493"/>
    <col min="6657" max="6664" width="0" style="493" hidden="1" customWidth="1"/>
    <col min="6665" max="6665" width="3.7109375" style="493" customWidth="1"/>
    <col min="6666" max="6666" width="3.85546875" style="493" customWidth="1"/>
    <col min="6667" max="6667" width="3.7109375" style="493" customWidth="1"/>
    <col min="6668" max="6668" width="12.7109375" style="493" customWidth="1"/>
    <col min="6669" max="6669" width="52.7109375" style="493" customWidth="1"/>
    <col min="6670" max="6673" width="0" style="493" hidden="1" customWidth="1"/>
    <col min="6674" max="6674" width="12.28515625" style="493" customWidth="1"/>
    <col min="6675" max="6675" width="6.42578125" style="493" customWidth="1"/>
    <col min="6676" max="6676" width="12.28515625" style="493" customWidth="1"/>
    <col min="6677" max="6677" width="0" style="493" hidden="1" customWidth="1"/>
    <col min="6678" max="6678" width="3.7109375" style="493" customWidth="1"/>
    <col min="6679" max="6679" width="11.140625" style="493" bestFit="1" customWidth="1"/>
    <col min="6680" max="6681" width="10.5703125" style="493"/>
    <col min="6682" max="6682" width="11.140625" style="493" customWidth="1"/>
    <col min="6683" max="6912" width="10.5703125" style="493"/>
    <col min="6913" max="6920" width="0" style="493" hidden="1" customWidth="1"/>
    <col min="6921" max="6921" width="3.7109375" style="493" customWidth="1"/>
    <col min="6922" max="6922" width="3.85546875" style="493" customWidth="1"/>
    <col min="6923" max="6923" width="3.7109375" style="493" customWidth="1"/>
    <col min="6924" max="6924" width="12.7109375" style="493" customWidth="1"/>
    <col min="6925" max="6925" width="52.7109375" style="493" customWidth="1"/>
    <col min="6926" max="6929" width="0" style="493" hidden="1" customWidth="1"/>
    <col min="6930" max="6930" width="12.28515625" style="493" customWidth="1"/>
    <col min="6931" max="6931" width="6.42578125" style="493" customWidth="1"/>
    <col min="6932" max="6932" width="12.28515625" style="493" customWidth="1"/>
    <col min="6933" max="6933" width="0" style="493" hidden="1" customWidth="1"/>
    <col min="6934" max="6934" width="3.7109375" style="493" customWidth="1"/>
    <col min="6935" max="6935" width="11.140625" style="493" bestFit="1" customWidth="1"/>
    <col min="6936" max="6937" width="10.5703125" style="493"/>
    <col min="6938" max="6938" width="11.140625" style="493" customWidth="1"/>
    <col min="6939" max="7168" width="10.5703125" style="493"/>
    <col min="7169" max="7176" width="0" style="493" hidden="1" customWidth="1"/>
    <col min="7177" max="7177" width="3.7109375" style="493" customWidth="1"/>
    <col min="7178" max="7178" width="3.85546875" style="493" customWidth="1"/>
    <col min="7179" max="7179" width="3.7109375" style="493" customWidth="1"/>
    <col min="7180" max="7180" width="12.7109375" style="493" customWidth="1"/>
    <col min="7181" max="7181" width="52.7109375" style="493" customWidth="1"/>
    <col min="7182" max="7185" width="0" style="493" hidden="1" customWidth="1"/>
    <col min="7186" max="7186" width="12.28515625" style="493" customWidth="1"/>
    <col min="7187" max="7187" width="6.42578125" style="493" customWidth="1"/>
    <col min="7188" max="7188" width="12.28515625" style="493" customWidth="1"/>
    <col min="7189" max="7189" width="0" style="493" hidden="1" customWidth="1"/>
    <col min="7190" max="7190" width="3.7109375" style="493" customWidth="1"/>
    <col min="7191" max="7191" width="11.140625" style="493" bestFit="1" customWidth="1"/>
    <col min="7192" max="7193" width="10.5703125" style="493"/>
    <col min="7194" max="7194" width="11.140625" style="493" customWidth="1"/>
    <col min="7195" max="7424" width="10.5703125" style="493"/>
    <col min="7425" max="7432" width="0" style="493" hidden="1" customWidth="1"/>
    <col min="7433" max="7433" width="3.7109375" style="493" customWidth="1"/>
    <col min="7434" max="7434" width="3.85546875" style="493" customWidth="1"/>
    <col min="7435" max="7435" width="3.7109375" style="493" customWidth="1"/>
    <col min="7436" max="7436" width="12.7109375" style="493" customWidth="1"/>
    <col min="7437" max="7437" width="52.7109375" style="493" customWidth="1"/>
    <col min="7438" max="7441" width="0" style="493" hidden="1" customWidth="1"/>
    <col min="7442" max="7442" width="12.28515625" style="493" customWidth="1"/>
    <col min="7443" max="7443" width="6.42578125" style="493" customWidth="1"/>
    <col min="7444" max="7444" width="12.28515625" style="493" customWidth="1"/>
    <col min="7445" max="7445" width="0" style="493" hidden="1" customWidth="1"/>
    <col min="7446" max="7446" width="3.7109375" style="493" customWidth="1"/>
    <col min="7447" max="7447" width="11.140625" style="493" bestFit="1" customWidth="1"/>
    <col min="7448" max="7449" width="10.5703125" style="493"/>
    <col min="7450" max="7450" width="11.140625" style="493" customWidth="1"/>
    <col min="7451" max="7680" width="10.5703125" style="493"/>
    <col min="7681" max="7688" width="0" style="493" hidden="1" customWidth="1"/>
    <col min="7689" max="7689" width="3.7109375" style="493" customWidth="1"/>
    <col min="7690" max="7690" width="3.85546875" style="493" customWidth="1"/>
    <col min="7691" max="7691" width="3.7109375" style="493" customWidth="1"/>
    <col min="7692" max="7692" width="12.7109375" style="493" customWidth="1"/>
    <col min="7693" max="7693" width="52.7109375" style="493" customWidth="1"/>
    <col min="7694" max="7697" width="0" style="493" hidden="1" customWidth="1"/>
    <col min="7698" max="7698" width="12.28515625" style="493" customWidth="1"/>
    <col min="7699" max="7699" width="6.42578125" style="493" customWidth="1"/>
    <col min="7700" max="7700" width="12.28515625" style="493" customWidth="1"/>
    <col min="7701" max="7701" width="0" style="493" hidden="1" customWidth="1"/>
    <col min="7702" max="7702" width="3.7109375" style="493" customWidth="1"/>
    <col min="7703" max="7703" width="11.140625" style="493" bestFit="1" customWidth="1"/>
    <col min="7704" max="7705" width="10.5703125" style="493"/>
    <col min="7706" max="7706" width="11.140625" style="493" customWidth="1"/>
    <col min="7707" max="7936" width="10.5703125" style="493"/>
    <col min="7937" max="7944" width="0" style="493" hidden="1" customWidth="1"/>
    <col min="7945" max="7945" width="3.7109375" style="493" customWidth="1"/>
    <col min="7946" max="7946" width="3.85546875" style="493" customWidth="1"/>
    <col min="7947" max="7947" width="3.7109375" style="493" customWidth="1"/>
    <col min="7948" max="7948" width="12.7109375" style="493" customWidth="1"/>
    <col min="7949" max="7949" width="52.7109375" style="493" customWidth="1"/>
    <col min="7950" max="7953" width="0" style="493" hidden="1" customWidth="1"/>
    <col min="7954" max="7954" width="12.28515625" style="493" customWidth="1"/>
    <col min="7955" max="7955" width="6.42578125" style="493" customWidth="1"/>
    <col min="7956" max="7956" width="12.28515625" style="493" customWidth="1"/>
    <col min="7957" max="7957" width="0" style="493" hidden="1" customWidth="1"/>
    <col min="7958" max="7958" width="3.7109375" style="493" customWidth="1"/>
    <col min="7959" max="7959" width="11.140625" style="493" bestFit="1" customWidth="1"/>
    <col min="7960" max="7961" width="10.5703125" style="493"/>
    <col min="7962" max="7962" width="11.140625" style="493" customWidth="1"/>
    <col min="7963" max="8192" width="10.5703125" style="493"/>
    <col min="8193" max="8200" width="0" style="493" hidden="1" customWidth="1"/>
    <col min="8201" max="8201" width="3.7109375" style="493" customWidth="1"/>
    <col min="8202" max="8202" width="3.85546875" style="493" customWidth="1"/>
    <col min="8203" max="8203" width="3.7109375" style="493" customWidth="1"/>
    <col min="8204" max="8204" width="12.7109375" style="493" customWidth="1"/>
    <col min="8205" max="8205" width="52.7109375" style="493" customWidth="1"/>
    <col min="8206" max="8209" width="0" style="493" hidden="1" customWidth="1"/>
    <col min="8210" max="8210" width="12.28515625" style="493" customWidth="1"/>
    <col min="8211" max="8211" width="6.42578125" style="493" customWidth="1"/>
    <col min="8212" max="8212" width="12.28515625" style="493" customWidth="1"/>
    <col min="8213" max="8213" width="0" style="493" hidden="1" customWidth="1"/>
    <col min="8214" max="8214" width="3.7109375" style="493" customWidth="1"/>
    <col min="8215" max="8215" width="11.140625" style="493" bestFit="1" customWidth="1"/>
    <col min="8216" max="8217" width="10.5703125" style="493"/>
    <col min="8218" max="8218" width="11.140625" style="493" customWidth="1"/>
    <col min="8219" max="8448" width="10.5703125" style="493"/>
    <col min="8449" max="8456" width="0" style="493" hidden="1" customWidth="1"/>
    <col min="8457" max="8457" width="3.7109375" style="493" customWidth="1"/>
    <col min="8458" max="8458" width="3.85546875" style="493" customWidth="1"/>
    <col min="8459" max="8459" width="3.7109375" style="493" customWidth="1"/>
    <col min="8460" max="8460" width="12.7109375" style="493" customWidth="1"/>
    <col min="8461" max="8461" width="52.7109375" style="493" customWidth="1"/>
    <col min="8462" max="8465" width="0" style="493" hidden="1" customWidth="1"/>
    <col min="8466" max="8466" width="12.28515625" style="493" customWidth="1"/>
    <col min="8467" max="8467" width="6.42578125" style="493" customWidth="1"/>
    <col min="8468" max="8468" width="12.28515625" style="493" customWidth="1"/>
    <col min="8469" max="8469" width="0" style="493" hidden="1" customWidth="1"/>
    <col min="8470" max="8470" width="3.7109375" style="493" customWidth="1"/>
    <col min="8471" max="8471" width="11.140625" style="493" bestFit="1" customWidth="1"/>
    <col min="8472" max="8473" width="10.5703125" style="493"/>
    <col min="8474" max="8474" width="11.140625" style="493" customWidth="1"/>
    <col min="8475" max="8704" width="10.5703125" style="493"/>
    <col min="8705" max="8712" width="0" style="493" hidden="1" customWidth="1"/>
    <col min="8713" max="8713" width="3.7109375" style="493" customWidth="1"/>
    <col min="8714" max="8714" width="3.85546875" style="493" customWidth="1"/>
    <col min="8715" max="8715" width="3.7109375" style="493" customWidth="1"/>
    <col min="8716" max="8716" width="12.7109375" style="493" customWidth="1"/>
    <col min="8717" max="8717" width="52.7109375" style="493" customWidth="1"/>
    <col min="8718" max="8721" width="0" style="493" hidden="1" customWidth="1"/>
    <col min="8722" max="8722" width="12.28515625" style="493" customWidth="1"/>
    <col min="8723" max="8723" width="6.42578125" style="493" customWidth="1"/>
    <col min="8724" max="8724" width="12.28515625" style="493" customWidth="1"/>
    <col min="8725" max="8725" width="0" style="493" hidden="1" customWidth="1"/>
    <col min="8726" max="8726" width="3.7109375" style="493" customWidth="1"/>
    <col min="8727" max="8727" width="11.140625" style="493" bestFit="1" customWidth="1"/>
    <col min="8728" max="8729" width="10.5703125" style="493"/>
    <col min="8730" max="8730" width="11.140625" style="493" customWidth="1"/>
    <col min="8731" max="8960" width="10.5703125" style="493"/>
    <col min="8961" max="8968" width="0" style="493" hidden="1" customWidth="1"/>
    <col min="8969" max="8969" width="3.7109375" style="493" customWidth="1"/>
    <col min="8970" max="8970" width="3.85546875" style="493" customWidth="1"/>
    <col min="8971" max="8971" width="3.7109375" style="493" customWidth="1"/>
    <col min="8972" max="8972" width="12.7109375" style="493" customWidth="1"/>
    <col min="8973" max="8973" width="52.7109375" style="493" customWidth="1"/>
    <col min="8974" max="8977" width="0" style="493" hidden="1" customWidth="1"/>
    <col min="8978" max="8978" width="12.28515625" style="493" customWidth="1"/>
    <col min="8979" max="8979" width="6.42578125" style="493" customWidth="1"/>
    <col min="8980" max="8980" width="12.28515625" style="493" customWidth="1"/>
    <col min="8981" max="8981" width="0" style="493" hidden="1" customWidth="1"/>
    <col min="8982" max="8982" width="3.7109375" style="493" customWidth="1"/>
    <col min="8983" max="8983" width="11.140625" style="493" bestFit="1" customWidth="1"/>
    <col min="8984" max="8985" width="10.5703125" style="493"/>
    <col min="8986" max="8986" width="11.140625" style="493" customWidth="1"/>
    <col min="8987" max="9216" width="10.5703125" style="493"/>
    <col min="9217" max="9224" width="0" style="493" hidden="1" customWidth="1"/>
    <col min="9225" max="9225" width="3.7109375" style="493" customWidth="1"/>
    <col min="9226" max="9226" width="3.85546875" style="493" customWidth="1"/>
    <col min="9227" max="9227" width="3.7109375" style="493" customWidth="1"/>
    <col min="9228" max="9228" width="12.7109375" style="493" customWidth="1"/>
    <col min="9229" max="9229" width="52.7109375" style="493" customWidth="1"/>
    <col min="9230" max="9233" width="0" style="493" hidden="1" customWidth="1"/>
    <col min="9234" max="9234" width="12.28515625" style="493" customWidth="1"/>
    <col min="9235" max="9235" width="6.42578125" style="493" customWidth="1"/>
    <col min="9236" max="9236" width="12.28515625" style="493" customWidth="1"/>
    <col min="9237" max="9237" width="0" style="493" hidden="1" customWidth="1"/>
    <col min="9238" max="9238" width="3.7109375" style="493" customWidth="1"/>
    <col min="9239" max="9239" width="11.140625" style="493" bestFit="1" customWidth="1"/>
    <col min="9240" max="9241" width="10.5703125" style="493"/>
    <col min="9242" max="9242" width="11.140625" style="493" customWidth="1"/>
    <col min="9243" max="9472" width="10.5703125" style="493"/>
    <col min="9473" max="9480" width="0" style="493" hidden="1" customWidth="1"/>
    <col min="9481" max="9481" width="3.7109375" style="493" customWidth="1"/>
    <col min="9482" max="9482" width="3.85546875" style="493" customWidth="1"/>
    <col min="9483" max="9483" width="3.7109375" style="493" customWidth="1"/>
    <col min="9484" max="9484" width="12.7109375" style="493" customWidth="1"/>
    <col min="9485" max="9485" width="52.7109375" style="493" customWidth="1"/>
    <col min="9486" max="9489" width="0" style="493" hidden="1" customWidth="1"/>
    <col min="9490" max="9490" width="12.28515625" style="493" customWidth="1"/>
    <col min="9491" max="9491" width="6.42578125" style="493" customWidth="1"/>
    <col min="9492" max="9492" width="12.28515625" style="493" customWidth="1"/>
    <col min="9493" max="9493" width="0" style="493" hidden="1" customWidth="1"/>
    <col min="9494" max="9494" width="3.7109375" style="493" customWidth="1"/>
    <col min="9495" max="9495" width="11.140625" style="493" bestFit="1" customWidth="1"/>
    <col min="9496" max="9497" width="10.5703125" style="493"/>
    <col min="9498" max="9498" width="11.140625" style="493" customWidth="1"/>
    <col min="9499" max="9728" width="10.5703125" style="493"/>
    <col min="9729" max="9736" width="0" style="493" hidden="1" customWidth="1"/>
    <col min="9737" max="9737" width="3.7109375" style="493" customWidth="1"/>
    <col min="9738" max="9738" width="3.85546875" style="493" customWidth="1"/>
    <col min="9739" max="9739" width="3.7109375" style="493" customWidth="1"/>
    <col min="9740" max="9740" width="12.7109375" style="493" customWidth="1"/>
    <col min="9741" max="9741" width="52.7109375" style="493" customWidth="1"/>
    <col min="9742" max="9745" width="0" style="493" hidden="1" customWidth="1"/>
    <col min="9746" max="9746" width="12.28515625" style="493" customWidth="1"/>
    <col min="9747" max="9747" width="6.42578125" style="493" customWidth="1"/>
    <col min="9748" max="9748" width="12.28515625" style="493" customWidth="1"/>
    <col min="9749" max="9749" width="0" style="493" hidden="1" customWidth="1"/>
    <col min="9750" max="9750" width="3.7109375" style="493" customWidth="1"/>
    <col min="9751" max="9751" width="11.140625" style="493" bestFit="1" customWidth="1"/>
    <col min="9752" max="9753" width="10.5703125" style="493"/>
    <col min="9754" max="9754" width="11.140625" style="493" customWidth="1"/>
    <col min="9755" max="9984" width="10.5703125" style="493"/>
    <col min="9985" max="9992" width="0" style="493" hidden="1" customWidth="1"/>
    <col min="9993" max="9993" width="3.7109375" style="493" customWidth="1"/>
    <col min="9994" max="9994" width="3.85546875" style="493" customWidth="1"/>
    <col min="9995" max="9995" width="3.7109375" style="493" customWidth="1"/>
    <col min="9996" max="9996" width="12.7109375" style="493" customWidth="1"/>
    <col min="9997" max="9997" width="52.7109375" style="493" customWidth="1"/>
    <col min="9998" max="10001" width="0" style="493" hidden="1" customWidth="1"/>
    <col min="10002" max="10002" width="12.28515625" style="493" customWidth="1"/>
    <col min="10003" max="10003" width="6.42578125" style="493" customWidth="1"/>
    <col min="10004" max="10004" width="12.28515625" style="493" customWidth="1"/>
    <col min="10005" max="10005" width="0" style="493" hidden="1" customWidth="1"/>
    <col min="10006" max="10006" width="3.7109375" style="493" customWidth="1"/>
    <col min="10007" max="10007" width="11.140625" style="493" bestFit="1" customWidth="1"/>
    <col min="10008" max="10009" width="10.5703125" style="493"/>
    <col min="10010" max="10010" width="11.140625" style="493" customWidth="1"/>
    <col min="10011" max="10240" width="10.5703125" style="493"/>
    <col min="10241" max="10248" width="0" style="493" hidden="1" customWidth="1"/>
    <col min="10249" max="10249" width="3.7109375" style="493" customWidth="1"/>
    <col min="10250" max="10250" width="3.85546875" style="493" customWidth="1"/>
    <col min="10251" max="10251" width="3.7109375" style="493" customWidth="1"/>
    <col min="10252" max="10252" width="12.7109375" style="493" customWidth="1"/>
    <col min="10253" max="10253" width="52.7109375" style="493" customWidth="1"/>
    <col min="10254" max="10257" width="0" style="493" hidden="1" customWidth="1"/>
    <col min="10258" max="10258" width="12.28515625" style="493" customWidth="1"/>
    <col min="10259" max="10259" width="6.42578125" style="493" customWidth="1"/>
    <col min="10260" max="10260" width="12.28515625" style="493" customWidth="1"/>
    <col min="10261" max="10261" width="0" style="493" hidden="1" customWidth="1"/>
    <col min="10262" max="10262" width="3.7109375" style="493" customWidth="1"/>
    <col min="10263" max="10263" width="11.140625" style="493" bestFit="1" customWidth="1"/>
    <col min="10264" max="10265" width="10.5703125" style="493"/>
    <col min="10266" max="10266" width="11.140625" style="493" customWidth="1"/>
    <col min="10267" max="10496" width="10.5703125" style="493"/>
    <col min="10497" max="10504" width="0" style="493" hidden="1" customWidth="1"/>
    <col min="10505" max="10505" width="3.7109375" style="493" customWidth="1"/>
    <col min="10506" max="10506" width="3.85546875" style="493" customWidth="1"/>
    <col min="10507" max="10507" width="3.7109375" style="493" customWidth="1"/>
    <col min="10508" max="10508" width="12.7109375" style="493" customWidth="1"/>
    <col min="10509" max="10509" width="52.7109375" style="493" customWidth="1"/>
    <col min="10510" max="10513" width="0" style="493" hidden="1" customWidth="1"/>
    <col min="10514" max="10514" width="12.28515625" style="493" customWidth="1"/>
    <col min="10515" max="10515" width="6.42578125" style="493" customWidth="1"/>
    <col min="10516" max="10516" width="12.28515625" style="493" customWidth="1"/>
    <col min="10517" max="10517" width="0" style="493" hidden="1" customWidth="1"/>
    <col min="10518" max="10518" width="3.7109375" style="493" customWidth="1"/>
    <col min="10519" max="10519" width="11.140625" style="493" bestFit="1" customWidth="1"/>
    <col min="10520" max="10521" width="10.5703125" style="493"/>
    <col min="10522" max="10522" width="11.140625" style="493" customWidth="1"/>
    <col min="10523" max="10752" width="10.5703125" style="493"/>
    <col min="10753" max="10760" width="0" style="493" hidden="1" customWidth="1"/>
    <col min="10761" max="10761" width="3.7109375" style="493" customWidth="1"/>
    <col min="10762" max="10762" width="3.85546875" style="493" customWidth="1"/>
    <col min="10763" max="10763" width="3.7109375" style="493" customWidth="1"/>
    <col min="10764" max="10764" width="12.7109375" style="493" customWidth="1"/>
    <col min="10765" max="10765" width="52.7109375" style="493" customWidth="1"/>
    <col min="10766" max="10769" width="0" style="493" hidden="1" customWidth="1"/>
    <col min="10770" max="10770" width="12.28515625" style="493" customWidth="1"/>
    <col min="10771" max="10771" width="6.42578125" style="493" customWidth="1"/>
    <col min="10772" max="10772" width="12.28515625" style="493" customWidth="1"/>
    <col min="10773" max="10773" width="0" style="493" hidden="1" customWidth="1"/>
    <col min="10774" max="10774" width="3.7109375" style="493" customWidth="1"/>
    <col min="10775" max="10775" width="11.140625" style="493" bestFit="1" customWidth="1"/>
    <col min="10776" max="10777" width="10.5703125" style="493"/>
    <col min="10778" max="10778" width="11.140625" style="493" customWidth="1"/>
    <col min="10779" max="11008" width="10.5703125" style="493"/>
    <col min="11009" max="11016" width="0" style="493" hidden="1" customWidth="1"/>
    <col min="11017" max="11017" width="3.7109375" style="493" customWidth="1"/>
    <col min="11018" max="11018" width="3.85546875" style="493" customWidth="1"/>
    <col min="11019" max="11019" width="3.7109375" style="493" customWidth="1"/>
    <col min="11020" max="11020" width="12.7109375" style="493" customWidth="1"/>
    <col min="11021" max="11021" width="52.7109375" style="493" customWidth="1"/>
    <col min="11022" max="11025" width="0" style="493" hidden="1" customWidth="1"/>
    <col min="11026" max="11026" width="12.28515625" style="493" customWidth="1"/>
    <col min="11027" max="11027" width="6.42578125" style="493" customWidth="1"/>
    <col min="11028" max="11028" width="12.28515625" style="493" customWidth="1"/>
    <col min="11029" max="11029" width="0" style="493" hidden="1" customWidth="1"/>
    <col min="11030" max="11030" width="3.7109375" style="493" customWidth="1"/>
    <col min="11031" max="11031" width="11.140625" style="493" bestFit="1" customWidth="1"/>
    <col min="11032" max="11033" width="10.5703125" style="493"/>
    <col min="11034" max="11034" width="11.140625" style="493" customWidth="1"/>
    <col min="11035" max="11264" width="10.5703125" style="493"/>
    <col min="11265" max="11272" width="0" style="493" hidden="1" customWidth="1"/>
    <col min="11273" max="11273" width="3.7109375" style="493" customWidth="1"/>
    <col min="11274" max="11274" width="3.85546875" style="493" customWidth="1"/>
    <col min="11275" max="11275" width="3.7109375" style="493" customWidth="1"/>
    <col min="11276" max="11276" width="12.7109375" style="493" customWidth="1"/>
    <col min="11277" max="11277" width="52.7109375" style="493" customWidth="1"/>
    <col min="11278" max="11281" width="0" style="493" hidden="1" customWidth="1"/>
    <col min="11282" max="11282" width="12.28515625" style="493" customWidth="1"/>
    <col min="11283" max="11283" width="6.42578125" style="493" customWidth="1"/>
    <col min="11284" max="11284" width="12.28515625" style="493" customWidth="1"/>
    <col min="11285" max="11285" width="0" style="493" hidden="1" customWidth="1"/>
    <col min="11286" max="11286" width="3.7109375" style="493" customWidth="1"/>
    <col min="11287" max="11287" width="11.140625" style="493" bestFit="1" customWidth="1"/>
    <col min="11288" max="11289" width="10.5703125" style="493"/>
    <col min="11290" max="11290" width="11.140625" style="493" customWidth="1"/>
    <col min="11291" max="11520" width="10.5703125" style="493"/>
    <col min="11521" max="11528" width="0" style="493" hidden="1" customWidth="1"/>
    <col min="11529" max="11529" width="3.7109375" style="493" customWidth="1"/>
    <col min="11530" max="11530" width="3.85546875" style="493" customWidth="1"/>
    <col min="11531" max="11531" width="3.7109375" style="493" customWidth="1"/>
    <col min="11532" max="11532" width="12.7109375" style="493" customWidth="1"/>
    <col min="11533" max="11533" width="52.7109375" style="493" customWidth="1"/>
    <col min="11534" max="11537" width="0" style="493" hidden="1" customWidth="1"/>
    <col min="11538" max="11538" width="12.28515625" style="493" customWidth="1"/>
    <col min="11539" max="11539" width="6.42578125" style="493" customWidth="1"/>
    <col min="11540" max="11540" width="12.28515625" style="493" customWidth="1"/>
    <col min="11541" max="11541" width="0" style="493" hidden="1" customWidth="1"/>
    <col min="11542" max="11542" width="3.7109375" style="493" customWidth="1"/>
    <col min="11543" max="11543" width="11.140625" style="493" bestFit="1" customWidth="1"/>
    <col min="11544" max="11545" width="10.5703125" style="493"/>
    <col min="11546" max="11546" width="11.140625" style="493" customWidth="1"/>
    <col min="11547" max="11776" width="10.5703125" style="493"/>
    <col min="11777" max="11784" width="0" style="493" hidden="1" customWidth="1"/>
    <col min="11785" max="11785" width="3.7109375" style="493" customWidth="1"/>
    <col min="11786" max="11786" width="3.85546875" style="493" customWidth="1"/>
    <col min="11787" max="11787" width="3.7109375" style="493" customWidth="1"/>
    <col min="11788" max="11788" width="12.7109375" style="493" customWidth="1"/>
    <col min="11789" max="11789" width="52.7109375" style="493" customWidth="1"/>
    <col min="11790" max="11793" width="0" style="493" hidden="1" customWidth="1"/>
    <col min="11794" max="11794" width="12.28515625" style="493" customWidth="1"/>
    <col min="11795" max="11795" width="6.42578125" style="493" customWidth="1"/>
    <col min="11796" max="11796" width="12.28515625" style="493" customWidth="1"/>
    <col min="11797" max="11797" width="0" style="493" hidden="1" customWidth="1"/>
    <col min="11798" max="11798" width="3.7109375" style="493" customWidth="1"/>
    <col min="11799" max="11799" width="11.140625" style="493" bestFit="1" customWidth="1"/>
    <col min="11800" max="11801" width="10.5703125" style="493"/>
    <col min="11802" max="11802" width="11.140625" style="493" customWidth="1"/>
    <col min="11803" max="12032" width="10.5703125" style="493"/>
    <col min="12033" max="12040" width="0" style="493" hidden="1" customWidth="1"/>
    <col min="12041" max="12041" width="3.7109375" style="493" customWidth="1"/>
    <col min="12042" max="12042" width="3.85546875" style="493" customWidth="1"/>
    <col min="12043" max="12043" width="3.7109375" style="493" customWidth="1"/>
    <col min="12044" max="12044" width="12.7109375" style="493" customWidth="1"/>
    <col min="12045" max="12045" width="52.7109375" style="493" customWidth="1"/>
    <col min="12046" max="12049" width="0" style="493" hidden="1" customWidth="1"/>
    <col min="12050" max="12050" width="12.28515625" style="493" customWidth="1"/>
    <col min="12051" max="12051" width="6.42578125" style="493" customWidth="1"/>
    <col min="12052" max="12052" width="12.28515625" style="493" customWidth="1"/>
    <col min="12053" max="12053" width="0" style="493" hidden="1" customWidth="1"/>
    <col min="12054" max="12054" width="3.7109375" style="493" customWidth="1"/>
    <col min="12055" max="12055" width="11.140625" style="493" bestFit="1" customWidth="1"/>
    <col min="12056" max="12057" width="10.5703125" style="493"/>
    <col min="12058" max="12058" width="11.140625" style="493" customWidth="1"/>
    <col min="12059" max="12288" width="10.5703125" style="493"/>
    <col min="12289" max="12296" width="0" style="493" hidden="1" customWidth="1"/>
    <col min="12297" max="12297" width="3.7109375" style="493" customWidth="1"/>
    <col min="12298" max="12298" width="3.85546875" style="493" customWidth="1"/>
    <col min="12299" max="12299" width="3.7109375" style="493" customWidth="1"/>
    <col min="12300" max="12300" width="12.7109375" style="493" customWidth="1"/>
    <col min="12301" max="12301" width="52.7109375" style="493" customWidth="1"/>
    <col min="12302" max="12305" width="0" style="493" hidden="1" customWidth="1"/>
    <col min="12306" max="12306" width="12.28515625" style="493" customWidth="1"/>
    <col min="12307" max="12307" width="6.42578125" style="493" customWidth="1"/>
    <col min="12308" max="12308" width="12.28515625" style="493" customWidth="1"/>
    <col min="12309" max="12309" width="0" style="493" hidden="1" customWidth="1"/>
    <col min="12310" max="12310" width="3.7109375" style="493" customWidth="1"/>
    <col min="12311" max="12311" width="11.140625" style="493" bestFit="1" customWidth="1"/>
    <col min="12312" max="12313" width="10.5703125" style="493"/>
    <col min="12314" max="12314" width="11.140625" style="493" customWidth="1"/>
    <col min="12315" max="12544" width="10.5703125" style="493"/>
    <col min="12545" max="12552" width="0" style="493" hidden="1" customWidth="1"/>
    <col min="12553" max="12553" width="3.7109375" style="493" customWidth="1"/>
    <col min="12554" max="12554" width="3.85546875" style="493" customWidth="1"/>
    <col min="12555" max="12555" width="3.7109375" style="493" customWidth="1"/>
    <col min="12556" max="12556" width="12.7109375" style="493" customWidth="1"/>
    <col min="12557" max="12557" width="52.7109375" style="493" customWidth="1"/>
    <col min="12558" max="12561" width="0" style="493" hidden="1" customWidth="1"/>
    <col min="12562" max="12562" width="12.28515625" style="493" customWidth="1"/>
    <col min="12563" max="12563" width="6.42578125" style="493" customWidth="1"/>
    <col min="12564" max="12564" width="12.28515625" style="493" customWidth="1"/>
    <col min="12565" max="12565" width="0" style="493" hidden="1" customWidth="1"/>
    <col min="12566" max="12566" width="3.7109375" style="493" customWidth="1"/>
    <col min="12567" max="12567" width="11.140625" style="493" bestFit="1" customWidth="1"/>
    <col min="12568" max="12569" width="10.5703125" style="493"/>
    <col min="12570" max="12570" width="11.140625" style="493" customWidth="1"/>
    <col min="12571" max="12800" width="10.5703125" style="493"/>
    <col min="12801" max="12808" width="0" style="493" hidden="1" customWidth="1"/>
    <col min="12809" max="12809" width="3.7109375" style="493" customWidth="1"/>
    <col min="12810" max="12810" width="3.85546875" style="493" customWidth="1"/>
    <col min="12811" max="12811" width="3.7109375" style="493" customWidth="1"/>
    <col min="12812" max="12812" width="12.7109375" style="493" customWidth="1"/>
    <col min="12813" max="12813" width="52.7109375" style="493" customWidth="1"/>
    <col min="12814" max="12817" width="0" style="493" hidden="1" customWidth="1"/>
    <col min="12818" max="12818" width="12.28515625" style="493" customWidth="1"/>
    <col min="12819" max="12819" width="6.42578125" style="493" customWidth="1"/>
    <col min="12820" max="12820" width="12.28515625" style="493" customWidth="1"/>
    <col min="12821" max="12821" width="0" style="493" hidden="1" customWidth="1"/>
    <col min="12822" max="12822" width="3.7109375" style="493" customWidth="1"/>
    <col min="12823" max="12823" width="11.140625" style="493" bestFit="1" customWidth="1"/>
    <col min="12824" max="12825" width="10.5703125" style="493"/>
    <col min="12826" max="12826" width="11.140625" style="493" customWidth="1"/>
    <col min="12827" max="13056" width="10.5703125" style="493"/>
    <col min="13057" max="13064" width="0" style="493" hidden="1" customWidth="1"/>
    <col min="13065" max="13065" width="3.7109375" style="493" customWidth="1"/>
    <col min="13066" max="13066" width="3.85546875" style="493" customWidth="1"/>
    <col min="13067" max="13067" width="3.7109375" style="493" customWidth="1"/>
    <col min="13068" max="13068" width="12.7109375" style="493" customWidth="1"/>
    <col min="13069" max="13069" width="52.7109375" style="493" customWidth="1"/>
    <col min="13070" max="13073" width="0" style="493" hidden="1" customWidth="1"/>
    <col min="13074" max="13074" width="12.28515625" style="493" customWidth="1"/>
    <col min="13075" max="13075" width="6.42578125" style="493" customWidth="1"/>
    <col min="13076" max="13076" width="12.28515625" style="493" customWidth="1"/>
    <col min="13077" max="13077" width="0" style="493" hidden="1" customWidth="1"/>
    <col min="13078" max="13078" width="3.7109375" style="493" customWidth="1"/>
    <col min="13079" max="13079" width="11.140625" style="493" bestFit="1" customWidth="1"/>
    <col min="13080" max="13081" width="10.5703125" style="493"/>
    <col min="13082" max="13082" width="11.140625" style="493" customWidth="1"/>
    <col min="13083" max="13312" width="10.5703125" style="493"/>
    <col min="13313" max="13320" width="0" style="493" hidden="1" customWidth="1"/>
    <col min="13321" max="13321" width="3.7109375" style="493" customWidth="1"/>
    <col min="13322" max="13322" width="3.85546875" style="493" customWidth="1"/>
    <col min="13323" max="13323" width="3.7109375" style="493" customWidth="1"/>
    <col min="13324" max="13324" width="12.7109375" style="493" customWidth="1"/>
    <col min="13325" max="13325" width="52.7109375" style="493" customWidth="1"/>
    <col min="13326" max="13329" width="0" style="493" hidden="1" customWidth="1"/>
    <col min="13330" max="13330" width="12.28515625" style="493" customWidth="1"/>
    <col min="13331" max="13331" width="6.42578125" style="493" customWidth="1"/>
    <col min="13332" max="13332" width="12.28515625" style="493" customWidth="1"/>
    <col min="13333" max="13333" width="0" style="493" hidden="1" customWidth="1"/>
    <col min="13334" max="13334" width="3.7109375" style="493" customWidth="1"/>
    <col min="13335" max="13335" width="11.140625" style="493" bestFit="1" customWidth="1"/>
    <col min="13336" max="13337" width="10.5703125" style="493"/>
    <col min="13338" max="13338" width="11.140625" style="493" customWidth="1"/>
    <col min="13339" max="13568" width="10.5703125" style="493"/>
    <col min="13569" max="13576" width="0" style="493" hidden="1" customWidth="1"/>
    <col min="13577" max="13577" width="3.7109375" style="493" customWidth="1"/>
    <col min="13578" max="13578" width="3.85546875" style="493" customWidth="1"/>
    <col min="13579" max="13579" width="3.7109375" style="493" customWidth="1"/>
    <col min="13580" max="13580" width="12.7109375" style="493" customWidth="1"/>
    <col min="13581" max="13581" width="52.7109375" style="493" customWidth="1"/>
    <col min="13582" max="13585" width="0" style="493" hidden="1" customWidth="1"/>
    <col min="13586" max="13586" width="12.28515625" style="493" customWidth="1"/>
    <col min="13587" max="13587" width="6.42578125" style="493" customWidth="1"/>
    <col min="13588" max="13588" width="12.28515625" style="493" customWidth="1"/>
    <col min="13589" max="13589" width="0" style="493" hidden="1" customWidth="1"/>
    <col min="13590" max="13590" width="3.7109375" style="493" customWidth="1"/>
    <col min="13591" max="13591" width="11.140625" style="493" bestFit="1" customWidth="1"/>
    <col min="13592" max="13593" width="10.5703125" style="493"/>
    <col min="13594" max="13594" width="11.140625" style="493" customWidth="1"/>
    <col min="13595" max="13824" width="10.5703125" style="493"/>
    <col min="13825" max="13832" width="0" style="493" hidden="1" customWidth="1"/>
    <col min="13833" max="13833" width="3.7109375" style="493" customWidth="1"/>
    <col min="13834" max="13834" width="3.85546875" style="493" customWidth="1"/>
    <col min="13835" max="13835" width="3.7109375" style="493" customWidth="1"/>
    <col min="13836" max="13836" width="12.7109375" style="493" customWidth="1"/>
    <col min="13837" max="13837" width="52.7109375" style="493" customWidth="1"/>
    <col min="13838" max="13841" width="0" style="493" hidden="1" customWidth="1"/>
    <col min="13842" max="13842" width="12.28515625" style="493" customWidth="1"/>
    <col min="13843" max="13843" width="6.42578125" style="493" customWidth="1"/>
    <col min="13844" max="13844" width="12.28515625" style="493" customWidth="1"/>
    <col min="13845" max="13845" width="0" style="493" hidden="1" customWidth="1"/>
    <col min="13846" max="13846" width="3.7109375" style="493" customWidth="1"/>
    <col min="13847" max="13847" width="11.140625" style="493" bestFit="1" customWidth="1"/>
    <col min="13848" max="13849" width="10.5703125" style="493"/>
    <col min="13850" max="13850" width="11.140625" style="493" customWidth="1"/>
    <col min="13851" max="14080" width="10.5703125" style="493"/>
    <col min="14081" max="14088" width="0" style="493" hidden="1" customWidth="1"/>
    <col min="14089" max="14089" width="3.7109375" style="493" customWidth="1"/>
    <col min="14090" max="14090" width="3.85546875" style="493" customWidth="1"/>
    <col min="14091" max="14091" width="3.7109375" style="493" customWidth="1"/>
    <col min="14092" max="14092" width="12.7109375" style="493" customWidth="1"/>
    <col min="14093" max="14093" width="52.7109375" style="493" customWidth="1"/>
    <col min="14094" max="14097" width="0" style="493" hidden="1" customWidth="1"/>
    <col min="14098" max="14098" width="12.28515625" style="493" customWidth="1"/>
    <col min="14099" max="14099" width="6.42578125" style="493" customWidth="1"/>
    <col min="14100" max="14100" width="12.28515625" style="493" customWidth="1"/>
    <col min="14101" max="14101" width="0" style="493" hidden="1" customWidth="1"/>
    <col min="14102" max="14102" width="3.7109375" style="493" customWidth="1"/>
    <col min="14103" max="14103" width="11.140625" style="493" bestFit="1" customWidth="1"/>
    <col min="14104" max="14105" width="10.5703125" style="493"/>
    <col min="14106" max="14106" width="11.140625" style="493" customWidth="1"/>
    <col min="14107" max="14336" width="10.5703125" style="493"/>
    <col min="14337" max="14344" width="0" style="493" hidden="1" customWidth="1"/>
    <col min="14345" max="14345" width="3.7109375" style="493" customWidth="1"/>
    <col min="14346" max="14346" width="3.85546875" style="493" customWidth="1"/>
    <col min="14347" max="14347" width="3.7109375" style="493" customWidth="1"/>
    <col min="14348" max="14348" width="12.7109375" style="493" customWidth="1"/>
    <col min="14349" max="14349" width="52.7109375" style="493" customWidth="1"/>
    <col min="14350" max="14353" width="0" style="493" hidden="1" customWidth="1"/>
    <col min="14354" max="14354" width="12.28515625" style="493" customWidth="1"/>
    <col min="14355" max="14355" width="6.42578125" style="493" customWidth="1"/>
    <col min="14356" max="14356" width="12.28515625" style="493" customWidth="1"/>
    <col min="14357" max="14357" width="0" style="493" hidden="1" customWidth="1"/>
    <col min="14358" max="14358" width="3.7109375" style="493" customWidth="1"/>
    <col min="14359" max="14359" width="11.140625" style="493" bestFit="1" customWidth="1"/>
    <col min="14360" max="14361" width="10.5703125" style="493"/>
    <col min="14362" max="14362" width="11.140625" style="493" customWidth="1"/>
    <col min="14363" max="14592" width="10.5703125" style="493"/>
    <col min="14593" max="14600" width="0" style="493" hidden="1" customWidth="1"/>
    <col min="14601" max="14601" width="3.7109375" style="493" customWidth="1"/>
    <col min="14602" max="14602" width="3.85546875" style="493" customWidth="1"/>
    <col min="14603" max="14603" width="3.7109375" style="493" customWidth="1"/>
    <col min="14604" max="14604" width="12.7109375" style="493" customWidth="1"/>
    <col min="14605" max="14605" width="52.7109375" style="493" customWidth="1"/>
    <col min="14606" max="14609" width="0" style="493" hidden="1" customWidth="1"/>
    <col min="14610" max="14610" width="12.28515625" style="493" customWidth="1"/>
    <col min="14611" max="14611" width="6.42578125" style="493" customWidth="1"/>
    <col min="14612" max="14612" width="12.28515625" style="493" customWidth="1"/>
    <col min="14613" max="14613" width="0" style="493" hidden="1" customWidth="1"/>
    <col min="14614" max="14614" width="3.7109375" style="493" customWidth="1"/>
    <col min="14615" max="14615" width="11.140625" style="493" bestFit="1" customWidth="1"/>
    <col min="14616" max="14617" width="10.5703125" style="493"/>
    <col min="14618" max="14618" width="11.140625" style="493" customWidth="1"/>
    <col min="14619" max="14848" width="10.5703125" style="493"/>
    <col min="14849" max="14856" width="0" style="493" hidden="1" customWidth="1"/>
    <col min="14857" max="14857" width="3.7109375" style="493" customWidth="1"/>
    <col min="14858" max="14858" width="3.85546875" style="493" customWidth="1"/>
    <col min="14859" max="14859" width="3.7109375" style="493" customWidth="1"/>
    <col min="14860" max="14860" width="12.7109375" style="493" customWidth="1"/>
    <col min="14861" max="14861" width="52.7109375" style="493" customWidth="1"/>
    <col min="14862" max="14865" width="0" style="493" hidden="1" customWidth="1"/>
    <col min="14866" max="14866" width="12.28515625" style="493" customWidth="1"/>
    <col min="14867" max="14867" width="6.42578125" style="493" customWidth="1"/>
    <col min="14868" max="14868" width="12.28515625" style="493" customWidth="1"/>
    <col min="14869" max="14869" width="0" style="493" hidden="1" customWidth="1"/>
    <col min="14870" max="14870" width="3.7109375" style="493" customWidth="1"/>
    <col min="14871" max="14871" width="11.140625" style="493" bestFit="1" customWidth="1"/>
    <col min="14872" max="14873" width="10.5703125" style="493"/>
    <col min="14874" max="14874" width="11.140625" style="493" customWidth="1"/>
    <col min="14875" max="15104" width="10.5703125" style="493"/>
    <col min="15105" max="15112" width="0" style="493" hidden="1" customWidth="1"/>
    <col min="15113" max="15113" width="3.7109375" style="493" customWidth="1"/>
    <col min="15114" max="15114" width="3.85546875" style="493" customWidth="1"/>
    <col min="15115" max="15115" width="3.7109375" style="493" customWidth="1"/>
    <col min="15116" max="15116" width="12.7109375" style="493" customWidth="1"/>
    <col min="15117" max="15117" width="52.7109375" style="493" customWidth="1"/>
    <col min="15118" max="15121" width="0" style="493" hidden="1" customWidth="1"/>
    <col min="15122" max="15122" width="12.28515625" style="493" customWidth="1"/>
    <col min="15123" max="15123" width="6.42578125" style="493" customWidth="1"/>
    <col min="15124" max="15124" width="12.28515625" style="493" customWidth="1"/>
    <col min="15125" max="15125" width="0" style="493" hidden="1" customWidth="1"/>
    <col min="15126" max="15126" width="3.7109375" style="493" customWidth="1"/>
    <col min="15127" max="15127" width="11.140625" style="493" bestFit="1" customWidth="1"/>
    <col min="15128" max="15129" width="10.5703125" style="493"/>
    <col min="15130" max="15130" width="11.140625" style="493" customWidth="1"/>
    <col min="15131" max="15360" width="10.5703125" style="493"/>
    <col min="15361" max="15368" width="0" style="493" hidden="1" customWidth="1"/>
    <col min="15369" max="15369" width="3.7109375" style="493" customWidth="1"/>
    <col min="15370" max="15370" width="3.85546875" style="493" customWidth="1"/>
    <col min="15371" max="15371" width="3.7109375" style="493" customWidth="1"/>
    <col min="15372" max="15372" width="12.7109375" style="493" customWidth="1"/>
    <col min="15373" max="15373" width="52.7109375" style="493" customWidth="1"/>
    <col min="15374" max="15377" width="0" style="493" hidden="1" customWidth="1"/>
    <col min="15378" max="15378" width="12.28515625" style="493" customWidth="1"/>
    <col min="15379" max="15379" width="6.42578125" style="493" customWidth="1"/>
    <col min="15380" max="15380" width="12.28515625" style="493" customWidth="1"/>
    <col min="15381" max="15381" width="0" style="493" hidden="1" customWidth="1"/>
    <col min="15382" max="15382" width="3.7109375" style="493" customWidth="1"/>
    <col min="15383" max="15383" width="11.140625" style="493" bestFit="1" customWidth="1"/>
    <col min="15384" max="15385" width="10.5703125" style="493"/>
    <col min="15386" max="15386" width="11.140625" style="493" customWidth="1"/>
    <col min="15387" max="15616" width="10.5703125" style="493"/>
    <col min="15617" max="15624" width="0" style="493" hidden="1" customWidth="1"/>
    <col min="15625" max="15625" width="3.7109375" style="493" customWidth="1"/>
    <col min="15626" max="15626" width="3.85546875" style="493" customWidth="1"/>
    <col min="15627" max="15627" width="3.7109375" style="493" customWidth="1"/>
    <col min="15628" max="15628" width="12.7109375" style="493" customWidth="1"/>
    <col min="15629" max="15629" width="52.7109375" style="493" customWidth="1"/>
    <col min="15630" max="15633" width="0" style="493" hidden="1" customWidth="1"/>
    <col min="15634" max="15634" width="12.28515625" style="493" customWidth="1"/>
    <col min="15635" max="15635" width="6.42578125" style="493" customWidth="1"/>
    <col min="15636" max="15636" width="12.28515625" style="493" customWidth="1"/>
    <col min="15637" max="15637" width="0" style="493" hidden="1" customWidth="1"/>
    <col min="15638" max="15638" width="3.7109375" style="493" customWidth="1"/>
    <col min="15639" max="15639" width="11.140625" style="493" bestFit="1" customWidth="1"/>
    <col min="15640" max="15641" width="10.5703125" style="493"/>
    <col min="15642" max="15642" width="11.140625" style="493" customWidth="1"/>
    <col min="15643" max="15872" width="10.5703125" style="493"/>
    <col min="15873" max="15880" width="0" style="493" hidden="1" customWidth="1"/>
    <col min="15881" max="15881" width="3.7109375" style="493" customWidth="1"/>
    <col min="15882" max="15882" width="3.85546875" style="493" customWidth="1"/>
    <col min="15883" max="15883" width="3.7109375" style="493" customWidth="1"/>
    <col min="15884" max="15884" width="12.7109375" style="493" customWidth="1"/>
    <col min="15885" max="15885" width="52.7109375" style="493" customWidth="1"/>
    <col min="15886" max="15889" width="0" style="493" hidden="1" customWidth="1"/>
    <col min="15890" max="15890" width="12.28515625" style="493" customWidth="1"/>
    <col min="15891" max="15891" width="6.42578125" style="493" customWidth="1"/>
    <col min="15892" max="15892" width="12.28515625" style="493" customWidth="1"/>
    <col min="15893" max="15893" width="0" style="493" hidden="1" customWidth="1"/>
    <col min="15894" max="15894" width="3.7109375" style="493" customWidth="1"/>
    <col min="15895" max="15895" width="11.140625" style="493" bestFit="1" customWidth="1"/>
    <col min="15896" max="15897" width="10.5703125" style="493"/>
    <col min="15898" max="15898" width="11.140625" style="493" customWidth="1"/>
    <col min="15899" max="16128" width="10.5703125" style="493"/>
    <col min="16129" max="16136" width="0" style="493" hidden="1" customWidth="1"/>
    <col min="16137" max="16137" width="3.7109375" style="493" customWidth="1"/>
    <col min="16138" max="16138" width="3.85546875" style="493" customWidth="1"/>
    <col min="16139" max="16139" width="3.7109375" style="493" customWidth="1"/>
    <col min="16140" max="16140" width="12.7109375" style="493" customWidth="1"/>
    <col min="16141" max="16141" width="52.7109375" style="493" customWidth="1"/>
    <col min="16142" max="16145" width="0" style="493" hidden="1" customWidth="1"/>
    <col min="16146" max="16146" width="12.28515625" style="493" customWidth="1"/>
    <col min="16147" max="16147" width="6.42578125" style="493" customWidth="1"/>
    <col min="16148" max="16148" width="12.28515625" style="493" customWidth="1"/>
    <col min="16149" max="16149" width="0" style="493" hidden="1" customWidth="1"/>
    <col min="16150" max="16150" width="3.7109375" style="493" customWidth="1"/>
    <col min="16151" max="16151" width="11.140625" style="493" bestFit="1" customWidth="1"/>
    <col min="16152" max="16153" width="10.5703125" style="493"/>
    <col min="16154" max="16154" width="11.140625" style="493" customWidth="1"/>
    <col min="16155" max="16384" width="10.5703125" style="493"/>
  </cols>
  <sheetData>
    <row r="1" spans="1:34" hidden="1">
      <c r="Q1" s="552"/>
      <c r="R1" s="552"/>
    </row>
    <row r="2" spans="1:34" hidden="1">
      <c r="U2" s="552"/>
    </row>
    <row r="3" spans="1:34" hidden="1"/>
    <row r="4" spans="1:34" ht="3" customHeight="1">
      <c r="J4" s="499"/>
      <c r="K4" s="499"/>
      <c r="L4" s="494"/>
      <c r="M4" s="494"/>
      <c r="N4" s="494"/>
      <c r="O4" s="502"/>
      <c r="P4" s="502"/>
      <c r="Q4" s="502"/>
      <c r="R4" s="502"/>
      <c r="S4" s="502"/>
      <c r="T4" s="502"/>
      <c r="U4" s="502"/>
    </row>
    <row r="5" spans="1:34" ht="26.1" customHeight="1">
      <c r="J5" s="499"/>
      <c r="K5" s="499"/>
      <c r="L5" s="1373" t="s">
        <v>720</v>
      </c>
      <c r="M5" s="1373"/>
      <c r="N5" s="1373"/>
      <c r="O5" s="1373"/>
      <c r="P5" s="1373"/>
      <c r="Q5" s="1373"/>
      <c r="R5" s="1373"/>
      <c r="S5" s="1373"/>
      <c r="T5" s="1373"/>
      <c r="U5" s="633"/>
    </row>
    <row r="6" spans="1:34" ht="3" customHeight="1">
      <c r="J6" s="499"/>
      <c r="K6" s="499"/>
      <c r="L6" s="494"/>
      <c r="M6" s="494"/>
      <c r="N6" s="494"/>
      <c r="O6" s="498"/>
      <c r="P6" s="498"/>
      <c r="Q6" s="498"/>
      <c r="R6" s="498"/>
      <c r="S6" s="498"/>
      <c r="T6" s="498"/>
      <c r="U6" s="498"/>
      <c r="V6" s="502"/>
    </row>
    <row r="7" spans="1:34" s="776" customFormat="1" ht="5.25" hidden="1">
      <c r="A7" s="1098"/>
      <c r="B7" s="1098"/>
      <c r="C7" s="1098"/>
      <c r="D7" s="1098"/>
      <c r="E7" s="1098"/>
      <c r="F7" s="1098"/>
      <c r="G7" s="1101"/>
      <c r="H7" s="1101"/>
      <c r="I7" s="747"/>
      <c r="J7" s="748"/>
      <c r="K7" s="748"/>
      <c r="L7" s="749"/>
      <c r="M7" s="1167"/>
      <c r="N7" s="749"/>
      <c r="O7" s="1383"/>
      <c r="P7" s="1383"/>
      <c r="Q7" s="779"/>
      <c r="R7" s="779"/>
      <c r="S7" s="779"/>
      <c r="T7" s="779"/>
      <c r="U7" s="780"/>
      <c r="V7" s="781"/>
      <c r="X7" s="1098"/>
      <c r="Y7" s="1098"/>
      <c r="Z7" s="1098"/>
      <c r="AA7" s="1098"/>
      <c r="AB7" s="1098"/>
      <c r="AC7" s="1098"/>
      <c r="AD7" s="1098"/>
      <c r="AE7" s="1098"/>
      <c r="AF7" s="1098"/>
      <c r="AG7" s="1098"/>
      <c r="AH7" s="1098"/>
    </row>
    <row r="8" spans="1:34" s="776" customFormat="1" ht="5.25" hidden="1">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70"/>
      <c r="M9" s="1046"/>
      <c r="O9" s="1349"/>
      <c r="P9" s="1349"/>
      <c r="Q9" s="1349"/>
      <c r="R9" s="1349"/>
      <c r="S9" s="1349"/>
      <c r="T9" s="1349"/>
      <c r="U9" s="780"/>
      <c r="V9" s="780"/>
      <c r="X9" s="1120"/>
      <c r="Y9" s="1120"/>
      <c r="Z9" s="1120"/>
      <c r="AA9" s="1120"/>
      <c r="AB9" s="1120"/>
    </row>
    <row r="10" spans="1:34" s="539" customFormat="1" ht="18.75">
      <c r="A10" s="559"/>
      <c r="B10" s="559"/>
      <c r="C10" s="559"/>
      <c r="D10" s="559"/>
      <c r="E10" s="559"/>
      <c r="F10" s="559"/>
      <c r="G10" s="559"/>
      <c r="H10" s="559"/>
      <c r="L10" s="469"/>
      <c r="M10" s="586" t="str">
        <f>"Дата подачи заявления об "&amp;IF(datePr_ch="","утверждении","изменении") &amp; " тарифов"</f>
        <v>Дата подачи заявления об утверждении тарифов</v>
      </c>
      <c r="N10" s="1124"/>
      <c r="O10" s="1350" t="str">
        <f>IF(datePr_ch="",IF(datePr="","",datePr),datePr_ch)</f>
        <v>26.04.2018</v>
      </c>
      <c r="P10" s="1350"/>
      <c r="Q10" s="1350"/>
      <c r="R10" s="1350"/>
      <c r="S10" s="1350"/>
      <c r="T10" s="1350"/>
      <c r="U10" s="551"/>
      <c r="V10" s="551"/>
      <c r="W10" s="489"/>
      <c r="X10" s="559"/>
      <c r="Y10" s="559"/>
      <c r="Z10" s="559"/>
      <c r="AA10" s="559"/>
      <c r="AB10" s="559"/>
      <c r="AC10" s="559"/>
      <c r="AD10" s="559"/>
      <c r="AE10" s="559"/>
      <c r="AF10" s="559"/>
      <c r="AG10" s="559"/>
      <c r="AH10" s="559"/>
    </row>
    <row r="11" spans="1:34" s="539" customFormat="1" ht="22.5">
      <c r="A11" s="559"/>
      <c r="B11" s="559"/>
      <c r="C11" s="559"/>
      <c r="D11" s="559"/>
      <c r="E11" s="559"/>
      <c r="F11" s="559"/>
      <c r="G11" s="559"/>
      <c r="H11" s="559"/>
      <c r="L11" s="522"/>
      <c r="M11" s="586" t="str">
        <f>"Номер подачи заявления об "&amp;IF(numberPr_ch="","утверждении","изменении") &amp; " тарифов"</f>
        <v>Номер подачи заявления об утверждении тарифов</v>
      </c>
      <c r="N11" s="1124"/>
      <c r="O11" s="1350" t="str">
        <f>IF(numberPr_ch="",IF(numberPr="","",numberPr),numberPr_ch)</f>
        <v>01-02/582</v>
      </c>
      <c r="P11" s="1350"/>
      <c r="Q11" s="1350"/>
      <c r="R11" s="1350"/>
      <c r="S11" s="1350"/>
      <c r="T11" s="1350"/>
      <c r="U11" s="551"/>
      <c r="V11" s="551"/>
      <c r="W11" s="489"/>
      <c r="X11" s="559"/>
      <c r="Y11" s="559"/>
      <c r="Z11" s="559"/>
      <c r="AA11" s="559"/>
      <c r="AB11" s="559"/>
      <c r="AC11" s="559"/>
      <c r="AD11" s="559"/>
      <c r="AE11" s="559"/>
      <c r="AF11" s="559"/>
      <c r="AG11" s="559"/>
      <c r="AH11" s="559"/>
    </row>
    <row r="12" spans="1:34" s="746" customFormat="1" ht="5.25" hidden="1">
      <c r="A12" s="1120"/>
      <c r="B12" s="1120"/>
      <c r="C12" s="1120"/>
      <c r="D12" s="1120"/>
      <c r="E12" s="1120"/>
      <c r="F12" s="1120"/>
      <c r="G12" s="1120"/>
      <c r="H12" s="1120"/>
      <c r="L12" s="1170"/>
      <c r="M12" s="1046"/>
      <c r="O12" s="1349"/>
      <c r="P12" s="1349"/>
      <c r="Q12" s="1349"/>
      <c r="R12" s="1349"/>
      <c r="S12" s="1349"/>
      <c r="T12" s="1349"/>
      <c r="U12" s="780"/>
      <c r="V12" s="780"/>
      <c r="X12" s="1120"/>
      <c r="Y12" s="1120"/>
      <c r="Z12" s="1120"/>
      <c r="AA12" s="1120"/>
      <c r="AB12" s="1120"/>
    </row>
    <row r="13" spans="1:34" s="539" customFormat="1" ht="11.25" hidden="1">
      <c r="A13" s="559"/>
      <c r="B13" s="559"/>
      <c r="C13" s="559"/>
      <c r="D13" s="559"/>
      <c r="E13" s="559"/>
      <c r="F13" s="559"/>
      <c r="G13" s="559"/>
      <c r="H13" s="559"/>
      <c r="L13" s="1374"/>
      <c r="M13" s="1374"/>
      <c r="N13" s="536"/>
      <c r="O13" s="551"/>
      <c r="P13" s="551"/>
      <c r="Q13" s="551"/>
      <c r="R13" s="551"/>
      <c r="S13" s="551"/>
      <c r="T13" s="551"/>
      <c r="U13" s="557" t="s">
        <v>371</v>
      </c>
      <c r="X13" s="559"/>
      <c r="Y13" s="559"/>
      <c r="Z13" s="559"/>
      <c r="AA13" s="559"/>
      <c r="AB13" s="559"/>
      <c r="AC13" s="559"/>
      <c r="AD13" s="559"/>
      <c r="AE13" s="559"/>
      <c r="AF13" s="559"/>
      <c r="AG13" s="559"/>
      <c r="AH13" s="559"/>
    </row>
    <row r="14" spans="1:34">
      <c r="J14" s="499"/>
      <c r="K14" s="499"/>
      <c r="L14" s="494"/>
      <c r="M14" s="494"/>
      <c r="N14" s="472"/>
      <c r="O14" s="1351"/>
      <c r="P14" s="1351"/>
      <c r="Q14" s="1351"/>
      <c r="R14" s="1351"/>
      <c r="S14" s="1351"/>
      <c r="T14" s="1351"/>
      <c r="U14" s="1351"/>
    </row>
    <row r="15" spans="1:34">
      <c r="J15" s="499"/>
      <c r="K15" s="499"/>
      <c r="L15" s="1298" t="s">
        <v>445</v>
      </c>
      <c r="M15" s="1298"/>
      <c r="N15" s="1298"/>
      <c r="O15" s="1298"/>
      <c r="P15" s="1298"/>
      <c r="Q15" s="1298"/>
      <c r="R15" s="1298"/>
      <c r="S15" s="1298"/>
      <c r="T15" s="1298"/>
      <c r="U15" s="1298"/>
      <c r="V15" s="1298"/>
      <c r="W15" s="1298" t="s">
        <v>446</v>
      </c>
    </row>
    <row r="16" spans="1:34" ht="14.25" customHeight="1">
      <c r="J16" s="499"/>
      <c r="K16" s="499"/>
      <c r="L16" s="1357" t="s">
        <v>91</v>
      </c>
      <c r="M16" s="1357" t="s">
        <v>603</v>
      </c>
      <c r="N16" s="630"/>
      <c r="O16" s="1358" t="s">
        <v>605</v>
      </c>
      <c r="P16" s="1359"/>
      <c r="Q16" s="1359"/>
      <c r="R16" s="1359"/>
      <c r="S16" s="1359"/>
      <c r="T16" s="1360"/>
      <c r="U16" s="1368" t="s">
        <v>339</v>
      </c>
      <c r="V16" s="1354" t="s">
        <v>274</v>
      </c>
      <c r="W16" s="1298"/>
    </row>
    <row r="17" spans="1:36" ht="14.25" customHeight="1">
      <c r="J17" s="499"/>
      <c r="K17" s="499"/>
      <c r="L17" s="1357"/>
      <c r="M17" s="1357"/>
      <c r="N17" s="631"/>
      <c r="O17" s="1363" t="s">
        <v>579</v>
      </c>
      <c r="P17" s="1361" t="s">
        <v>270</v>
      </c>
      <c r="Q17" s="1362"/>
      <c r="R17" s="1365" t="s">
        <v>616</v>
      </c>
      <c r="S17" s="1366"/>
      <c r="T17" s="1367"/>
      <c r="U17" s="1369"/>
      <c r="V17" s="1355"/>
      <c r="W17" s="1298"/>
    </row>
    <row r="18" spans="1:36" ht="33.75" customHeight="1">
      <c r="J18" s="499"/>
      <c r="K18" s="499"/>
      <c r="L18" s="1357"/>
      <c r="M18" s="1357"/>
      <c r="N18" s="632"/>
      <c r="O18" s="1364"/>
      <c r="P18" s="505" t="s">
        <v>580</v>
      </c>
      <c r="Q18" s="505" t="s">
        <v>6</v>
      </c>
      <c r="R18" s="506" t="s">
        <v>273</v>
      </c>
      <c r="S18" s="1352" t="s">
        <v>272</v>
      </c>
      <c r="T18" s="1353"/>
      <c r="U18" s="1370"/>
      <c r="V18" s="1356"/>
      <c r="W18" s="1298"/>
    </row>
    <row r="19" spans="1:36">
      <c r="J19" s="499"/>
      <c r="K19" s="538">
        <v>1</v>
      </c>
      <c r="L19" s="616" t="s">
        <v>92</v>
      </c>
      <c r="M19" s="616" t="s">
        <v>48</v>
      </c>
      <c r="N19" s="618" t="str">
        <f ca="1">OFFSET(N19,0,-1)</f>
        <v>2</v>
      </c>
      <c r="O19" s="617">
        <f ca="1">OFFSET(O19,0,-1)+1</f>
        <v>3</v>
      </c>
      <c r="P19" s="617">
        <f ca="1">OFFSET(P19,0,-1)+1</f>
        <v>4</v>
      </c>
      <c r="Q19" s="617">
        <f ca="1">OFFSET(Q19,0,-1)+1</f>
        <v>5</v>
      </c>
      <c r="R19" s="617">
        <f ca="1">OFFSET(R19,0,-1)+1</f>
        <v>6</v>
      </c>
      <c r="S19" s="1375">
        <f ca="1">OFFSET(S19,0,-1)+1</f>
        <v>7</v>
      </c>
      <c r="T19" s="1375"/>
      <c r="U19" s="617">
        <f ca="1">OFFSET(U19,0,-2)+1</f>
        <v>8</v>
      </c>
      <c r="V19" s="618">
        <f ca="1">OFFSET(V19,0,-1)</f>
        <v>8</v>
      </c>
      <c r="W19" s="617">
        <f ca="1">OFFSET(W19,0,-1)+1</f>
        <v>9</v>
      </c>
    </row>
    <row r="20" spans="1:36" ht="22.5">
      <c r="A20" s="1376">
        <v>1</v>
      </c>
      <c r="B20" s="831"/>
      <c r="C20" s="831"/>
      <c r="D20" s="831"/>
      <c r="E20" s="832"/>
      <c r="F20" s="833"/>
      <c r="G20" s="833"/>
      <c r="H20" s="833"/>
      <c r="I20" s="834"/>
      <c r="J20" s="829"/>
      <c r="K20" s="836"/>
      <c r="L20" s="562">
        <f>mergeValue(A20)</f>
        <v>1</v>
      </c>
      <c r="M20" s="610" t="s">
        <v>19</v>
      </c>
      <c r="N20" s="615"/>
      <c r="O20" s="1377"/>
      <c r="P20" s="1377"/>
      <c r="Q20" s="1377"/>
      <c r="R20" s="1377"/>
      <c r="S20" s="1377"/>
      <c r="T20" s="1377"/>
      <c r="U20" s="1377"/>
      <c r="V20" s="1377"/>
      <c r="W20" s="1128" t="s">
        <v>721</v>
      </c>
      <c r="Y20" s="558"/>
      <c r="Z20" s="558" t="str">
        <f t="shared" ref="Z20:Z33" si="0">IF(M20="","",M20 )</f>
        <v>Наименование тарифа</v>
      </c>
      <c r="AA20" s="558"/>
      <c r="AB20" s="558"/>
      <c r="AC20" s="558"/>
      <c r="AI20" s="554"/>
      <c r="AJ20" s="554"/>
    </row>
    <row r="21" spans="1:36" ht="22.5">
      <c r="A21" s="1376"/>
      <c r="B21" s="1376">
        <v>1</v>
      </c>
      <c r="C21" s="831"/>
      <c r="D21" s="831"/>
      <c r="E21" s="833"/>
      <c r="F21" s="833"/>
      <c r="G21" s="833"/>
      <c r="H21" s="833"/>
      <c r="I21" s="828"/>
      <c r="J21" s="827"/>
      <c r="K21" s="830"/>
      <c r="L21" s="562" t="str">
        <f>mergeValue(A21) &amp;"."&amp; mergeValue(B21)</f>
        <v>1.1</v>
      </c>
      <c r="M21" s="516" t="s">
        <v>15</v>
      </c>
      <c r="N21" s="615"/>
      <c r="O21" s="1377"/>
      <c r="P21" s="1377"/>
      <c r="Q21" s="1377"/>
      <c r="R21" s="1377"/>
      <c r="S21" s="1377"/>
      <c r="T21" s="1377"/>
      <c r="U21" s="1377"/>
      <c r="V21" s="1377"/>
      <c r="W21" s="1128" t="s">
        <v>460</v>
      </c>
      <c r="Y21" s="558"/>
      <c r="Z21" s="558" t="str">
        <f t="shared" si="0"/>
        <v>Территория действия тарифа</v>
      </c>
      <c r="AA21" s="558"/>
      <c r="AB21" s="558"/>
      <c r="AC21" s="558"/>
      <c r="AI21" s="554"/>
      <c r="AJ21" s="554"/>
    </row>
    <row r="22" spans="1:36" ht="22.5">
      <c r="A22" s="1376"/>
      <c r="B22" s="1376"/>
      <c r="C22" s="1376">
        <v>1</v>
      </c>
      <c r="D22" s="831"/>
      <c r="E22" s="833"/>
      <c r="F22" s="833"/>
      <c r="G22" s="833"/>
      <c r="H22" s="833"/>
      <c r="I22" s="835"/>
      <c r="J22" s="827"/>
      <c r="K22" s="830"/>
      <c r="L22" s="562" t="str">
        <f>mergeValue(A22) &amp;"."&amp; mergeValue(B22)&amp;"."&amp; mergeValue(C22)</f>
        <v>1.1.1</v>
      </c>
      <c r="M22" s="517" t="s">
        <v>7</v>
      </c>
      <c r="N22" s="615"/>
      <c r="O22" s="1377"/>
      <c r="P22" s="1377"/>
      <c r="Q22" s="1377"/>
      <c r="R22" s="1377"/>
      <c r="S22" s="1377"/>
      <c r="T22" s="1377"/>
      <c r="U22" s="1377"/>
      <c r="V22" s="1377"/>
      <c r="W22" s="1128" t="s">
        <v>601</v>
      </c>
      <c r="Y22" s="558"/>
      <c r="Z22" s="558" t="str">
        <f t="shared" si="0"/>
        <v xml:space="preserve">Наименование системы теплоснабжения </v>
      </c>
      <c r="AA22" s="558"/>
      <c r="AB22" s="558"/>
      <c r="AC22" s="558"/>
      <c r="AI22" s="554"/>
      <c r="AJ22" s="554"/>
    </row>
    <row r="23" spans="1:36" ht="22.5">
      <c r="A23" s="1376"/>
      <c r="B23" s="1376"/>
      <c r="C23" s="1376"/>
      <c r="D23" s="1376">
        <v>1</v>
      </c>
      <c r="E23" s="833"/>
      <c r="F23" s="833"/>
      <c r="G23" s="833"/>
      <c r="H23" s="833"/>
      <c r="I23" s="835"/>
      <c r="J23" s="827"/>
      <c r="K23" s="830"/>
      <c r="L23" s="562" t="str">
        <f>mergeValue(A23) &amp;"."&amp; mergeValue(B23)&amp;"."&amp; mergeValue(C23)&amp;"."&amp; mergeValue(D23)</f>
        <v>1.1.1.1</v>
      </c>
      <c r="M23" s="518" t="s">
        <v>21</v>
      </c>
      <c r="N23" s="615"/>
      <c r="O23" s="1377"/>
      <c r="P23" s="1377"/>
      <c r="Q23" s="1377"/>
      <c r="R23" s="1377"/>
      <c r="S23" s="1377"/>
      <c r="T23" s="1377"/>
      <c r="U23" s="1377"/>
      <c r="V23" s="1377"/>
      <c r="W23" s="1128" t="s">
        <v>602</v>
      </c>
      <c r="Y23" s="558"/>
      <c r="Z23" s="558" t="str">
        <f t="shared" si="0"/>
        <v xml:space="preserve">Источник тепловой энергии  </v>
      </c>
      <c r="AA23" s="558"/>
      <c r="AB23" s="558"/>
      <c r="AC23" s="558"/>
      <c r="AI23" s="554"/>
      <c r="AJ23" s="554"/>
    </row>
    <row r="24" spans="1:36" ht="78.75">
      <c r="A24" s="1376"/>
      <c r="B24" s="1376"/>
      <c r="C24" s="1376"/>
      <c r="D24" s="1376"/>
      <c r="E24" s="1376">
        <v>1</v>
      </c>
      <c r="F24" s="833"/>
      <c r="G24" s="833"/>
      <c r="H24" s="831">
        <v>1</v>
      </c>
      <c r="I24" s="1376">
        <v>1</v>
      </c>
      <c r="J24" s="833"/>
      <c r="K24" s="838"/>
      <c r="L24" s="562" t="str">
        <f>mergeValue(A24) &amp;"."&amp; mergeValue(B24)&amp;"."&amp; mergeValue(C24)&amp;"."&amp; mergeValue(D24)&amp;"."&amp; mergeValue(E24)</f>
        <v>1.1.1.1.1</v>
      </c>
      <c r="M24" s="524" t="s">
        <v>8</v>
      </c>
      <c r="N24" s="615"/>
      <c r="O24" s="1378"/>
      <c r="P24" s="1378"/>
      <c r="Q24" s="1378"/>
      <c r="R24" s="1378"/>
      <c r="S24" s="1378"/>
      <c r="T24" s="1378"/>
      <c r="U24" s="1378"/>
      <c r="V24" s="1378"/>
      <c r="W24" s="1128" t="s">
        <v>722</v>
      </c>
      <c r="Y24" s="558"/>
      <c r="Z24" s="558" t="str">
        <f t="shared" si="0"/>
        <v>Схема подключения теплопотребляющей установки к коллектору источника тепловой энергии</v>
      </c>
      <c r="AA24" s="558"/>
      <c r="AB24" s="558"/>
      <c r="AC24" s="558"/>
      <c r="AI24" s="554"/>
      <c r="AJ24" s="554"/>
    </row>
    <row r="25" spans="1:36" ht="33.75">
      <c r="A25" s="1376"/>
      <c r="B25" s="1376"/>
      <c r="C25" s="1376"/>
      <c r="D25" s="1376"/>
      <c r="E25" s="1376"/>
      <c r="F25" s="1376">
        <v>1</v>
      </c>
      <c r="G25" s="831"/>
      <c r="H25" s="831"/>
      <c r="I25" s="1376"/>
      <c r="J25" s="1376">
        <v>1</v>
      </c>
      <c r="K25" s="839"/>
      <c r="L25" s="562" t="str">
        <f>mergeValue(A25) &amp;"."&amp; mergeValue(B25)&amp;"."&amp; mergeValue(C25)&amp;"."&amp; mergeValue(D25)&amp;"."&amp; mergeValue(E25)&amp;"."&amp; mergeValue(F25)</f>
        <v>1.1.1.1.1.1</v>
      </c>
      <c r="M25" s="525" t="s">
        <v>9</v>
      </c>
      <c r="N25" s="615"/>
      <c r="O25" s="1379"/>
      <c r="P25" s="1380"/>
      <c r="Q25" s="1380"/>
      <c r="R25" s="1380"/>
      <c r="S25" s="1380"/>
      <c r="T25" s="1380"/>
      <c r="U25" s="1380"/>
      <c r="V25" s="1381"/>
      <c r="W25" s="1128" t="s">
        <v>723</v>
      </c>
      <c r="Y25" s="558"/>
      <c r="Z25" s="558" t="str">
        <f t="shared" si="0"/>
        <v>Группа потребителей</v>
      </c>
      <c r="AA25" s="558"/>
      <c r="AB25" s="558"/>
      <c r="AC25" s="558"/>
      <c r="AI25" s="554"/>
      <c r="AJ25" s="554"/>
    </row>
    <row r="26" spans="1:36" ht="122.1" customHeight="1">
      <c r="A26" s="1376"/>
      <c r="B26" s="1376"/>
      <c r="C26" s="1376"/>
      <c r="D26" s="1376"/>
      <c r="E26" s="1376"/>
      <c r="F26" s="1376"/>
      <c r="G26" s="831">
        <v>1</v>
      </c>
      <c r="H26" s="831"/>
      <c r="I26" s="1376"/>
      <c r="J26" s="1376"/>
      <c r="K26" s="839">
        <v>1</v>
      </c>
      <c r="L26" s="562" t="str">
        <f>mergeValue(A26) &amp;"."&amp; mergeValue(B26)&amp;"."&amp; mergeValue(C26)&amp;"."&amp; mergeValue(D26)&amp;"."&amp; mergeValue(E26)&amp;"."&amp; mergeValue(F26)&amp;"."&amp; mergeValue(G26)</f>
        <v>1.1.1.1.1.1.1</v>
      </c>
      <c r="M26" s="1088"/>
      <c r="N26" s="615"/>
      <c r="O26" s="532"/>
      <c r="P26" s="532"/>
      <c r="Q26" s="1040"/>
      <c r="R26" s="1371"/>
      <c r="S26" s="1372" t="s">
        <v>83</v>
      </c>
      <c r="T26" s="1371"/>
      <c r="U26" s="1372" t="s">
        <v>84</v>
      </c>
      <c r="V26" s="532"/>
      <c r="W26" s="1346" t="s">
        <v>724</v>
      </c>
      <c r="X26" s="554" t="str">
        <f>strCheckDate(O27:V27)</f>
        <v/>
      </c>
      <c r="Y26" s="558"/>
      <c r="Z26" s="558" t="str">
        <f t="shared" si="0"/>
        <v/>
      </c>
      <c r="AA26" s="558"/>
      <c r="AB26" s="558"/>
      <c r="AC26" s="558"/>
      <c r="AI26" s="554"/>
      <c r="AJ26" s="554"/>
    </row>
    <row r="27" spans="1:36" ht="11.25" hidden="1">
      <c r="A27" s="1376"/>
      <c r="B27" s="1376"/>
      <c r="C27" s="1376"/>
      <c r="D27" s="1376"/>
      <c r="E27" s="1376"/>
      <c r="F27" s="1376"/>
      <c r="G27" s="831"/>
      <c r="H27" s="831"/>
      <c r="I27" s="1376"/>
      <c r="J27" s="1376"/>
      <c r="K27" s="839"/>
      <c r="L27" s="569"/>
      <c r="M27" s="615"/>
      <c r="N27" s="615"/>
      <c r="O27" s="532"/>
      <c r="P27" s="532"/>
      <c r="Q27" s="553" t="str">
        <f>R26 &amp; "-" &amp; T26</f>
        <v>-</v>
      </c>
      <c r="R27" s="1371"/>
      <c r="S27" s="1372"/>
      <c r="T27" s="1371"/>
      <c r="U27" s="1372"/>
      <c r="V27" s="532"/>
      <c r="W27" s="1347"/>
      <c r="Y27" s="558"/>
      <c r="Z27" s="558" t="str">
        <f t="shared" si="0"/>
        <v/>
      </c>
      <c r="AA27" s="558"/>
      <c r="AB27" s="558"/>
      <c r="AC27" s="558"/>
      <c r="AI27" s="554"/>
      <c r="AJ27" s="554"/>
    </row>
    <row r="28" spans="1:36" ht="15" customHeight="1">
      <c r="A28" s="1376"/>
      <c r="B28" s="1376"/>
      <c r="C28" s="1376"/>
      <c r="D28" s="1376"/>
      <c r="E28" s="1376"/>
      <c r="F28" s="1376"/>
      <c r="G28" s="833"/>
      <c r="H28" s="831"/>
      <c r="I28" s="1376"/>
      <c r="J28" s="1376"/>
      <c r="K28" s="838"/>
      <c r="L28" s="508"/>
      <c r="M28" s="527" t="s">
        <v>24</v>
      </c>
      <c r="N28" s="534"/>
      <c r="O28" s="534"/>
      <c r="P28" s="534"/>
      <c r="Q28" s="534"/>
      <c r="R28" s="534"/>
      <c r="S28" s="534"/>
      <c r="T28" s="534"/>
      <c r="U28" s="534"/>
      <c r="V28" s="530"/>
      <c r="W28" s="1348"/>
      <c r="Y28" s="558"/>
      <c r="Z28" s="558" t="str">
        <f t="shared" si="0"/>
        <v>Добавить вид теплоносителя (параметры теплоносителя)</v>
      </c>
      <c r="AA28" s="558"/>
      <c r="AB28" s="558"/>
      <c r="AC28" s="558"/>
      <c r="AI28" s="554"/>
      <c r="AJ28" s="554"/>
    </row>
    <row r="29" spans="1:36" ht="15" customHeight="1">
      <c r="A29" s="1376"/>
      <c r="B29" s="1376"/>
      <c r="C29" s="1376"/>
      <c r="D29" s="1376"/>
      <c r="E29" s="1376"/>
      <c r="F29" s="833"/>
      <c r="G29" s="833"/>
      <c r="H29" s="831"/>
      <c r="I29" s="1376"/>
      <c r="J29" s="833"/>
      <c r="K29" s="838"/>
      <c r="L29" s="508"/>
      <c r="M29" s="526" t="s">
        <v>10</v>
      </c>
      <c r="N29" s="534"/>
      <c r="O29" s="534"/>
      <c r="P29" s="534"/>
      <c r="Q29" s="534"/>
      <c r="R29" s="534"/>
      <c r="S29" s="534"/>
      <c r="T29" s="534"/>
      <c r="U29" s="533"/>
      <c r="V29" s="534"/>
      <c r="W29" s="634"/>
      <c r="Y29" s="558"/>
      <c r="Z29" s="558" t="str">
        <f t="shared" si="0"/>
        <v>Добавить группу потребителей</v>
      </c>
      <c r="AA29" s="558"/>
      <c r="AB29" s="558"/>
      <c r="AC29" s="558"/>
      <c r="AI29" s="554"/>
      <c r="AJ29" s="554"/>
    </row>
    <row r="30" spans="1:36" ht="15" customHeight="1">
      <c r="A30" s="1376"/>
      <c r="B30" s="1376"/>
      <c r="C30" s="1376"/>
      <c r="D30" s="1376"/>
      <c r="E30" s="837"/>
      <c r="F30" s="833"/>
      <c r="G30" s="833"/>
      <c r="H30" s="833"/>
      <c r="I30" s="829"/>
      <c r="J30" s="826"/>
      <c r="K30" s="836"/>
      <c r="L30" s="508"/>
      <c r="M30" s="521" t="s">
        <v>11</v>
      </c>
      <c r="N30" s="534"/>
      <c r="O30" s="534"/>
      <c r="P30" s="534"/>
      <c r="Q30" s="534"/>
      <c r="R30" s="534"/>
      <c r="S30" s="534"/>
      <c r="T30" s="534"/>
      <c r="U30" s="533"/>
      <c r="V30" s="534"/>
      <c r="W30" s="634"/>
      <c r="Y30" s="558"/>
      <c r="Z30" s="558" t="str">
        <f t="shared" si="0"/>
        <v>Добавить схему подключения</v>
      </c>
      <c r="AA30" s="558"/>
      <c r="AB30" s="558"/>
      <c r="AC30" s="558"/>
      <c r="AI30" s="554"/>
      <c r="AJ30" s="554"/>
    </row>
    <row r="31" spans="1:36" ht="15" customHeight="1">
      <c r="A31" s="1376"/>
      <c r="B31" s="1376"/>
      <c r="C31" s="1376"/>
      <c r="D31" s="837"/>
      <c r="E31" s="837"/>
      <c r="F31" s="833"/>
      <c r="G31" s="833"/>
      <c r="H31" s="833"/>
      <c r="I31" s="829"/>
      <c r="J31" s="826"/>
      <c r="K31" s="836"/>
      <c r="L31" s="508"/>
      <c r="M31" s="520" t="s">
        <v>16</v>
      </c>
      <c r="N31" s="534"/>
      <c r="O31" s="534"/>
      <c r="P31" s="534"/>
      <c r="Q31" s="534"/>
      <c r="R31" s="534"/>
      <c r="S31" s="534"/>
      <c r="T31" s="534"/>
      <c r="U31" s="533"/>
      <c r="V31" s="534"/>
      <c r="W31" s="634"/>
      <c r="Y31" s="558"/>
      <c r="Z31" s="558" t="str">
        <f t="shared" si="0"/>
        <v>Добавить источник тепловой энергии</v>
      </c>
      <c r="AA31" s="558"/>
      <c r="AB31" s="558"/>
      <c r="AC31" s="558"/>
      <c r="AI31" s="554"/>
      <c r="AJ31" s="554"/>
    </row>
    <row r="32" spans="1:36" ht="15" customHeight="1">
      <c r="A32" s="1376"/>
      <c r="B32" s="1376"/>
      <c r="C32" s="837"/>
      <c r="D32" s="837"/>
      <c r="E32" s="837"/>
      <c r="F32" s="837"/>
      <c r="G32" s="842"/>
      <c r="H32" s="829"/>
      <c r="I32" s="840"/>
      <c r="J32" s="826"/>
      <c r="K32" s="841"/>
      <c r="L32" s="508"/>
      <c r="M32" s="519" t="s">
        <v>17</v>
      </c>
      <c r="N32" s="534"/>
      <c r="O32" s="534"/>
      <c r="P32" s="534"/>
      <c r="Q32" s="534"/>
      <c r="R32" s="534"/>
      <c r="S32" s="534"/>
      <c r="T32" s="534"/>
      <c r="U32" s="533"/>
      <c r="V32" s="534"/>
      <c r="W32" s="634"/>
      <c r="Y32" s="558"/>
      <c r="Z32" s="558" t="str">
        <f t="shared" si="0"/>
        <v>Добавить наименование системы теплоснабжения</v>
      </c>
      <c r="AA32" s="558"/>
      <c r="AB32" s="558"/>
      <c r="AC32" s="558"/>
      <c r="AI32" s="554"/>
      <c r="AJ32" s="554"/>
    </row>
    <row r="33" spans="1:36" ht="15" customHeight="1">
      <c r="A33" s="1376"/>
      <c r="B33" s="837"/>
      <c r="C33" s="837"/>
      <c r="D33" s="837"/>
      <c r="E33" s="837"/>
      <c r="F33" s="837"/>
      <c r="G33" s="842"/>
      <c r="H33" s="829"/>
      <c r="I33" s="829"/>
      <c r="J33" s="826"/>
      <c r="K33" s="836"/>
      <c r="L33" s="508"/>
      <c r="M33" s="528" t="s">
        <v>18</v>
      </c>
      <c r="N33" s="534"/>
      <c r="O33" s="534"/>
      <c r="P33" s="534"/>
      <c r="Q33" s="534"/>
      <c r="R33" s="534"/>
      <c r="S33" s="534"/>
      <c r="T33" s="534"/>
      <c r="U33" s="533"/>
      <c r="V33" s="534"/>
      <c r="W33" s="634"/>
      <c r="Y33" s="558"/>
      <c r="Z33" s="558" t="str">
        <f t="shared" si="0"/>
        <v>Добавить территорию действия тарифа</v>
      </c>
      <c r="AA33" s="558"/>
      <c r="AB33" s="558"/>
      <c r="AC33" s="558"/>
      <c r="AI33" s="554"/>
      <c r="AJ33" s="554"/>
    </row>
    <row r="34" spans="1:36" s="492" customFormat="1" ht="15" customHeight="1">
      <c r="A34" s="825"/>
      <c r="B34" s="825"/>
      <c r="C34" s="825"/>
      <c r="D34" s="825"/>
      <c r="E34" s="825"/>
      <c r="F34" s="825"/>
      <c r="G34" s="825"/>
      <c r="H34" s="825"/>
      <c r="I34" s="825"/>
      <c r="J34" s="825"/>
      <c r="K34" s="825"/>
      <c r="L34" s="462"/>
      <c r="M34" s="535" t="s">
        <v>308</v>
      </c>
      <c r="N34" s="534"/>
      <c r="O34" s="534"/>
      <c r="P34" s="534"/>
      <c r="Q34" s="534"/>
      <c r="R34" s="534"/>
      <c r="S34" s="534"/>
      <c r="T34" s="534"/>
      <c r="U34" s="533"/>
      <c r="V34" s="534"/>
      <c r="W34" s="634"/>
      <c r="X34" s="556"/>
      <c r="Y34" s="556"/>
      <c r="Z34" s="556"/>
      <c r="AA34" s="556"/>
      <c r="AB34" s="556"/>
      <c r="AC34" s="556"/>
      <c r="AD34" s="556"/>
      <c r="AE34" s="556"/>
      <c r="AF34" s="556"/>
      <c r="AG34" s="556"/>
      <c r="AH34" s="556"/>
    </row>
    <row r="35" spans="1:36" ht="11.25">
      <c r="A35" s="493"/>
      <c r="B35" s="493"/>
      <c r="C35" s="493"/>
      <c r="D35" s="493"/>
      <c r="E35" s="493"/>
      <c r="F35" s="493"/>
      <c r="G35" s="493"/>
      <c r="H35" s="493"/>
      <c r="I35" s="493"/>
      <c r="J35" s="493"/>
      <c r="K35" s="493"/>
      <c r="X35" s="493"/>
      <c r="Y35" s="493"/>
      <c r="Z35" s="493"/>
      <c r="AA35" s="493"/>
      <c r="AB35" s="493"/>
      <c r="AC35" s="493"/>
      <c r="AD35" s="493"/>
      <c r="AE35" s="493"/>
      <c r="AF35" s="493"/>
      <c r="AG35" s="493"/>
      <c r="AH35" s="493"/>
    </row>
    <row r="36" spans="1:36" ht="105.75" customHeight="1">
      <c r="L36" s="1">
        <v>1</v>
      </c>
      <c r="M36" s="1339" t="s">
        <v>725</v>
      </c>
      <c r="N36" s="1339"/>
      <c r="O36" s="1339"/>
      <c r="P36" s="1339"/>
      <c r="Q36" s="1339"/>
      <c r="R36" s="1339"/>
      <c r="S36" s="1339"/>
      <c r="T36" s="1339"/>
      <c r="U36" s="1339"/>
      <c r="V36" s="1339"/>
      <c r="W36" s="1339"/>
    </row>
  </sheetData>
  <sheetProtection password="FA9C" sheet="1" objects="1" scenarios="1" formatColumns="0" formatRows="0"/>
  <dataConsolidate link="1"/>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758" hidden="1" customWidth="1"/>
    <col min="2" max="4" width="3.7109375" style="759" hidden="1" customWidth="1"/>
    <col min="5" max="5" width="3.7109375" style="760" customWidth="1"/>
    <col min="6" max="6" width="9.7109375" style="751" customWidth="1"/>
    <col min="7" max="7" width="37.7109375" style="751" customWidth="1"/>
    <col min="8" max="8" width="66.85546875" style="751" customWidth="1"/>
    <col min="9" max="9" width="115.7109375" style="751" customWidth="1"/>
    <col min="10" max="11" width="10.5703125" style="759"/>
    <col min="12" max="12" width="11.140625" style="759" customWidth="1"/>
    <col min="13" max="20" width="10.5703125" style="759"/>
    <col min="21" max="16384" width="10.5703125" style="751"/>
  </cols>
  <sheetData>
    <row r="1" spans="1:20" ht="3" customHeight="1">
      <c r="A1" s="758" t="s">
        <v>49</v>
      </c>
    </row>
    <row r="2" spans="1:20" ht="22.5">
      <c r="F2" s="1340" t="s">
        <v>471</v>
      </c>
      <c r="G2" s="1341"/>
      <c r="H2" s="1342"/>
      <c r="I2" s="757"/>
    </row>
    <row r="3" spans="1:20" ht="3" customHeight="1"/>
    <row r="4" spans="1:20" s="539" customFormat="1" ht="11.25">
      <c r="A4" s="734"/>
      <c r="B4" s="734"/>
      <c r="C4" s="734"/>
      <c r="D4" s="734"/>
      <c r="F4" s="1298" t="s">
        <v>445</v>
      </c>
      <c r="G4" s="1298"/>
      <c r="H4" s="1298"/>
      <c r="I4" s="1343" t="s">
        <v>446</v>
      </c>
      <c r="J4" s="734"/>
      <c r="K4" s="734"/>
      <c r="L4" s="734"/>
      <c r="M4" s="734"/>
      <c r="N4" s="734"/>
      <c r="O4" s="734"/>
      <c r="P4" s="734"/>
      <c r="Q4" s="734"/>
      <c r="R4" s="734"/>
      <c r="S4" s="734"/>
      <c r="T4" s="734"/>
    </row>
    <row r="5" spans="1:20" s="539" customFormat="1" ht="11.25" customHeight="1">
      <c r="A5" s="734"/>
      <c r="B5" s="734"/>
      <c r="C5" s="734"/>
      <c r="D5" s="734"/>
      <c r="F5" s="739" t="s">
        <v>91</v>
      </c>
      <c r="G5" s="761" t="s">
        <v>448</v>
      </c>
      <c r="H5" s="753" t="s">
        <v>439</v>
      </c>
      <c r="I5" s="1343"/>
      <c r="J5" s="734"/>
      <c r="K5" s="734"/>
      <c r="L5" s="734"/>
      <c r="M5" s="734"/>
      <c r="N5" s="734"/>
      <c r="O5" s="734"/>
      <c r="P5" s="734"/>
      <c r="Q5" s="734"/>
      <c r="R5" s="734"/>
      <c r="S5" s="734"/>
      <c r="T5" s="734"/>
    </row>
    <row r="6" spans="1:20" s="539" customFormat="1" ht="12" customHeight="1">
      <c r="A6" s="734"/>
      <c r="B6" s="734"/>
      <c r="C6" s="734"/>
      <c r="D6" s="734"/>
      <c r="F6" s="762" t="s">
        <v>92</v>
      </c>
      <c r="G6" s="763">
        <v>2</v>
      </c>
      <c r="H6" s="764">
        <v>3</v>
      </c>
      <c r="I6" s="577">
        <v>4</v>
      </c>
      <c r="J6" s="734">
        <v>4</v>
      </c>
      <c r="K6" s="734"/>
      <c r="L6" s="734"/>
      <c r="M6" s="734"/>
      <c r="N6" s="734"/>
      <c r="O6" s="734"/>
      <c r="P6" s="734"/>
      <c r="Q6" s="734"/>
      <c r="R6" s="734"/>
      <c r="S6" s="734"/>
      <c r="T6" s="734"/>
    </row>
    <row r="7" spans="1:20" s="539" customFormat="1" ht="18.75">
      <c r="A7" s="734"/>
      <c r="B7" s="734"/>
      <c r="C7" s="734"/>
      <c r="D7" s="734"/>
      <c r="F7" s="765">
        <v>1</v>
      </c>
      <c r="G7" s="766" t="s">
        <v>472</v>
      </c>
      <c r="H7" s="756" t="str">
        <f>IF(dateCh="","",dateCh)</f>
        <v>25.12.2018</v>
      </c>
      <c r="I7" s="767" t="s">
        <v>473</v>
      </c>
      <c r="J7" s="584"/>
      <c r="K7" s="734"/>
      <c r="L7" s="734"/>
      <c r="M7" s="734"/>
      <c r="N7" s="734"/>
      <c r="O7" s="734"/>
      <c r="P7" s="734"/>
      <c r="Q7" s="734"/>
      <c r="R7" s="734"/>
      <c r="S7" s="734"/>
      <c r="T7" s="734"/>
    </row>
    <row r="8" spans="1:20" s="539" customFormat="1" ht="45">
      <c r="A8" s="1344">
        <v>1</v>
      </c>
      <c r="B8" s="734"/>
      <c r="C8" s="734"/>
      <c r="D8" s="734"/>
      <c r="F8" s="765" t="str">
        <f>"2." &amp;mergeValue(A8)</f>
        <v>2.1</v>
      </c>
      <c r="G8" s="766" t="s">
        <v>474</v>
      </c>
      <c r="H8" s="756"/>
      <c r="I8" s="767" t="s">
        <v>569</v>
      </c>
      <c r="J8" s="584"/>
      <c r="K8" s="734"/>
      <c r="L8" s="734"/>
      <c r="M8" s="734"/>
      <c r="N8" s="734"/>
      <c r="O8" s="734"/>
      <c r="P8" s="734"/>
      <c r="Q8" s="734"/>
      <c r="R8" s="734"/>
      <c r="S8" s="734"/>
      <c r="T8" s="734"/>
    </row>
    <row r="9" spans="1:20" s="539" customFormat="1" ht="22.5">
      <c r="A9" s="1344"/>
      <c r="B9" s="734"/>
      <c r="C9" s="734"/>
      <c r="D9" s="734"/>
      <c r="F9" s="765" t="str">
        <f>"3." &amp;mergeValue(A9)</f>
        <v>3.1</v>
      </c>
      <c r="G9" s="766" t="s">
        <v>475</v>
      </c>
      <c r="H9" s="756"/>
      <c r="I9" s="767" t="s">
        <v>567</v>
      </c>
      <c r="J9" s="584"/>
      <c r="K9" s="734"/>
      <c r="L9" s="734"/>
      <c r="M9" s="734"/>
      <c r="N9" s="734"/>
      <c r="O9" s="734"/>
      <c r="P9" s="734"/>
      <c r="Q9" s="734"/>
      <c r="R9" s="734"/>
      <c r="S9" s="734"/>
      <c r="T9" s="734"/>
    </row>
    <row r="10" spans="1:20" s="539" customFormat="1" ht="22.5">
      <c r="A10" s="1344"/>
      <c r="B10" s="734"/>
      <c r="C10" s="734"/>
      <c r="D10" s="734"/>
      <c r="F10" s="765" t="str">
        <f>"4."&amp;mergeValue(A10)</f>
        <v>4.1</v>
      </c>
      <c r="G10" s="766" t="s">
        <v>476</v>
      </c>
      <c r="H10" s="753" t="s">
        <v>449</v>
      </c>
      <c r="I10" s="767"/>
      <c r="J10" s="584"/>
      <c r="K10" s="734"/>
      <c r="L10" s="734"/>
      <c r="M10" s="734"/>
      <c r="N10" s="734"/>
      <c r="O10" s="734"/>
      <c r="P10" s="734"/>
      <c r="Q10" s="734"/>
      <c r="R10" s="734"/>
      <c r="S10" s="734"/>
      <c r="T10" s="734"/>
    </row>
    <row r="11" spans="1:20" s="539" customFormat="1" ht="18.75">
      <c r="A11" s="1344"/>
      <c r="B11" s="1344">
        <v>1</v>
      </c>
      <c r="C11" s="740"/>
      <c r="D11" s="740"/>
      <c r="F11" s="765" t="str">
        <f>"4."&amp;mergeValue(A11) &amp;"."&amp;mergeValue(B11)</f>
        <v>4.1.1</v>
      </c>
      <c r="G11" s="778" t="s">
        <v>571</v>
      </c>
      <c r="H11" s="756" t="str">
        <f>IF(region_name="","",region_name)</f>
        <v>Челябинская область</v>
      </c>
      <c r="I11" s="767" t="s">
        <v>479</v>
      </c>
      <c r="J11" s="584"/>
      <c r="K11" s="734"/>
      <c r="L11" s="734"/>
      <c r="M11" s="734"/>
      <c r="N11" s="734"/>
      <c r="O11" s="734"/>
      <c r="P11" s="734"/>
      <c r="Q11" s="734"/>
      <c r="R11" s="734"/>
      <c r="S11" s="734"/>
      <c r="T11" s="734"/>
    </row>
    <row r="12" spans="1:20" s="539" customFormat="1" ht="22.5">
      <c r="A12" s="1344"/>
      <c r="B12" s="1344"/>
      <c r="C12" s="1344">
        <v>1</v>
      </c>
      <c r="D12" s="740"/>
      <c r="F12" s="765" t="str">
        <f>"4."&amp;mergeValue(A12) &amp;"."&amp;mergeValue(B12)&amp;"."&amp;mergeValue(C12)</f>
        <v>4.1.1.1</v>
      </c>
      <c r="G12" s="768" t="s">
        <v>477</v>
      </c>
      <c r="H12" s="756"/>
      <c r="I12" s="767" t="s">
        <v>480</v>
      </c>
      <c r="J12" s="584"/>
      <c r="K12" s="734"/>
      <c r="L12" s="734"/>
      <c r="M12" s="734"/>
      <c r="N12" s="734"/>
      <c r="O12" s="734"/>
      <c r="P12" s="734"/>
      <c r="Q12" s="734"/>
      <c r="R12" s="734"/>
      <c r="S12" s="734"/>
      <c r="T12" s="734"/>
    </row>
    <row r="13" spans="1:20" s="539" customFormat="1" ht="39" customHeight="1">
      <c r="A13" s="1344"/>
      <c r="B13" s="1344"/>
      <c r="C13" s="1344"/>
      <c r="D13" s="740">
        <v>1</v>
      </c>
      <c r="F13" s="765" t="str">
        <f>"4."&amp;mergeValue(A13) &amp;"."&amp;mergeValue(B13)&amp;"."&amp;mergeValue(C13)&amp;"."&amp;mergeValue(D13)</f>
        <v>4.1.1.1.1</v>
      </c>
      <c r="G13" s="769" t="s">
        <v>478</v>
      </c>
      <c r="H13" s="756"/>
      <c r="I13" s="1345" t="s">
        <v>570</v>
      </c>
      <c r="J13" s="584"/>
      <c r="K13" s="734"/>
      <c r="L13" s="734"/>
      <c r="M13" s="734"/>
      <c r="N13" s="734"/>
      <c r="O13" s="734"/>
      <c r="P13" s="734"/>
      <c r="Q13" s="734"/>
      <c r="R13" s="734"/>
      <c r="S13" s="734"/>
      <c r="T13" s="734"/>
    </row>
    <row r="14" spans="1:20" s="539" customFormat="1" ht="18.75">
      <c r="A14" s="1344"/>
      <c r="B14" s="1344"/>
      <c r="C14" s="1344"/>
      <c r="D14" s="740"/>
      <c r="F14" s="770"/>
      <c r="G14" s="722" t="s">
        <v>4</v>
      </c>
      <c r="H14" s="593"/>
      <c r="I14" s="1345"/>
      <c r="J14" s="584"/>
      <c r="K14" s="734"/>
      <c r="L14" s="734"/>
      <c r="M14" s="734"/>
      <c r="N14" s="734"/>
      <c r="O14" s="734"/>
      <c r="P14" s="734"/>
      <c r="Q14" s="734"/>
      <c r="R14" s="734"/>
      <c r="S14" s="734"/>
      <c r="T14" s="734"/>
    </row>
    <row r="15" spans="1:20" s="539" customFormat="1" ht="18.75">
      <c r="A15" s="1344"/>
      <c r="B15" s="1344"/>
      <c r="C15" s="740"/>
      <c r="D15" s="740"/>
      <c r="F15" s="603"/>
      <c r="G15" s="546" t="s">
        <v>401</v>
      </c>
      <c r="H15" s="604"/>
      <c r="I15" s="605"/>
      <c r="J15" s="584"/>
      <c r="K15" s="734"/>
      <c r="L15" s="734"/>
      <c r="M15" s="734"/>
      <c r="N15" s="734"/>
      <c r="O15" s="734"/>
      <c r="P15" s="734"/>
      <c r="Q15" s="734"/>
      <c r="R15" s="734"/>
      <c r="S15" s="734"/>
      <c r="T15" s="734"/>
    </row>
    <row r="16" spans="1:20" s="539" customFormat="1" ht="18.75">
      <c r="A16" s="1344"/>
      <c r="B16" s="734"/>
      <c r="C16" s="734"/>
      <c r="D16" s="734"/>
      <c r="F16" s="770"/>
      <c r="G16" s="696" t="s">
        <v>484</v>
      </c>
      <c r="H16" s="771"/>
      <c r="I16" s="772"/>
      <c r="J16" s="584"/>
      <c r="K16" s="734"/>
      <c r="L16" s="734"/>
      <c r="M16" s="734"/>
      <c r="N16" s="734"/>
      <c r="O16" s="734"/>
      <c r="P16" s="734"/>
      <c r="Q16" s="734"/>
      <c r="R16" s="734"/>
      <c r="S16" s="734"/>
      <c r="T16" s="734"/>
    </row>
    <row r="17" spans="1:20" s="539" customFormat="1" ht="18.75">
      <c r="A17" s="734"/>
      <c r="B17" s="734"/>
      <c r="C17" s="734"/>
      <c r="D17" s="734"/>
      <c r="F17" s="770"/>
      <c r="G17" s="699" t="s">
        <v>483</v>
      </c>
      <c r="H17" s="771"/>
      <c r="I17" s="772"/>
      <c r="J17" s="584"/>
      <c r="K17" s="734"/>
      <c r="L17" s="734"/>
      <c r="M17" s="734"/>
      <c r="N17" s="734"/>
      <c r="O17" s="734"/>
      <c r="P17" s="734"/>
      <c r="Q17" s="734"/>
      <c r="R17" s="734"/>
      <c r="S17" s="734"/>
      <c r="T17" s="734"/>
    </row>
    <row r="18" spans="1:20" s="735" customFormat="1" ht="3" customHeight="1">
      <c r="A18" s="736"/>
      <c r="B18" s="736"/>
      <c r="C18" s="736"/>
      <c r="D18" s="736"/>
      <c r="F18" s="594"/>
      <c r="G18" s="595"/>
      <c r="H18" s="596"/>
      <c r="I18" s="597"/>
      <c r="J18" s="736"/>
      <c r="K18" s="736"/>
      <c r="L18" s="736"/>
      <c r="M18" s="736"/>
      <c r="N18" s="736"/>
      <c r="O18" s="736"/>
      <c r="P18" s="736"/>
      <c r="Q18" s="736"/>
      <c r="R18" s="736"/>
      <c r="S18" s="736"/>
      <c r="T18" s="736"/>
    </row>
    <row r="19" spans="1:20" s="735" customFormat="1" ht="15" customHeight="1">
      <c r="A19" s="736"/>
      <c r="B19" s="736"/>
      <c r="C19" s="736"/>
      <c r="D19" s="736"/>
      <c r="F19" s="773"/>
      <c r="G19" s="1339" t="s">
        <v>572</v>
      </c>
      <c r="H19" s="1339"/>
      <c r="I19" s="774"/>
      <c r="J19" s="736"/>
      <c r="K19" s="736"/>
      <c r="L19" s="736"/>
      <c r="M19" s="736"/>
      <c r="N19" s="736"/>
      <c r="O19" s="736"/>
      <c r="P19" s="736"/>
      <c r="Q19" s="736"/>
      <c r="R19" s="736"/>
      <c r="S19" s="736"/>
      <c r="T19" s="736"/>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759" hidden="1" customWidth="1"/>
    <col min="7" max="8" width="9.140625" style="758" hidden="1" customWidth="1"/>
    <col min="9" max="9" width="3.7109375" style="653" customWidth="1"/>
    <col min="10" max="11" width="3.7109375" style="760" customWidth="1"/>
    <col min="12" max="12" width="12.7109375" style="751" customWidth="1"/>
    <col min="13" max="13" width="44.7109375" style="751" customWidth="1"/>
    <col min="14" max="14" width="1.7109375" style="751" hidden="1" customWidth="1"/>
    <col min="15" max="17" width="23.7109375" style="751" hidden="1" customWidth="1"/>
    <col min="18" max="18" width="11.7109375" style="751" customWidth="1"/>
    <col min="19" max="19" width="3.7109375" style="751" customWidth="1"/>
    <col min="20" max="20" width="11.7109375" style="751" customWidth="1"/>
    <col min="21" max="21" width="8.5703125" style="751" hidden="1" customWidth="1"/>
    <col min="22" max="22" width="4.7109375" style="751" customWidth="1"/>
    <col min="23" max="23" width="115.7109375" style="751" customWidth="1"/>
    <col min="24" max="25" width="10.5703125" style="759"/>
    <col min="26" max="26" width="11.140625" style="759" customWidth="1"/>
    <col min="27" max="34" width="10.5703125" style="759"/>
    <col min="35" max="256" width="10.5703125" style="751"/>
    <col min="257" max="264" width="0" style="751" hidden="1" customWidth="1"/>
    <col min="265" max="265" width="3.7109375" style="751" customWidth="1"/>
    <col min="266" max="266" width="3.85546875" style="751" customWidth="1"/>
    <col min="267" max="267" width="3.7109375" style="751" customWidth="1"/>
    <col min="268" max="268" width="12.7109375" style="751" customWidth="1"/>
    <col min="269" max="269" width="52.7109375" style="751" customWidth="1"/>
    <col min="270" max="273" width="0" style="751" hidden="1" customWidth="1"/>
    <col min="274" max="274" width="12.28515625" style="751" customWidth="1"/>
    <col min="275" max="275" width="6.42578125" style="751" customWidth="1"/>
    <col min="276" max="276" width="12.28515625" style="751" customWidth="1"/>
    <col min="277" max="277" width="0" style="751" hidden="1" customWidth="1"/>
    <col min="278" max="278" width="3.7109375" style="751" customWidth="1"/>
    <col min="279" max="279" width="11.140625" style="751" bestFit="1" customWidth="1"/>
    <col min="280" max="281" width="10.5703125" style="751"/>
    <col min="282" max="282" width="11.140625" style="751" customWidth="1"/>
    <col min="283" max="512" width="10.5703125" style="751"/>
    <col min="513" max="520" width="0" style="751" hidden="1" customWidth="1"/>
    <col min="521" max="521" width="3.7109375" style="751" customWidth="1"/>
    <col min="522" max="522" width="3.85546875" style="751" customWidth="1"/>
    <col min="523" max="523" width="3.7109375" style="751" customWidth="1"/>
    <col min="524" max="524" width="12.7109375" style="751" customWidth="1"/>
    <col min="525" max="525" width="52.7109375" style="751" customWidth="1"/>
    <col min="526" max="529" width="0" style="751" hidden="1" customWidth="1"/>
    <col min="530" max="530" width="12.28515625" style="751" customWidth="1"/>
    <col min="531" max="531" width="6.42578125" style="751" customWidth="1"/>
    <col min="532" max="532" width="12.28515625" style="751" customWidth="1"/>
    <col min="533" max="533" width="0" style="751" hidden="1" customWidth="1"/>
    <col min="534" max="534" width="3.7109375" style="751" customWidth="1"/>
    <col min="535" max="535" width="11.140625" style="751" bestFit="1" customWidth="1"/>
    <col min="536" max="537" width="10.5703125" style="751"/>
    <col min="538" max="538" width="11.140625" style="751" customWidth="1"/>
    <col min="539" max="768" width="10.5703125" style="751"/>
    <col min="769" max="776" width="0" style="751" hidden="1" customWidth="1"/>
    <col min="777" max="777" width="3.7109375" style="751" customWidth="1"/>
    <col min="778" max="778" width="3.85546875" style="751" customWidth="1"/>
    <col min="779" max="779" width="3.7109375" style="751" customWidth="1"/>
    <col min="780" max="780" width="12.7109375" style="751" customWidth="1"/>
    <col min="781" max="781" width="52.7109375" style="751" customWidth="1"/>
    <col min="782" max="785" width="0" style="751" hidden="1" customWidth="1"/>
    <col min="786" max="786" width="12.28515625" style="751" customWidth="1"/>
    <col min="787" max="787" width="6.42578125" style="751" customWidth="1"/>
    <col min="788" max="788" width="12.28515625" style="751" customWidth="1"/>
    <col min="789" max="789" width="0" style="751" hidden="1" customWidth="1"/>
    <col min="790" max="790" width="3.7109375" style="751" customWidth="1"/>
    <col min="791" max="791" width="11.140625" style="751" bestFit="1" customWidth="1"/>
    <col min="792" max="793" width="10.5703125" style="751"/>
    <col min="794" max="794" width="11.140625" style="751" customWidth="1"/>
    <col min="795" max="1024" width="10.5703125" style="751"/>
    <col min="1025" max="1032" width="0" style="751" hidden="1" customWidth="1"/>
    <col min="1033" max="1033" width="3.7109375" style="751" customWidth="1"/>
    <col min="1034" max="1034" width="3.85546875" style="751" customWidth="1"/>
    <col min="1035" max="1035" width="3.7109375" style="751" customWidth="1"/>
    <col min="1036" max="1036" width="12.7109375" style="751" customWidth="1"/>
    <col min="1037" max="1037" width="52.7109375" style="751" customWidth="1"/>
    <col min="1038" max="1041" width="0" style="751" hidden="1" customWidth="1"/>
    <col min="1042" max="1042" width="12.28515625" style="751" customWidth="1"/>
    <col min="1043" max="1043" width="6.42578125" style="751" customWidth="1"/>
    <col min="1044" max="1044" width="12.28515625" style="751" customWidth="1"/>
    <col min="1045" max="1045" width="0" style="751" hidden="1" customWidth="1"/>
    <col min="1046" max="1046" width="3.7109375" style="751" customWidth="1"/>
    <col min="1047" max="1047" width="11.140625" style="751" bestFit="1" customWidth="1"/>
    <col min="1048" max="1049" width="10.5703125" style="751"/>
    <col min="1050" max="1050" width="11.140625" style="751" customWidth="1"/>
    <col min="1051" max="1280" width="10.5703125" style="751"/>
    <col min="1281" max="1288" width="0" style="751" hidden="1" customWidth="1"/>
    <col min="1289" max="1289" width="3.7109375" style="751" customWidth="1"/>
    <col min="1290" max="1290" width="3.85546875" style="751" customWidth="1"/>
    <col min="1291" max="1291" width="3.7109375" style="751" customWidth="1"/>
    <col min="1292" max="1292" width="12.7109375" style="751" customWidth="1"/>
    <col min="1293" max="1293" width="52.7109375" style="751" customWidth="1"/>
    <col min="1294" max="1297" width="0" style="751" hidden="1" customWidth="1"/>
    <col min="1298" max="1298" width="12.28515625" style="751" customWidth="1"/>
    <col min="1299" max="1299" width="6.42578125" style="751" customWidth="1"/>
    <col min="1300" max="1300" width="12.28515625" style="751" customWidth="1"/>
    <col min="1301" max="1301" width="0" style="751" hidden="1" customWidth="1"/>
    <col min="1302" max="1302" width="3.7109375" style="751" customWidth="1"/>
    <col min="1303" max="1303" width="11.140625" style="751" bestFit="1" customWidth="1"/>
    <col min="1304" max="1305" width="10.5703125" style="751"/>
    <col min="1306" max="1306" width="11.140625" style="751" customWidth="1"/>
    <col min="1307" max="1536" width="10.5703125" style="751"/>
    <col min="1537" max="1544" width="0" style="751" hidden="1" customWidth="1"/>
    <col min="1545" max="1545" width="3.7109375" style="751" customWidth="1"/>
    <col min="1546" max="1546" width="3.85546875" style="751" customWidth="1"/>
    <col min="1547" max="1547" width="3.7109375" style="751" customWidth="1"/>
    <col min="1548" max="1548" width="12.7109375" style="751" customWidth="1"/>
    <col min="1549" max="1549" width="52.7109375" style="751" customWidth="1"/>
    <col min="1550" max="1553" width="0" style="751" hidden="1" customWidth="1"/>
    <col min="1554" max="1554" width="12.28515625" style="751" customWidth="1"/>
    <col min="1555" max="1555" width="6.42578125" style="751" customWidth="1"/>
    <col min="1556" max="1556" width="12.28515625" style="751" customWidth="1"/>
    <col min="1557" max="1557" width="0" style="751" hidden="1" customWidth="1"/>
    <col min="1558" max="1558" width="3.7109375" style="751" customWidth="1"/>
    <col min="1559" max="1559" width="11.140625" style="751" bestFit="1" customWidth="1"/>
    <col min="1560" max="1561" width="10.5703125" style="751"/>
    <col min="1562" max="1562" width="11.140625" style="751" customWidth="1"/>
    <col min="1563" max="1792" width="10.5703125" style="751"/>
    <col min="1793" max="1800" width="0" style="751" hidden="1" customWidth="1"/>
    <col min="1801" max="1801" width="3.7109375" style="751" customWidth="1"/>
    <col min="1802" max="1802" width="3.85546875" style="751" customWidth="1"/>
    <col min="1803" max="1803" width="3.7109375" style="751" customWidth="1"/>
    <col min="1804" max="1804" width="12.7109375" style="751" customWidth="1"/>
    <col min="1805" max="1805" width="52.7109375" style="751" customWidth="1"/>
    <col min="1806" max="1809" width="0" style="751" hidden="1" customWidth="1"/>
    <col min="1810" max="1810" width="12.28515625" style="751" customWidth="1"/>
    <col min="1811" max="1811" width="6.42578125" style="751" customWidth="1"/>
    <col min="1812" max="1812" width="12.28515625" style="751" customWidth="1"/>
    <col min="1813" max="1813" width="0" style="751" hidden="1" customWidth="1"/>
    <col min="1814" max="1814" width="3.7109375" style="751" customWidth="1"/>
    <col min="1815" max="1815" width="11.140625" style="751" bestFit="1" customWidth="1"/>
    <col min="1816" max="1817" width="10.5703125" style="751"/>
    <col min="1818" max="1818" width="11.140625" style="751" customWidth="1"/>
    <col min="1819" max="2048" width="10.5703125" style="751"/>
    <col min="2049" max="2056" width="0" style="751" hidden="1" customWidth="1"/>
    <col min="2057" max="2057" width="3.7109375" style="751" customWidth="1"/>
    <col min="2058" max="2058" width="3.85546875" style="751" customWidth="1"/>
    <col min="2059" max="2059" width="3.7109375" style="751" customWidth="1"/>
    <col min="2060" max="2060" width="12.7109375" style="751" customWidth="1"/>
    <col min="2061" max="2061" width="52.7109375" style="751" customWidth="1"/>
    <col min="2062" max="2065" width="0" style="751" hidden="1" customWidth="1"/>
    <col min="2066" max="2066" width="12.28515625" style="751" customWidth="1"/>
    <col min="2067" max="2067" width="6.42578125" style="751" customWidth="1"/>
    <col min="2068" max="2068" width="12.28515625" style="751" customWidth="1"/>
    <col min="2069" max="2069" width="0" style="751" hidden="1" customWidth="1"/>
    <col min="2070" max="2070" width="3.7109375" style="751" customWidth="1"/>
    <col min="2071" max="2071" width="11.140625" style="751" bestFit="1" customWidth="1"/>
    <col min="2072" max="2073" width="10.5703125" style="751"/>
    <col min="2074" max="2074" width="11.140625" style="751" customWidth="1"/>
    <col min="2075" max="2304" width="10.5703125" style="751"/>
    <col min="2305" max="2312" width="0" style="751" hidden="1" customWidth="1"/>
    <col min="2313" max="2313" width="3.7109375" style="751" customWidth="1"/>
    <col min="2314" max="2314" width="3.85546875" style="751" customWidth="1"/>
    <col min="2315" max="2315" width="3.7109375" style="751" customWidth="1"/>
    <col min="2316" max="2316" width="12.7109375" style="751" customWidth="1"/>
    <col min="2317" max="2317" width="52.7109375" style="751" customWidth="1"/>
    <col min="2318" max="2321" width="0" style="751" hidden="1" customWidth="1"/>
    <col min="2322" max="2322" width="12.28515625" style="751" customWidth="1"/>
    <col min="2323" max="2323" width="6.42578125" style="751" customWidth="1"/>
    <col min="2324" max="2324" width="12.28515625" style="751" customWidth="1"/>
    <col min="2325" max="2325" width="0" style="751" hidden="1" customWidth="1"/>
    <col min="2326" max="2326" width="3.7109375" style="751" customWidth="1"/>
    <col min="2327" max="2327" width="11.140625" style="751" bestFit="1" customWidth="1"/>
    <col min="2328" max="2329" width="10.5703125" style="751"/>
    <col min="2330" max="2330" width="11.140625" style="751" customWidth="1"/>
    <col min="2331" max="2560" width="10.5703125" style="751"/>
    <col min="2561" max="2568" width="0" style="751" hidden="1" customWidth="1"/>
    <col min="2569" max="2569" width="3.7109375" style="751" customWidth="1"/>
    <col min="2570" max="2570" width="3.85546875" style="751" customWidth="1"/>
    <col min="2571" max="2571" width="3.7109375" style="751" customWidth="1"/>
    <col min="2572" max="2572" width="12.7109375" style="751" customWidth="1"/>
    <col min="2573" max="2573" width="52.7109375" style="751" customWidth="1"/>
    <col min="2574" max="2577" width="0" style="751" hidden="1" customWidth="1"/>
    <col min="2578" max="2578" width="12.28515625" style="751" customWidth="1"/>
    <col min="2579" max="2579" width="6.42578125" style="751" customWidth="1"/>
    <col min="2580" max="2580" width="12.28515625" style="751" customWidth="1"/>
    <col min="2581" max="2581" width="0" style="751" hidden="1" customWidth="1"/>
    <col min="2582" max="2582" width="3.7109375" style="751" customWidth="1"/>
    <col min="2583" max="2583" width="11.140625" style="751" bestFit="1" customWidth="1"/>
    <col min="2584" max="2585" width="10.5703125" style="751"/>
    <col min="2586" max="2586" width="11.140625" style="751" customWidth="1"/>
    <col min="2587" max="2816" width="10.5703125" style="751"/>
    <col min="2817" max="2824" width="0" style="751" hidden="1" customWidth="1"/>
    <col min="2825" max="2825" width="3.7109375" style="751" customWidth="1"/>
    <col min="2826" max="2826" width="3.85546875" style="751" customWidth="1"/>
    <col min="2827" max="2827" width="3.7109375" style="751" customWidth="1"/>
    <col min="2828" max="2828" width="12.7109375" style="751" customWidth="1"/>
    <col min="2829" max="2829" width="52.7109375" style="751" customWidth="1"/>
    <col min="2830" max="2833" width="0" style="751" hidden="1" customWidth="1"/>
    <col min="2834" max="2834" width="12.28515625" style="751" customWidth="1"/>
    <col min="2835" max="2835" width="6.42578125" style="751" customWidth="1"/>
    <col min="2836" max="2836" width="12.28515625" style="751" customWidth="1"/>
    <col min="2837" max="2837" width="0" style="751" hidden="1" customWidth="1"/>
    <col min="2838" max="2838" width="3.7109375" style="751" customWidth="1"/>
    <col min="2839" max="2839" width="11.140625" style="751" bestFit="1" customWidth="1"/>
    <col min="2840" max="2841" width="10.5703125" style="751"/>
    <col min="2842" max="2842" width="11.140625" style="751" customWidth="1"/>
    <col min="2843" max="3072" width="10.5703125" style="751"/>
    <col min="3073" max="3080" width="0" style="751" hidden="1" customWidth="1"/>
    <col min="3081" max="3081" width="3.7109375" style="751" customWidth="1"/>
    <col min="3082" max="3082" width="3.85546875" style="751" customWidth="1"/>
    <col min="3083" max="3083" width="3.7109375" style="751" customWidth="1"/>
    <col min="3084" max="3084" width="12.7109375" style="751" customWidth="1"/>
    <col min="3085" max="3085" width="52.7109375" style="751" customWidth="1"/>
    <col min="3086" max="3089" width="0" style="751" hidden="1" customWidth="1"/>
    <col min="3090" max="3090" width="12.28515625" style="751" customWidth="1"/>
    <col min="3091" max="3091" width="6.42578125" style="751" customWidth="1"/>
    <col min="3092" max="3092" width="12.28515625" style="751" customWidth="1"/>
    <col min="3093" max="3093" width="0" style="751" hidden="1" customWidth="1"/>
    <col min="3094" max="3094" width="3.7109375" style="751" customWidth="1"/>
    <col min="3095" max="3095" width="11.140625" style="751" bestFit="1" customWidth="1"/>
    <col min="3096" max="3097" width="10.5703125" style="751"/>
    <col min="3098" max="3098" width="11.140625" style="751" customWidth="1"/>
    <col min="3099" max="3328" width="10.5703125" style="751"/>
    <col min="3329" max="3336" width="0" style="751" hidden="1" customWidth="1"/>
    <col min="3337" max="3337" width="3.7109375" style="751" customWidth="1"/>
    <col min="3338" max="3338" width="3.85546875" style="751" customWidth="1"/>
    <col min="3339" max="3339" width="3.7109375" style="751" customWidth="1"/>
    <col min="3340" max="3340" width="12.7109375" style="751" customWidth="1"/>
    <col min="3341" max="3341" width="52.7109375" style="751" customWidth="1"/>
    <col min="3342" max="3345" width="0" style="751" hidden="1" customWidth="1"/>
    <col min="3346" max="3346" width="12.28515625" style="751" customWidth="1"/>
    <col min="3347" max="3347" width="6.42578125" style="751" customWidth="1"/>
    <col min="3348" max="3348" width="12.28515625" style="751" customWidth="1"/>
    <col min="3349" max="3349" width="0" style="751" hidden="1" customWidth="1"/>
    <col min="3350" max="3350" width="3.7109375" style="751" customWidth="1"/>
    <col min="3351" max="3351" width="11.140625" style="751" bestFit="1" customWidth="1"/>
    <col min="3352" max="3353" width="10.5703125" style="751"/>
    <col min="3354" max="3354" width="11.140625" style="751" customWidth="1"/>
    <col min="3355" max="3584" width="10.5703125" style="751"/>
    <col min="3585" max="3592" width="0" style="751" hidden="1" customWidth="1"/>
    <col min="3593" max="3593" width="3.7109375" style="751" customWidth="1"/>
    <col min="3594" max="3594" width="3.85546875" style="751" customWidth="1"/>
    <col min="3595" max="3595" width="3.7109375" style="751" customWidth="1"/>
    <col min="3596" max="3596" width="12.7109375" style="751" customWidth="1"/>
    <col min="3597" max="3597" width="52.7109375" style="751" customWidth="1"/>
    <col min="3598" max="3601" width="0" style="751" hidden="1" customWidth="1"/>
    <col min="3602" max="3602" width="12.28515625" style="751" customWidth="1"/>
    <col min="3603" max="3603" width="6.42578125" style="751" customWidth="1"/>
    <col min="3604" max="3604" width="12.28515625" style="751" customWidth="1"/>
    <col min="3605" max="3605" width="0" style="751" hidden="1" customWidth="1"/>
    <col min="3606" max="3606" width="3.7109375" style="751" customWidth="1"/>
    <col min="3607" max="3607" width="11.140625" style="751" bestFit="1" customWidth="1"/>
    <col min="3608" max="3609" width="10.5703125" style="751"/>
    <col min="3610" max="3610" width="11.140625" style="751" customWidth="1"/>
    <col min="3611" max="3840" width="10.5703125" style="751"/>
    <col min="3841" max="3848" width="0" style="751" hidden="1" customWidth="1"/>
    <col min="3849" max="3849" width="3.7109375" style="751" customWidth="1"/>
    <col min="3850" max="3850" width="3.85546875" style="751" customWidth="1"/>
    <col min="3851" max="3851" width="3.7109375" style="751" customWidth="1"/>
    <col min="3852" max="3852" width="12.7109375" style="751" customWidth="1"/>
    <col min="3853" max="3853" width="52.7109375" style="751" customWidth="1"/>
    <col min="3854" max="3857" width="0" style="751" hidden="1" customWidth="1"/>
    <col min="3858" max="3858" width="12.28515625" style="751" customWidth="1"/>
    <col min="3859" max="3859" width="6.42578125" style="751" customWidth="1"/>
    <col min="3860" max="3860" width="12.28515625" style="751" customWidth="1"/>
    <col min="3861" max="3861" width="0" style="751" hidden="1" customWidth="1"/>
    <col min="3862" max="3862" width="3.7109375" style="751" customWidth="1"/>
    <col min="3863" max="3863" width="11.140625" style="751" bestFit="1" customWidth="1"/>
    <col min="3864" max="3865" width="10.5703125" style="751"/>
    <col min="3866" max="3866" width="11.140625" style="751" customWidth="1"/>
    <col min="3867" max="4096" width="10.5703125" style="751"/>
    <col min="4097" max="4104" width="0" style="751" hidden="1" customWidth="1"/>
    <col min="4105" max="4105" width="3.7109375" style="751" customWidth="1"/>
    <col min="4106" max="4106" width="3.85546875" style="751" customWidth="1"/>
    <col min="4107" max="4107" width="3.7109375" style="751" customWidth="1"/>
    <col min="4108" max="4108" width="12.7109375" style="751" customWidth="1"/>
    <col min="4109" max="4109" width="52.7109375" style="751" customWidth="1"/>
    <col min="4110" max="4113" width="0" style="751" hidden="1" customWidth="1"/>
    <col min="4114" max="4114" width="12.28515625" style="751" customWidth="1"/>
    <col min="4115" max="4115" width="6.42578125" style="751" customWidth="1"/>
    <col min="4116" max="4116" width="12.28515625" style="751" customWidth="1"/>
    <col min="4117" max="4117" width="0" style="751" hidden="1" customWidth="1"/>
    <col min="4118" max="4118" width="3.7109375" style="751" customWidth="1"/>
    <col min="4119" max="4119" width="11.140625" style="751" bestFit="1" customWidth="1"/>
    <col min="4120" max="4121" width="10.5703125" style="751"/>
    <col min="4122" max="4122" width="11.140625" style="751" customWidth="1"/>
    <col min="4123" max="4352" width="10.5703125" style="751"/>
    <col min="4353" max="4360" width="0" style="751" hidden="1" customWidth="1"/>
    <col min="4361" max="4361" width="3.7109375" style="751" customWidth="1"/>
    <col min="4362" max="4362" width="3.85546875" style="751" customWidth="1"/>
    <col min="4363" max="4363" width="3.7109375" style="751" customWidth="1"/>
    <col min="4364" max="4364" width="12.7109375" style="751" customWidth="1"/>
    <col min="4365" max="4365" width="52.7109375" style="751" customWidth="1"/>
    <col min="4366" max="4369" width="0" style="751" hidden="1" customWidth="1"/>
    <col min="4370" max="4370" width="12.28515625" style="751" customWidth="1"/>
    <col min="4371" max="4371" width="6.42578125" style="751" customWidth="1"/>
    <col min="4372" max="4372" width="12.28515625" style="751" customWidth="1"/>
    <col min="4373" max="4373" width="0" style="751" hidden="1" customWidth="1"/>
    <col min="4374" max="4374" width="3.7109375" style="751" customWidth="1"/>
    <col min="4375" max="4375" width="11.140625" style="751" bestFit="1" customWidth="1"/>
    <col min="4376" max="4377" width="10.5703125" style="751"/>
    <col min="4378" max="4378" width="11.140625" style="751" customWidth="1"/>
    <col min="4379" max="4608" width="10.5703125" style="751"/>
    <col min="4609" max="4616" width="0" style="751" hidden="1" customWidth="1"/>
    <col min="4617" max="4617" width="3.7109375" style="751" customWidth="1"/>
    <col min="4618" max="4618" width="3.85546875" style="751" customWidth="1"/>
    <col min="4619" max="4619" width="3.7109375" style="751" customWidth="1"/>
    <col min="4620" max="4620" width="12.7109375" style="751" customWidth="1"/>
    <col min="4621" max="4621" width="52.7109375" style="751" customWidth="1"/>
    <col min="4622" max="4625" width="0" style="751" hidden="1" customWidth="1"/>
    <col min="4626" max="4626" width="12.28515625" style="751" customWidth="1"/>
    <col min="4627" max="4627" width="6.42578125" style="751" customWidth="1"/>
    <col min="4628" max="4628" width="12.28515625" style="751" customWidth="1"/>
    <col min="4629" max="4629" width="0" style="751" hidden="1" customWidth="1"/>
    <col min="4630" max="4630" width="3.7109375" style="751" customWidth="1"/>
    <col min="4631" max="4631" width="11.140625" style="751" bestFit="1" customWidth="1"/>
    <col min="4632" max="4633" width="10.5703125" style="751"/>
    <col min="4634" max="4634" width="11.140625" style="751" customWidth="1"/>
    <col min="4635" max="4864" width="10.5703125" style="751"/>
    <col min="4865" max="4872" width="0" style="751" hidden="1" customWidth="1"/>
    <col min="4873" max="4873" width="3.7109375" style="751" customWidth="1"/>
    <col min="4874" max="4874" width="3.85546875" style="751" customWidth="1"/>
    <col min="4875" max="4875" width="3.7109375" style="751" customWidth="1"/>
    <col min="4876" max="4876" width="12.7109375" style="751" customWidth="1"/>
    <col min="4877" max="4877" width="52.7109375" style="751" customWidth="1"/>
    <col min="4878" max="4881" width="0" style="751" hidden="1" customWidth="1"/>
    <col min="4882" max="4882" width="12.28515625" style="751" customWidth="1"/>
    <col min="4883" max="4883" width="6.42578125" style="751" customWidth="1"/>
    <col min="4884" max="4884" width="12.28515625" style="751" customWidth="1"/>
    <col min="4885" max="4885" width="0" style="751" hidden="1" customWidth="1"/>
    <col min="4886" max="4886" width="3.7109375" style="751" customWidth="1"/>
    <col min="4887" max="4887" width="11.140625" style="751" bestFit="1" customWidth="1"/>
    <col min="4888" max="4889" width="10.5703125" style="751"/>
    <col min="4890" max="4890" width="11.140625" style="751" customWidth="1"/>
    <col min="4891" max="5120" width="10.5703125" style="751"/>
    <col min="5121" max="5128" width="0" style="751" hidden="1" customWidth="1"/>
    <col min="5129" max="5129" width="3.7109375" style="751" customWidth="1"/>
    <col min="5130" max="5130" width="3.85546875" style="751" customWidth="1"/>
    <col min="5131" max="5131" width="3.7109375" style="751" customWidth="1"/>
    <col min="5132" max="5132" width="12.7109375" style="751" customWidth="1"/>
    <col min="5133" max="5133" width="52.7109375" style="751" customWidth="1"/>
    <col min="5134" max="5137" width="0" style="751" hidden="1" customWidth="1"/>
    <col min="5138" max="5138" width="12.28515625" style="751" customWidth="1"/>
    <col min="5139" max="5139" width="6.42578125" style="751" customWidth="1"/>
    <col min="5140" max="5140" width="12.28515625" style="751" customWidth="1"/>
    <col min="5141" max="5141" width="0" style="751" hidden="1" customWidth="1"/>
    <col min="5142" max="5142" width="3.7109375" style="751" customWidth="1"/>
    <col min="5143" max="5143" width="11.140625" style="751" bestFit="1" customWidth="1"/>
    <col min="5144" max="5145" width="10.5703125" style="751"/>
    <col min="5146" max="5146" width="11.140625" style="751" customWidth="1"/>
    <col min="5147" max="5376" width="10.5703125" style="751"/>
    <col min="5377" max="5384" width="0" style="751" hidden="1" customWidth="1"/>
    <col min="5385" max="5385" width="3.7109375" style="751" customWidth="1"/>
    <col min="5386" max="5386" width="3.85546875" style="751" customWidth="1"/>
    <col min="5387" max="5387" width="3.7109375" style="751" customWidth="1"/>
    <col min="5388" max="5388" width="12.7109375" style="751" customWidth="1"/>
    <col min="5389" max="5389" width="52.7109375" style="751" customWidth="1"/>
    <col min="5390" max="5393" width="0" style="751" hidden="1" customWidth="1"/>
    <col min="5394" max="5394" width="12.28515625" style="751" customWidth="1"/>
    <col min="5395" max="5395" width="6.42578125" style="751" customWidth="1"/>
    <col min="5396" max="5396" width="12.28515625" style="751" customWidth="1"/>
    <col min="5397" max="5397" width="0" style="751" hidden="1" customWidth="1"/>
    <col min="5398" max="5398" width="3.7109375" style="751" customWidth="1"/>
    <col min="5399" max="5399" width="11.140625" style="751" bestFit="1" customWidth="1"/>
    <col min="5400" max="5401" width="10.5703125" style="751"/>
    <col min="5402" max="5402" width="11.140625" style="751" customWidth="1"/>
    <col min="5403" max="5632" width="10.5703125" style="751"/>
    <col min="5633" max="5640" width="0" style="751" hidden="1" customWidth="1"/>
    <col min="5641" max="5641" width="3.7109375" style="751" customWidth="1"/>
    <col min="5642" max="5642" width="3.85546875" style="751" customWidth="1"/>
    <col min="5643" max="5643" width="3.7109375" style="751" customWidth="1"/>
    <col min="5644" max="5644" width="12.7109375" style="751" customWidth="1"/>
    <col min="5645" max="5645" width="52.7109375" style="751" customWidth="1"/>
    <col min="5646" max="5649" width="0" style="751" hidden="1" customWidth="1"/>
    <col min="5650" max="5650" width="12.28515625" style="751" customWidth="1"/>
    <col min="5651" max="5651" width="6.42578125" style="751" customWidth="1"/>
    <col min="5652" max="5652" width="12.28515625" style="751" customWidth="1"/>
    <col min="5653" max="5653" width="0" style="751" hidden="1" customWidth="1"/>
    <col min="5654" max="5654" width="3.7109375" style="751" customWidth="1"/>
    <col min="5655" max="5655" width="11.140625" style="751" bestFit="1" customWidth="1"/>
    <col min="5656" max="5657" width="10.5703125" style="751"/>
    <col min="5658" max="5658" width="11.140625" style="751" customWidth="1"/>
    <col min="5659" max="5888" width="10.5703125" style="751"/>
    <col min="5889" max="5896" width="0" style="751" hidden="1" customWidth="1"/>
    <col min="5897" max="5897" width="3.7109375" style="751" customWidth="1"/>
    <col min="5898" max="5898" width="3.85546875" style="751" customWidth="1"/>
    <col min="5899" max="5899" width="3.7109375" style="751" customWidth="1"/>
    <col min="5900" max="5900" width="12.7109375" style="751" customWidth="1"/>
    <col min="5901" max="5901" width="52.7109375" style="751" customWidth="1"/>
    <col min="5902" max="5905" width="0" style="751" hidden="1" customWidth="1"/>
    <col min="5906" max="5906" width="12.28515625" style="751" customWidth="1"/>
    <col min="5907" max="5907" width="6.42578125" style="751" customWidth="1"/>
    <col min="5908" max="5908" width="12.28515625" style="751" customWidth="1"/>
    <col min="5909" max="5909" width="0" style="751" hidden="1" customWidth="1"/>
    <col min="5910" max="5910" width="3.7109375" style="751" customWidth="1"/>
    <col min="5911" max="5911" width="11.140625" style="751" bestFit="1" customWidth="1"/>
    <col min="5912" max="5913" width="10.5703125" style="751"/>
    <col min="5914" max="5914" width="11.140625" style="751" customWidth="1"/>
    <col min="5915" max="6144" width="10.5703125" style="751"/>
    <col min="6145" max="6152" width="0" style="751" hidden="1" customWidth="1"/>
    <col min="6153" max="6153" width="3.7109375" style="751" customWidth="1"/>
    <col min="6154" max="6154" width="3.85546875" style="751" customWidth="1"/>
    <col min="6155" max="6155" width="3.7109375" style="751" customWidth="1"/>
    <col min="6156" max="6156" width="12.7109375" style="751" customWidth="1"/>
    <col min="6157" max="6157" width="52.7109375" style="751" customWidth="1"/>
    <col min="6158" max="6161" width="0" style="751" hidden="1" customWidth="1"/>
    <col min="6162" max="6162" width="12.28515625" style="751" customWidth="1"/>
    <col min="6163" max="6163" width="6.42578125" style="751" customWidth="1"/>
    <col min="6164" max="6164" width="12.28515625" style="751" customWidth="1"/>
    <col min="6165" max="6165" width="0" style="751" hidden="1" customWidth="1"/>
    <col min="6166" max="6166" width="3.7109375" style="751" customWidth="1"/>
    <col min="6167" max="6167" width="11.140625" style="751" bestFit="1" customWidth="1"/>
    <col min="6168" max="6169" width="10.5703125" style="751"/>
    <col min="6170" max="6170" width="11.140625" style="751" customWidth="1"/>
    <col min="6171" max="6400" width="10.5703125" style="751"/>
    <col min="6401" max="6408" width="0" style="751" hidden="1" customWidth="1"/>
    <col min="6409" max="6409" width="3.7109375" style="751" customWidth="1"/>
    <col min="6410" max="6410" width="3.85546875" style="751" customWidth="1"/>
    <col min="6411" max="6411" width="3.7109375" style="751" customWidth="1"/>
    <col min="6412" max="6412" width="12.7109375" style="751" customWidth="1"/>
    <col min="6413" max="6413" width="52.7109375" style="751" customWidth="1"/>
    <col min="6414" max="6417" width="0" style="751" hidden="1" customWidth="1"/>
    <col min="6418" max="6418" width="12.28515625" style="751" customWidth="1"/>
    <col min="6419" max="6419" width="6.42578125" style="751" customWidth="1"/>
    <col min="6420" max="6420" width="12.28515625" style="751" customWidth="1"/>
    <col min="6421" max="6421" width="0" style="751" hidden="1" customWidth="1"/>
    <col min="6422" max="6422" width="3.7109375" style="751" customWidth="1"/>
    <col min="6423" max="6423" width="11.140625" style="751" bestFit="1" customWidth="1"/>
    <col min="6424" max="6425" width="10.5703125" style="751"/>
    <col min="6426" max="6426" width="11.140625" style="751" customWidth="1"/>
    <col min="6427" max="6656" width="10.5703125" style="751"/>
    <col min="6657" max="6664" width="0" style="751" hidden="1" customWidth="1"/>
    <col min="6665" max="6665" width="3.7109375" style="751" customWidth="1"/>
    <col min="6666" max="6666" width="3.85546875" style="751" customWidth="1"/>
    <col min="6667" max="6667" width="3.7109375" style="751" customWidth="1"/>
    <col min="6668" max="6668" width="12.7109375" style="751" customWidth="1"/>
    <col min="6669" max="6669" width="52.7109375" style="751" customWidth="1"/>
    <col min="6670" max="6673" width="0" style="751" hidden="1" customWidth="1"/>
    <col min="6674" max="6674" width="12.28515625" style="751" customWidth="1"/>
    <col min="6675" max="6675" width="6.42578125" style="751" customWidth="1"/>
    <col min="6676" max="6676" width="12.28515625" style="751" customWidth="1"/>
    <col min="6677" max="6677" width="0" style="751" hidden="1" customWidth="1"/>
    <col min="6678" max="6678" width="3.7109375" style="751" customWidth="1"/>
    <col min="6679" max="6679" width="11.140625" style="751" bestFit="1" customWidth="1"/>
    <col min="6680" max="6681" width="10.5703125" style="751"/>
    <col min="6682" max="6682" width="11.140625" style="751" customWidth="1"/>
    <col min="6683" max="6912" width="10.5703125" style="751"/>
    <col min="6913" max="6920" width="0" style="751" hidden="1" customWidth="1"/>
    <col min="6921" max="6921" width="3.7109375" style="751" customWidth="1"/>
    <col min="6922" max="6922" width="3.85546875" style="751" customWidth="1"/>
    <col min="6923" max="6923" width="3.7109375" style="751" customWidth="1"/>
    <col min="6924" max="6924" width="12.7109375" style="751" customWidth="1"/>
    <col min="6925" max="6925" width="52.7109375" style="751" customWidth="1"/>
    <col min="6926" max="6929" width="0" style="751" hidden="1" customWidth="1"/>
    <col min="6930" max="6930" width="12.28515625" style="751" customWidth="1"/>
    <col min="6931" max="6931" width="6.42578125" style="751" customWidth="1"/>
    <col min="6932" max="6932" width="12.28515625" style="751" customWidth="1"/>
    <col min="6933" max="6933" width="0" style="751" hidden="1" customWidth="1"/>
    <col min="6934" max="6934" width="3.7109375" style="751" customWidth="1"/>
    <col min="6935" max="6935" width="11.140625" style="751" bestFit="1" customWidth="1"/>
    <col min="6936" max="6937" width="10.5703125" style="751"/>
    <col min="6938" max="6938" width="11.140625" style="751" customWidth="1"/>
    <col min="6939" max="7168" width="10.5703125" style="751"/>
    <col min="7169" max="7176" width="0" style="751" hidden="1" customWidth="1"/>
    <col min="7177" max="7177" width="3.7109375" style="751" customWidth="1"/>
    <col min="7178" max="7178" width="3.85546875" style="751" customWidth="1"/>
    <col min="7179" max="7179" width="3.7109375" style="751" customWidth="1"/>
    <col min="7180" max="7180" width="12.7109375" style="751" customWidth="1"/>
    <col min="7181" max="7181" width="52.7109375" style="751" customWidth="1"/>
    <col min="7182" max="7185" width="0" style="751" hidden="1" customWidth="1"/>
    <col min="7186" max="7186" width="12.28515625" style="751" customWidth="1"/>
    <col min="7187" max="7187" width="6.42578125" style="751" customWidth="1"/>
    <col min="7188" max="7188" width="12.28515625" style="751" customWidth="1"/>
    <col min="7189" max="7189" width="0" style="751" hidden="1" customWidth="1"/>
    <col min="7190" max="7190" width="3.7109375" style="751" customWidth="1"/>
    <col min="7191" max="7191" width="11.140625" style="751" bestFit="1" customWidth="1"/>
    <col min="7192" max="7193" width="10.5703125" style="751"/>
    <col min="7194" max="7194" width="11.140625" style="751" customWidth="1"/>
    <col min="7195" max="7424" width="10.5703125" style="751"/>
    <col min="7425" max="7432" width="0" style="751" hidden="1" customWidth="1"/>
    <col min="7433" max="7433" width="3.7109375" style="751" customWidth="1"/>
    <col min="7434" max="7434" width="3.85546875" style="751" customWidth="1"/>
    <col min="7435" max="7435" width="3.7109375" style="751" customWidth="1"/>
    <col min="7436" max="7436" width="12.7109375" style="751" customWidth="1"/>
    <col min="7437" max="7437" width="52.7109375" style="751" customWidth="1"/>
    <col min="7438" max="7441" width="0" style="751" hidden="1" customWidth="1"/>
    <col min="7442" max="7442" width="12.28515625" style="751" customWidth="1"/>
    <col min="7443" max="7443" width="6.42578125" style="751" customWidth="1"/>
    <col min="7444" max="7444" width="12.28515625" style="751" customWidth="1"/>
    <col min="7445" max="7445" width="0" style="751" hidden="1" customWidth="1"/>
    <col min="7446" max="7446" width="3.7109375" style="751" customWidth="1"/>
    <col min="7447" max="7447" width="11.140625" style="751" bestFit="1" customWidth="1"/>
    <col min="7448" max="7449" width="10.5703125" style="751"/>
    <col min="7450" max="7450" width="11.140625" style="751" customWidth="1"/>
    <col min="7451" max="7680" width="10.5703125" style="751"/>
    <col min="7681" max="7688" width="0" style="751" hidden="1" customWidth="1"/>
    <col min="7689" max="7689" width="3.7109375" style="751" customWidth="1"/>
    <col min="7690" max="7690" width="3.85546875" style="751" customWidth="1"/>
    <col min="7691" max="7691" width="3.7109375" style="751" customWidth="1"/>
    <col min="7692" max="7692" width="12.7109375" style="751" customWidth="1"/>
    <col min="7693" max="7693" width="52.7109375" style="751" customWidth="1"/>
    <col min="7694" max="7697" width="0" style="751" hidden="1" customWidth="1"/>
    <col min="7698" max="7698" width="12.28515625" style="751" customWidth="1"/>
    <col min="7699" max="7699" width="6.42578125" style="751" customWidth="1"/>
    <col min="7700" max="7700" width="12.28515625" style="751" customWidth="1"/>
    <col min="7701" max="7701" width="0" style="751" hidden="1" customWidth="1"/>
    <col min="7702" max="7702" width="3.7109375" style="751" customWidth="1"/>
    <col min="7703" max="7703" width="11.140625" style="751" bestFit="1" customWidth="1"/>
    <col min="7704" max="7705" width="10.5703125" style="751"/>
    <col min="7706" max="7706" width="11.140625" style="751" customWidth="1"/>
    <col min="7707" max="7936" width="10.5703125" style="751"/>
    <col min="7937" max="7944" width="0" style="751" hidden="1" customWidth="1"/>
    <col min="7945" max="7945" width="3.7109375" style="751" customWidth="1"/>
    <col min="7946" max="7946" width="3.85546875" style="751" customWidth="1"/>
    <col min="7947" max="7947" width="3.7109375" style="751" customWidth="1"/>
    <col min="7948" max="7948" width="12.7109375" style="751" customWidth="1"/>
    <col min="7949" max="7949" width="52.7109375" style="751" customWidth="1"/>
    <col min="7950" max="7953" width="0" style="751" hidden="1" customWidth="1"/>
    <col min="7954" max="7954" width="12.28515625" style="751" customWidth="1"/>
    <col min="7955" max="7955" width="6.42578125" style="751" customWidth="1"/>
    <col min="7956" max="7956" width="12.28515625" style="751" customWidth="1"/>
    <col min="7957" max="7957" width="0" style="751" hidden="1" customWidth="1"/>
    <col min="7958" max="7958" width="3.7109375" style="751" customWidth="1"/>
    <col min="7959" max="7959" width="11.140625" style="751" bestFit="1" customWidth="1"/>
    <col min="7960" max="7961" width="10.5703125" style="751"/>
    <col min="7962" max="7962" width="11.140625" style="751" customWidth="1"/>
    <col min="7963" max="8192" width="10.5703125" style="751"/>
    <col min="8193" max="8200" width="0" style="751" hidden="1" customWidth="1"/>
    <col min="8201" max="8201" width="3.7109375" style="751" customWidth="1"/>
    <col min="8202" max="8202" width="3.85546875" style="751" customWidth="1"/>
    <col min="8203" max="8203" width="3.7109375" style="751" customWidth="1"/>
    <col min="8204" max="8204" width="12.7109375" style="751" customWidth="1"/>
    <col min="8205" max="8205" width="52.7109375" style="751" customWidth="1"/>
    <col min="8206" max="8209" width="0" style="751" hidden="1" customWidth="1"/>
    <col min="8210" max="8210" width="12.28515625" style="751" customWidth="1"/>
    <col min="8211" max="8211" width="6.42578125" style="751" customWidth="1"/>
    <col min="8212" max="8212" width="12.28515625" style="751" customWidth="1"/>
    <col min="8213" max="8213" width="0" style="751" hidden="1" customWidth="1"/>
    <col min="8214" max="8214" width="3.7109375" style="751" customWidth="1"/>
    <col min="8215" max="8215" width="11.140625" style="751" bestFit="1" customWidth="1"/>
    <col min="8216" max="8217" width="10.5703125" style="751"/>
    <col min="8218" max="8218" width="11.140625" style="751" customWidth="1"/>
    <col min="8219" max="8448" width="10.5703125" style="751"/>
    <col min="8449" max="8456" width="0" style="751" hidden="1" customWidth="1"/>
    <col min="8457" max="8457" width="3.7109375" style="751" customWidth="1"/>
    <col min="8458" max="8458" width="3.85546875" style="751" customWidth="1"/>
    <col min="8459" max="8459" width="3.7109375" style="751" customWidth="1"/>
    <col min="8460" max="8460" width="12.7109375" style="751" customWidth="1"/>
    <col min="8461" max="8461" width="52.7109375" style="751" customWidth="1"/>
    <col min="8462" max="8465" width="0" style="751" hidden="1" customWidth="1"/>
    <col min="8466" max="8466" width="12.28515625" style="751" customWidth="1"/>
    <col min="8467" max="8467" width="6.42578125" style="751" customWidth="1"/>
    <col min="8468" max="8468" width="12.28515625" style="751" customWidth="1"/>
    <col min="8469" max="8469" width="0" style="751" hidden="1" customWidth="1"/>
    <col min="8470" max="8470" width="3.7109375" style="751" customWidth="1"/>
    <col min="8471" max="8471" width="11.140625" style="751" bestFit="1" customWidth="1"/>
    <col min="8472" max="8473" width="10.5703125" style="751"/>
    <col min="8474" max="8474" width="11.140625" style="751" customWidth="1"/>
    <col min="8475" max="8704" width="10.5703125" style="751"/>
    <col min="8705" max="8712" width="0" style="751" hidden="1" customWidth="1"/>
    <col min="8713" max="8713" width="3.7109375" style="751" customWidth="1"/>
    <col min="8714" max="8714" width="3.85546875" style="751" customWidth="1"/>
    <col min="8715" max="8715" width="3.7109375" style="751" customWidth="1"/>
    <col min="8716" max="8716" width="12.7109375" style="751" customWidth="1"/>
    <col min="8717" max="8717" width="52.7109375" style="751" customWidth="1"/>
    <col min="8718" max="8721" width="0" style="751" hidden="1" customWidth="1"/>
    <col min="8722" max="8722" width="12.28515625" style="751" customWidth="1"/>
    <col min="8723" max="8723" width="6.42578125" style="751" customWidth="1"/>
    <col min="8724" max="8724" width="12.28515625" style="751" customWidth="1"/>
    <col min="8725" max="8725" width="0" style="751" hidden="1" customWidth="1"/>
    <col min="8726" max="8726" width="3.7109375" style="751" customWidth="1"/>
    <col min="8727" max="8727" width="11.140625" style="751" bestFit="1" customWidth="1"/>
    <col min="8728" max="8729" width="10.5703125" style="751"/>
    <col min="8730" max="8730" width="11.140625" style="751" customWidth="1"/>
    <col min="8731" max="8960" width="10.5703125" style="751"/>
    <col min="8961" max="8968" width="0" style="751" hidden="1" customWidth="1"/>
    <col min="8969" max="8969" width="3.7109375" style="751" customWidth="1"/>
    <col min="8970" max="8970" width="3.85546875" style="751" customWidth="1"/>
    <col min="8971" max="8971" width="3.7109375" style="751" customWidth="1"/>
    <col min="8972" max="8972" width="12.7109375" style="751" customWidth="1"/>
    <col min="8973" max="8973" width="52.7109375" style="751" customWidth="1"/>
    <col min="8974" max="8977" width="0" style="751" hidden="1" customWidth="1"/>
    <col min="8978" max="8978" width="12.28515625" style="751" customWidth="1"/>
    <col min="8979" max="8979" width="6.42578125" style="751" customWidth="1"/>
    <col min="8980" max="8980" width="12.28515625" style="751" customWidth="1"/>
    <col min="8981" max="8981" width="0" style="751" hidden="1" customWidth="1"/>
    <col min="8982" max="8982" width="3.7109375" style="751" customWidth="1"/>
    <col min="8983" max="8983" width="11.140625" style="751" bestFit="1" customWidth="1"/>
    <col min="8984" max="8985" width="10.5703125" style="751"/>
    <col min="8986" max="8986" width="11.140625" style="751" customWidth="1"/>
    <col min="8987" max="9216" width="10.5703125" style="751"/>
    <col min="9217" max="9224" width="0" style="751" hidden="1" customWidth="1"/>
    <col min="9225" max="9225" width="3.7109375" style="751" customWidth="1"/>
    <col min="9226" max="9226" width="3.85546875" style="751" customWidth="1"/>
    <col min="9227" max="9227" width="3.7109375" style="751" customWidth="1"/>
    <col min="9228" max="9228" width="12.7109375" style="751" customWidth="1"/>
    <col min="9229" max="9229" width="52.7109375" style="751" customWidth="1"/>
    <col min="9230" max="9233" width="0" style="751" hidden="1" customWidth="1"/>
    <col min="9234" max="9234" width="12.28515625" style="751" customWidth="1"/>
    <col min="9235" max="9235" width="6.42578125" style="751" customWidth="1"/>
    <col min="9236" max="9236" width="12.28515625" style="751" customWidth="1"/>
    <col min="9237" max="9237" width="0" style="751" hidden="1" customWidth="1"/>
    <col min="9238" max="9238" width="3.7109375" style="751" customWidth="1"/>
    <col min="9239" max="9239" width="11.140625" style="751" bestFit="1" customWidth="1"/>
    <col min="9240" max="9241" width="10.5703125" style="751"/>
    <col min="9242" max="9242" width="11.140625" style="751" customWidth="1"/>
    <col min="9243" max="9472" width="10.5703125" style="751"/>
    <col min="9473" max="9480" width="0" style="751" hidden="1" customWidth="1"/>
    <col min="9481" max="9481" width="3.7109375" style="751" customWidth="1"/>
    <col min="9482" max="9482" width="3.85546875" style="751" customWidth="1"/>
    <col min="9483" max="9483" width="3.7109375" style="751" customWidth="1"/>
    <col min="9484" max="9484" width="12.7109375" style="751" customWidth="1"/>
    <col min="9485" max="9485" width="52.7109375" style="751" customWidth="1"/>
    <col min="9486" max="9489" width="0" style="751" hidden="1" customWidth="1"/>
    <col min="9490" max="9490" width="12.28515625" style="751" customWidth="1"/>
    <col min="9491" max="9491" width="6.42578125" style="751" customWidth="1"/>
    <col min="9492" max="9492" width="12.28515625" style="751" customWidth="1"/>
    <col min="9493" max="9493" width="0" style="751" hidden="1" customWidth="1"/>
    <col min="9494" max="9494" width="3.7109375" style="751" customWidth="1"/>
    <col min="9495" max="9495" width="11.140625" style="751" bestFit="1" customWidth="1"/>
    <col min="9496" max="9497" width="10.5703125" style="751"/>
    <col min="9498" max="9498" width="11.140625" style="751" customWidth="1"/>
    <col min="9499" max="9728" width="10.5703125" style="751"/>
    <col min="9729" max="9736" width="0" style="751" hidden="1" customWidth="1"/>
    <col min="9737" max="9737" width="3.7109375" style="751" customWidth="1"/>
    <col min="9738" max="9738" width="3.85546875" style="751" customWidth="1"/>
    <col min="9739" max="9739" width="3.7109375" style="751" customWidth="1"/>
    <col min="9740" max="9740" width="12.7109375" style="751" customWidth="1"/>
    <col min="9741" max="9741" width="52.7109375" style="751" customWidth="1"/>
    <col min="9742" max="9745" width="0" style="751" hidden="1" customWidth="1"/>
    <col min="9746" max="9746" width="12.28515625" style="751" customWidth="1"/>
    <col min="9747" max="9747" width="6.42578125" style="751" customWidth="1"/>
    <col min="9748" max="9748" width="12.28515625" style="751" customWidth="1"/>
    <col min="9749" max="9749" width="0" style="751" hidden="1" customWidth="1"/>
    <col min="9750" max="9750" width="3.7109375" style="751" customWidth="1"/>
    <col min="9751" max="9751" width="11.140625" style="751" bestFit="1" customWidth="1"/>
    <col min="9752" max="9753" width="10.5703125" style="751"/>
    <col min="9754" max="9754" width="11.140625" style="751" customWidth="1"/>
    <col min="9755" max="9984" width="10.5703125" style="751"/>
    <col min="9985" max="9992" width="0" style="751" hidden="1" customWidth="1"/>
    <col min="9993" max="9993" width="3.7109375" style="751" customWidth="1"/>
    <col min="9994" max="9994" width="3.85546875" style="751" customWidth="1"/>
    <col min="9995" max="9995" width="3.7109375" style="751" customWidth="1"/>
    <col min="9996" max="9996" width="12.7109375" style="751" customWidth="1"/>
    <col min="9997" max="9997" width="52.7109375" style="751" customWidth="1"/>
    <col min="9998" max="10001" width="0" style="751" hidden="1" customWidth="1"/>
    <col min="10002" max="10002" width="12.28515625" style="751" customWidth="1"/>
    <col min="10003" max="10003" width="6.42578125" style="751" customWidth="1"/>
    <col min="10004" max="10004" width="12.28515625" style="751" customWidth="1"/>
    <col min="10005" max="10005" width="0" style="751" hidden="1" customWidth="1"/>
    <col min="10006" max="10006" width="3.7109375" style="751" customWidth="1"/>
    <col min="10007" max="10007" width="11.140625" style="751" bestFit="1" customWidth="1"/>
    <col min="10008" max="10009" width="10.5703125" style="751"/>
    <col min="10010" max="10010" width="11.140625" style="751" customWidth="1"/>
    <col min="10011" max="10240" width="10.5703125" style="751"/>
    <col min="10241" max="10248" width="0" style="751" hidden="1" customWidth="1"/>
    <col min="10249" max="10249" width="3.7109375" style="751" customWidth="1"/>
    <col min="10250" max="10250" width="3.85546875" style="751" customWidth="1"/>
    <col min="10251" max="10251" width="3.7109375" style="751" customWidth="1"/>
    <col min="10252" max="10252" width="12.7109375" style="751" customWidth="1"/>
    <col min="10253" max="10253" width="52.7109375" style="751" customWidth="1"/>
    <col min="10254" max="10257" width="0" style="751" hidden="1" customWidth="1"/>
    <col min="10258" max="10258" width="12.28515625" style="751" customWidth="1"/>
    <col min="10259" max="10259" width="6.42578125" style="751" customWidth="1"/>
    <col min="10260" max="10260" width="12.28515625" style="751" customWidth="1"/>
    <col min="10261" max="10261" width="0" style="751" hidden="1" customWidth="1"/>
    <col min="10262" max="10262" width="3.7109375" style="751" customWidth="1"/>
    <col min="10263" max="10263" width="11.140625" style="751" bestFit="1" customWidth="1"/>
    <col min="10264" max="10265" width="10.5703125" style="751"/>
    <col min="10266" max="10266" width="11.140625" style="751" customWidth="1"/>
    <col min="10267" max="10496" width="10.5703125" style="751"/>
    <col min="10497" max="10504" width="0" style="751" hidden="1" customWidth="1"/>
    <col min="10505" max="10505" width="3.7109375" style="751" customWidth="1"/>
    <col min="10506" max="10506" width="3.85546875" style="751" customWidth="1"/>
    <col min="10507" max="10507" width="3.7109375" style="751" customWidth="1"/>
    <col min="10508" max="10508" width="12.7109375" style="751" customWidth="1"/>
    <col min="10509" max="10509" width="52.7109375" style="751" customWidth="1"/>
    <col min="10510" max="10513" width="0" style="751" hidden="1" customWidth="1"/>
    <col min="10514" max="10514" width="12.28515625" style="751" customWidth="1"/>
    <col min="10515" max="10515" width="6.42578125" style="751" customWidth="1"/>
    <col min="10516" max="10516" width="12.28515625" style="751" customWidth="1"/>
    <col min="10517" max="10517" width="0" style="751" hidden="1" customWidth="1"/>
    <col min="10518" max="10518" width="3.7109375" style="751" customWidth="1"/>
    <col min="10519" max="10519" width="11.140625" style="751" bestFit="1" customWidth="1"/>
    <col min="10520" max="10521" width="10.5703125" style="751"/>
    <col min="10522" max="10522" width="11.140625" style="751" customWidth="1"/>
    <col min="10523" max="10752" width="10.5703125" style="751"/>
    <col min="10753" max="10760" width="0" style="751" hidden="1" customWidth="1"/>
    <col min="10761" max="10761" width="3.7109375" style="751" customWidth="1"/>
    <col min="10762" max="10762" width="3.85546875" style="751" customWidth="1"/>
    <col min="10763" max="10763" width="3.7109375" style="751" customWidth="1"/>
    <col min="10764" max="10764" width="12.7109375" style="751" customWidth="1"/>
    <col min="10765" max="10765" width="52.7109375" style="751" customWidth="1"/>
    <col min="10766" max="10769" width="0" style="751" hidden="1" customWidth="1"/>
    <col min="10770" max="10770" width="12.28515625" style="751" customWidth="1"/>
    <col min="10771" max="10771" width="6.42578125" style="751" customWidth="1"/>
    <col min="10772" max="10772" width="12.28515625" style="751" customWidth="1"/>
    <col min="10773" max="10773" width="0" style="751" hidden="1" customWidth="1"/>
    <col min="10774" max="10774" width="3.7109375" style="751" customWidth="1"/>
    <col min="10775" max="10775" width="11.140625" style="751" bestFit="1" customWidth="1"/>
    <col min="10776" max="10777" width="10.5703125" style="751"/>
    <col min="10778" max="10778" width="11.140625" style="751" customWidth="1"/>
    <col min="10779" max="11008" width="10.5703125" style="751"/>
    <col min="11009" max="11016" width="0" style="751" hidden="1" customWidth="1"/>
    <col min="11017" max="11017" width="3.7109375" style="751" customWidth="1"/>
    <col min="11018" max="11018" width="3.85546875" style="751" customWidth="1"/>
    <col min="11019" max="11019" width="3.7109375" style="751" customWidth="1"/>
    <col min="11020" max="11020" width="12.7109375" style="751" customWidth="1"/>
    <col min="11021" max="11021" width="52.7109375" style="751" customWidth="1"/>
    <col min="11022" max="11025" width="0" style="751" hidden="1" customWidth="1"/>
    <col min="11026" max="11026" width="12.28515625" style="751" customWidth="1"/>
    <col min="11027" max="11027" width="6.42578125" style="751" customWidth="1"/>
    <col min="11028" max="11028" width="12.28515625" style="751" customWidth="1"/>
    <col min="11029" max="11029" width="0" style="751" hidden="1" customWidth="1"/>
    <col min="11030" max="11030" width="3.7109375" style="751" customWidth="1"/>
    <col min="11031" max="11031" width="11.140625" style="751" bestFit="1" customWidth="1"/>
    <col min="11032" max="11033" width="10.5703125" style="751"/>
    <col min="11034" max="11034" width="11.140625" style="751" customWidth="1"/>
    <col min="11035" max="11264" width="10.5703125" style="751"/>
    <col min="11265" max="11272" width="0" style="751" hidden="1" customWidth="1"/>
    <col min="11273" max="11273" width="3.7109375" style="751" customWidth="1"/>
    <col min="11274" max="11274" width="3.85546875" style="751" customWidth="1"/>
    <col min="11275" max="11275" width="3.7109375" style="751" customWidth="1"/>
    <col min="11276" max="11276" width="12.7109375" style="751" customWidth="1"/>
    <col min="11277" max="11277" width="52.7109375" style="751" customWidth="1"/>
    <col min="11278" max="11281" width="0" style="751" hidden="1" customWidth="1"/>
    <col min="11282" max="11282" width="12.28515625" style="751" customWidth="1"/>
    <col min="11283" max="11283" width="6.42578125" style="751" customWidth="1"/>
    <col min="11284" max="11284" width="12.28515625" style="751" customWidth="1"/>
    <col min="11285" max="11285" width="0" style="751" hidden="1" customWidth="1"/>
    <col min="11286" max="11286" width="3.7109375" style="751" customWidth="1"/>
    <col min="11287" max="11287" width="11.140625" style="751" bestFit="1" customWidth="1"/>
    <col min="11288" max="11289" width="10.5703125" style="751"/>
    <col min="11290" max="11290" width="11.140625" style="751" customWidth="1"/>
    <col min="11291" max="11520" width="10.5703125" style="751"/>
    <col min="11521" max="11528" width="0" style="751" hidden="1" customWidth="1"/>
    <col min="11529" max="11529" width="3.7109375" style="751" customWidth="1"/>
    <col min="11530" max="11530" width="3.85546875" style="751" customWidth="1"/>
    <col min="11531" max="11531" width="3.7109375" style="751" customWidth="1"/>
    <col min="11532" max="11532" width="12.7109375" style="751" customWidth="1"/>
    <col min="11533" max="11533" width="52.7109375" style="751" customWidth="1"/>
    <col min="11534" max="11537" width="0" style="751" hidden="1" customWidth="1"/>
    <col min="11538" max="11538" width="12.28515625" style="751" customWidth="1"/>
    <col min="11539" max="11539" width="6.42578125" style="751" customWidth="1"/>
    <col min="11540" max="11540" width="12.28515625" style="751" customWidth="1"/>
    <col min="11541" max="11541" width="0" style="751" hidden="1" customWidth="1"/>
    <col min="11542" max="11542" width="3.7109375" style="751" customWidth="1"/>
    <col min="11543" max="11543" width="11.140625" style="751" bestFit="1" customWidth="1"/>
    <col min="11544" max="11545" width="10.5703125" style="751"/>
    <col min="11546" max="11546" width="11.140625" style="751" customWidth="1"/>
    <col min="11547" max="11776" width="10.5703125" style="751"/>
    <col min="11777" max="11784" width="0" style="751" hidden="1" customWidth="1"/>
    <col min="11785" max="11785" width="3.7109375" style="751" customWidth="1"/>
    <col min="11786" max="11786" width="3.85546875" style="751" customWidth="1"/>
    <col min="11787" max="11787" width="3.7109375" style="751" customWidth="1"/>
    <col min="11788" max="11788" width="12.7109375" style="751" customWidth="1"/>
    <col min="11789" max="11789" width="52.7109375" style="751" customWidth="1"/>
    <col min="11790" max="11793" width="0" style="751" hidden="1" customWidth="1"/>
    <col min="11794" max="11794" width="12.28515625" style="751" customWidth="1"/>
    <col min="11795" max="11795" width="6.42578125" style="751" customWidth="1"/>
    <col min="11796" max="11796" width="12.28515625" style="751" customWidth="1"/>
    <col min="11797" max="11797" width="0" style="751" hidden="1" customWidth="1"/>
    <col min="11798" max="11798" width="3.7109375" style="751" customWidth="1"/>
    <col min="11799" max="11799" width="11.140625" style="751" bestFit="1" customWidth="1"/>
    <col min="11800" max="11801" width="10.5703125" style="751"/>
    <col min="11802" max="11802" width="11.140625" style="751" customWidth="1"/>
    <col min="11803" max="12032" width="10.5703125" style="751"/>
    <col min="12033" max="12040" width="0" style="751" hidden="1" customWidth="1"/>
    <col min="12041" max="12041" width="3.7109375" style="751" customWidth="1"/>
    <col min="12042" max="12042" width="3.85546875" style="751" customWidth="1"/>
    <col min="12043" max="12043" width="3.7109375" style="751" customWidth="1"/>
    <col min="12044" max="12044" width="12.7109375" style="751" customWidth="1"/>
    <col min="12045" max="12045" width="52.7109375" style="751" customWidth="1"/>
    <col min="12046" max="12049" width="0" style="751" hidden="1" customWidth="1"/>
    <col min="12050" max="12050" width="12.28515625" style="751" customWidth="1"/>
    <col min="12051" max="12051" width="6.42578125" style="751" customWidth="1"/>
    <col min="12052" max="12052" width="12.28515625" style="751" customWidth="1"/>
    <col min="12053" max="12053" width="0" style="751" hidden="1" customWidth="1"/>
    <col min="12054" max="12054" width="3.7109375" style="751" customWidth="1"/>
    <col min="12055" max="12055" width="11.140625" style="751" bestFit="1" customWidth="1"/>
    <col min="12056" max="12057" width="10.5703125" style="751"/>
    <col min="12058" max="12058" width="11.140625" style="751" customWidth="1"/>
    <col min="12059" max="12288" width="10.5703125" style="751"/>
    <col min="12289" max="12296" width="0" style="751" hidden="1" customWidth="1"/>
    <col min="12297" max="12297" width="3.7109375" style="751" customWidth="1"/>
    <col min="12298" max="12298" width="3.85546875" style="751" customWidth="1"/>
    <col min="12299" max="12299" width="3.7109375" style="751" customWidth="1"/>
    <col min="12300" max="12300" width="12.7109375" style="751" customWidth="1"/>
    <col min="12301" max="12301" width="52.7109375" style="751" customWidth="1"/>
    <col min="12302" max="12305" width="0" style="751" hidden="1" customWidth="1"/>
    <col min="12306" max="12306" width="12.28515625" style="751" customWidth="1"/>
    <col min="12307" max="12307" width="6.42578125" style="751" customWidth="1"/>
    <col min="12308" max="12308" width="12.28515625" style="751" customWidth="1"/>
    <col min="12309" max="12309" width="0" style="751" hidden="1" customWidth="1"/>
    <col min="12310" max="12310" width="3.7109375" style="751" customWidth="1"/>
    <col min="12311" max="12311" width="11.140625" style="751" bestFit="1" customWidth="1"/>
    <col min="12312" max="12313" width="10.5703125" style="751"/>
    <col min="12314" max="12314" width="11.140625" style="751" customWidth="1"/>
    <col min="12315" max="12544" width="10.5703125" style="751"/>
    <col min="12545" max="12552" width="0" style="751" hidden="1" customWidth="1"/>
    <col min="12553" max="12553" width="3.7109375" style="751" customWidth="1"/>
    <col min="12554" max="12554" width="3.85546875" style="751" customWidth="1"/>
    <col min="12555" max="12555" width="3.7109375" style="751" customWidth="1"/>
    <col min="12556" max="12556" width="12.7109375" style="751" customWidth="1"/>
    <col min="12557" max="12557" width="52.7109375" style="751" customWidth="1"/>
    <col min="12558" max="12561" width="0" style="751" hidden="1" customWidth="1"/>
    <col min="12562" max="12562" width="12.28515625" style="751" customWidth="1"/>
    <col min="12563" max="12563" width="6.42578125" style="751" customWidth="1"/>
    <col min="12564" max="12564" width="12.28515625" style="751" customWidth="1"/>
    <col min="12565" max="12565" width="0" style="751" hidden="1" customWidth="1"/>
    <col min="12566" max="12566" width="3.7109375" style="751" customWidth="1"/>
    <col min="12567" max="12567" width="11.140625" style="751" bestFit="1" customWidth="1"/>
    <col min="12568" max="12569" width="10.5703125" style="751"/>
    <col min="12570" max="12570" width="11.140625" style="751" customWidth="1"/>
    <col min="12571" max="12800" width="10.5703125" style="751"/>
    <col min="12801" max="12808" width="0" style="751" hidden="1" customWidth="1"/>
    <col min="12809" max="12809" width="3.7109375" style="751" customWidth="1"/>
    <col min="12810" max="12810" width="3.85546875" style="751" customWidth="1"/>
    <col min="12811" max="12811" width="3.7109375" style="751" customWidth="1"/>
    <col min="12812" max="12812" width="12.7109375" style="751" customWidth="1"/>
    <col min="12813" max="12813" width="52.7109375" style="751" customWidth="1"/>
    <col min="12814" max="12817" width="0" style="751" hidden="1" customWidth="1"/>
    <col min="12818" max="12818" width="12.28515625" style="751" customWidth="1"/>
    <col min="12819" max="12819" width="6.42578125" style="751" customWidth="1"/>
    <col min="12820" max="12820" width="12.28515625" style="751" customWidth="1"/>
    <col min="12821" max="12821" width="0" style="751" hidden="1" customWidth="1"/>
    <col min="12822" max="12822" width="3.7109375" style="751" customWidth="1"/>
    <col min="12823" max="12823" width="11.140625" style="751" bestFit="1" customWidth="1"/>
    <col min="12824" max="12825" width="10.5703125" style="751"/>
    <col min="12826" max="12826" width="11.140625" style="751" customWidth="1"/>
    <col min="12827" max="13056" width="10.5703125" style="751"/>
    <col min="13057" max="13064" width="0" style="751" hidden="1" customWidth="1"/>
    <col min="13065" max="13065" width="3.7109375" style="751" customWidth="1"/>
    <col min="13066" max="13066" width="3.85546875" style="751" customWidth="1"/>
    <col min="13067" max="13067" width="3.7109375" style="751" customWidth="1"/>
    <col min="13068" max="13068" width="12.7109375" style="751" customWidth="1"/>
    <col min="13069" max="13069" width="52.7109375" style="751" customWidth="1"/>
    <col min="13070" max="13073" width="0" style="751" hidden="1" customWidth="1"/>
    <col min="13074" max="13074" width="12.28515625" style="751" customWidth="1"/>
    <col min="13075" max="13075" width="6.42578125" style="751" customWidth="1"/>
    <col min="13076" max="13076" width="12.28515625" style="751" customWidth="1"/>
    <col min="13077" max="13077" width="0" style="751" hidden="1" customWidth="1"/>
    <col min="13078" max="13078" width="3.7109375" style="751" customWidth="1"/>
    <col min="13079" max="13079" width="11.140625" style="751" bestFit="1" customWidth="1"/>
    <col min="13080" max="13081" width="10.5703125" style="751"/>
    <col min="13082" max="13082" width="11.140625" style="751" customWidth="1"/>
    <col min="13083" max="13312" width="10.5703125" style="751"/>
    <col min="13313" max="13320" width="0" style="751" hidden="1" customWidth="1"/>
    <col min="13321" max="13321" width="3.7109375" style="751" customWidth="1"/>
    <col min="13322" max="13322" width="3.85546875" style="751" customWidth="1"/>
    <col min="13323" max="13323" width="3.7109375" style="751" customWidth="1"/>
    <col min="13324" max="13324" width="12.7109375" style="751" customWidth="1"/>
    <col min="13325" max="13325" width="52.7109375" style="751" customWidth="1"/>
    <col min="13326" max="13329" width="0" style="751" hidden="1" customWidth="1"/>
    <col min="13330" max="13330" width="12.28515625" style="751" customWidth="1"/>
    <col min="13331" max="13331" width="6.42578125" style="751" customWidth="1"/>
    <col min="13332" max="13332" width="12.28515625" style="751" customWidth="1"/>
    <col min="13333" max="13333" width="0" style="751" hidden="1" customWidth="1"/>
    <col min="13334" max="13334" width="3.7109375" style="751" customWidth="1"/>
    <col min="13335" max="13335" width="11.140625" style="751" bestFit="1" customWidth="1"/>
    <col min="13336" max="13337" width="10.5703125" style="751"/>
    <col min="13338" max="13338" width="11.140625" style="751" customWidth="1"/>
    <col min="13339" max="13568" width="10.5703125" style="751"/>
    <col min="13569" max="13576" width="0" style="751" hidden="1" customWidth="1"/>
    <col min="13577" max="13577" width="3.7109375" style="751" customWidth="1"/>
    <col min="13578" max="13578" width="3.85546875" style="751" customWidth="1"/>
    <col min="13579" max="13579" width="3.7109375" style="751" customWidth="1"/>
    <col min="13580" max="13580" width="12.7109375" style="751" customWidth="1"/>
    <col min="13581" max="13581" width="52.7109375" style="751" customWidth="1"/>
    <col min="13582" max="13585" width="0" style="751" hidden="1" customWidth="1"/>
    <col min="13586" max="13586" width="12.28515625" style="751" customWidth="1"/>
    <col min="13587" max="13587" width="6.42578125" style="751" customWidth="1"/>
    <col min="13588" max="13588" width="12.28515625" style="751" customWidth="1"/>
    <col min="13589" max="13589" width="0" style="751" hidden="1" customWidth="1"/>
    <col min="13590" max="13590" width="3.7109375" style="751" customWidth="1"/>
    <col min="13591" max="13591" width="11.140625" style="751" bestFit="1" customWidth="1"/>
    <col min="13592" max="13593" width="10.5703125" style="751"/>
    <col min="13594" max="13594" width="11.140625" style="751" customWidth="1"/>
    <col min="13595" max="13824" width="10.5703125" style="751"/>
    <col min="13825" max="13832" width="0" style="751" hidden="1" customWidth="1"/>
    <col min="13833" max="13833" width="3.7109375" style="751" customWidth="1"/>
    <col min="13834" max="13834" width="3.85546875" style="751" customWidth="1"/>
    <col min="13835" max="13835" width="3.7109375" style="751" customWidth="1"/>
    <col min="13836" max="13836" width="12.7109375" style="751" customWidth="1"/>
    <col min="13837" max="13837" width="52.7109375" style="751" customWidth="1"/>
    <col min="13838" max="13841" width="0" style="751" hidden="1" customWidth="1"/>
    <col min="13842" max="13842" width="12.28515625" style="751" customWidth="1"/>
    <col min="13843" max="13843" width="6.42578125" style="751" customWidth="1"/>
    <col min="13844" max="13844" width="12.28515625" style="751" customWidth="1"/>
    <col min="13845" max="13845" width="0" style="751" hidden="1" customWidth="1"/>
    <col min="13846" max="13846" width="3.7109375" style="751" customWidth="1"/>
    <col min="13847" max="13847" width="11.140625" style="751" bestFit="1" customWidth="1"/>
    <col min="13848" max="13849" width="10.5703125" style="751"/>
    <col min="13850" max="13850" width="11.140625" style="751" customWidth="1"/>
    <col min="13851" max="14080" width="10.5703125" style="751"/>
    <col min="14081" max="14088" width="0" style="751" hidden="1" customWidth="1"/>
    <col min="14089" max="14089" width="3.7109375" style="751" customWidth="1"/>
    <col min="14090" max="14090" width="3.85546875" style="751" customWidth="1"/>
    <col min="14091" max="14091" width="3.7109375" style="751" customWidth="1"/>
    <col min="14092" max="14092" width="12.7109375" style="751" customWidth="1"/>
    <col min="14093" max="14093" width="52.7109375" style="751" customWidth="1"/>
    <col min="14094" max="14097" width="0" style="751" hidden="1" customWidth="1"/>
    <col min="14098" max="14098" width="12.28515625" style="751" customWidth="1"/>
    <col min="14099" max="14099" width="6.42578125" style="751" customWidth="1"/>
    <col min="14100" max="14100" width="12.28515625" style="751" customWidth="1"/>
    <col min="14101" max="14101" width="0" style="751" hidden="1" customWidth="1"/>
    <col min="14102" max="14102" width="3.7109375" style="751" customWidth="1"/>
    <col min="14103" max="14103" width="11.140625" style="751" bestFit="1" customWidth="1"/>
    <col min="14104" max="14105" width="10.5703125" style="751"/>
    <col min="14106" max="14106" width="11.140625" style="751" customWidth="1"/>
    <col min="14107" max="14336" width="10.5703125" style="751"/>
    <col min="14337" max="14344" width="0" style="751" hidden="1" customWidth="1"/>
    <col min="14345" max="14345" width="3.7109375" style="751" customWidth="1"/>
    <col min="14346" max="14346" width="3.85546875" style="751" customWidth="1"/>
    <col min="14347" max="14347" width="3.7109375" style="751" customWidth="1"/>
    <col min="14348" max="14348" width="12.7109375" style="751" customWidth="1"/>
    <col min="14349" max="14349" width="52.7109375" style="751" customWidth="1"/>
    <col min="14350" max="14353" width="0" style="751" hidden="1" customWidth="1"/>
    <col min="14354" max="14354" width="12.28515625" style="751" customWidth="1"/>
    <col min="14355" max="14355" width="6.42578125" style="751" customWidth="1"/>
    <col min="14356" max="14356" width="12.28515625" style="751" customWidth="1"/>
    <col min="14357" max="14357" width="0" style="751" hidden="1" customWidth="1"/>
    <col min="14358" max="14358" width="3.7109375" style="751" customWidth="1"/>
    <col min="14359" max="14359" width="11.140625" style="751" bestFit="1" customWidth="1"/>
    <col min="14360" max="14361" width="10.5703125" style="751"/>
    <col min="14362" max="14362" width="11.140625" style="751" customWidth="1"/>
    <col min="14363" max="14592" width="10.5703125" style="751"/>
    <col min="14593" max="14600" width="0" style="751" hidden="1" customWidth="1"/>
    <col min="14601" max="14601" width="3.7109375" style="751" customWidth="1"/>
    <col min="14602" max="14602" width="3.85546875" style="751" customWidth="1"/>
    <col min="14603" max="14603" width="3.7109375" style="751" customWidth="1"/>
    <col min="14604" max="14604" width="12.7109375" style="751" customWidth="1"/>
    <col min="14605" max="14605" width="52.7109375" style="751" customWidth="1"/>
    <col min="14606" max="14609" width="0" style="751" hidden="1" customWidth="1"/>
    <col min="14610" max="14610" width="12.28515625" style="751" customWidth="1"/>
    <col min="14611" max="14611" width="6.42578125" style="751" customWidth="1"/>
    <col min="14612" max="14612" width="12.28515625" style="751" customWidth="1"/>
    <col min="14613" max="14613" width="0" style="751" hidden="1" customWidth="1"/>
    <col min="14614" max="14614" width="3.7109375" style="751" customWidth="1"/>
    <col min="14615" max="14615" width="11.140625" style="751" bestFit="1" customWidth="1"/>
    <col min="14616" max="14617" width="10.5703125" style="751"/>
    <col min="14618" max="14618" width="11.140625" style="751" customWidth="1"/>
    <col min="14619" max="14848" width="10.5703125" style="751"/>
    <col min="14849" max="14856" width="0" style="751" hidden="1" customWidth="1"/>
    <col min="14857" max="14857" width="3.7109375" style="751" customWidth="1"/>
    <col min="14858" max="14858" width="3.85546875" style="751" customWidth="1"/>
    <col min="14859" max="14859" width="3.7109375" style="751" customWidth="1"/>
    <col min="14860" max="14860" width="12.7109375" style="751" customWidth="1"/>
    <col min="14861" max="14861" width="52.7109375" style="751" customWidth="1"/>
    <col min="14862" max="14865" width="0" style="751" hidden="1" customWidth="1"/>
    <col min="14866" max="14866" width="12.28515625" style="751" customWidth="1"/>
    <col min="14867" max="14867" width="6.42578125" style="751" customWidth="1"/>
    <col min="14868" max="14868" width="12.28515625" style="751" customWidth="1"/>
    <col min="14869" max="14869" width="0" style="751" hidden="1" customWidth="1"/>
    <col min="14870" max="14870" width="3.7109375" style="751" customWidth="1"/>
    <col min="14871" max="14871" width="11.140625" style="751" bestFit="1" customWidth="1"/>
    <col min="14872" max="14873" width="10.5703125" style="751"/>
    <col min="14874" max="14874" width="11.140625" style="751" customWidth="1"/>
    <col min="14875" max="15104" width="10.5703125" style="751"/>
    <col min="15105" max="15112" width="0" style="751" hidden="1" customWidth="1"/>
    <col min="15113" max="15113" width="3.7109375" style="751" customWidth="1"/>
    <col min="15114" max="15114" width="3.85546875" style="751" customWidth="1"/>
    <col min="15115" max="15115" width="3.7109375" style="751" customWidth="1"/>
    <col min="15116" max="15116" width="12.7109375" style="751" customWidth="1"/>
    <col min="15117" max="15117" width="52.7109375" style="751" customWidth="1"/>
    <col min="15118" max="15121" width="0" style="751" hidden="1" customWidth="1"/>
    <col min="15122" max="15122" width="12.28515625" style="751" customWidth="1"/>
    <col min="15123" max="15123" width="6.42578125" style="751" customWidth="1"/>
    <col min="15124" max="15124" width="12.28515625" style="751" customWidth="1"/>
    <col min="15125" max="15125" width="0" style="751" hidden="1" customWidth="1"/>
    <col min="15126" max="15126" width="3.7109375" style="751" customWidth="1"/>
    <col min="15127" max="15127" width="11.140625" style="751" bestFit="1" customWidth="1"/>
    <col min="15128" max="15129" width="10.5703125" style="751"/>
    <col min="15130" max="15130" width="11.140625" style="751" customWidth="1"/>
    <col min="15131" max="15360" width="10.5703125" style="751"/>
    <col min="15361" max="15368" width="0" style="751" hidden="1" customWidth="1"/>
    <col min="15369" max="15369" width="3.7109375" style="751" customWidth="1"/>
    <col min="15370" max="15370" width="3.85546875" style="751" customWidth="1"/>
    <col min="15371" max="15371" width="3.7109375" style="751" customWidth="1"/>
    <col min="15372" max="15372" width="12.7109375" style="751" customWidth="1"/>
    <col min="15373" max="15373" width="52.7109375" style="751" customWidth="1"/>
    <col min="15374" max="15377" width="0" style="751" hidden="1" customWidth="1"/>
    <col min="15378" max="15378" width="12.28515625" style="751" customWidth="1"/>
    <col min="15379" max="15379" width="6.42578125" style="751" customWidth="1"/>
    <col min="15380" max="15380" width="12.28515625" style="751" customWidth="1"/>
    <col min="15381" max="15381" width="0" style="751" hidden="1" customWidth="1"/>
    <col min="15382" max="15382" width="3.7109375" style="751" customWidth="1"/>
    <col min="15383" max="15383" width="11.140625" style="751" bestFit="1" customWidth="1"/>
    <col min="15384" max="15385" width="10.5703125" style="751"/>
    <col min="15386" max="15386" width="11.140625" style="751" customWidth="1"/>
    <col min="15387" max="15616" width="10.5703125" style="751"/>
    <col min="15617" max="15624" width="0" style="751" hidden="1" customWidth="1"/>
    <col min="15625" max="15625" width="3.7109375" style="751" customWidth="1"/>
    <col min="15626" max="15626" width="3.85546875" style="751" customWidth="1"/>
    <col min="15627" max="15627" width="3.7109375" style="751" customWidth="1"/>
    <col min="15628" max="15628" width="12.7109375" style="751" customWidth="1"/>
    <col min="15629" max="15629" width="52.7109375" style="751" customWidth="1"/>
    <col min="15630" max="15633" width="0" style="751" hidden="1" customWidth="1"/>
    <col min="15634" max="15634" width="12.28515625" style="751" customWidth="1"/>
    <col min="15635" max="15635" width="6.42578125" style="751" customWidth="1"/>
    <col min="15636" max="15636" width="12.28515625" style="751" customWidth="1"/>
    <col min="15637" max="15637" width="0" style="751" hidden="1" customWidth="1"/>
    <col min="15638" max="15638" width="3.7109375" style="751" customWidth="1"/>
    <col min="15639" max="15639" width="11.140625" style="751" bestFit="1" customWidth="1"/>
    <col min="15640" max="15641" width="10.5703125" style="751"/>
    <col min="15642" max="15642" width="11.140625" style="751" customWidth="1"/>
    <col min="15643" max="15872" width="10.5703125" style="751"/>
    <col min="15873" max="15880" width="0" style="751" hidden="1" customWidth="1"/>
    <col min="15881" max="15881" width="3.7109375" style="751" customWidth="1"/>
    <col min="15882" max="15882" width="3.85546875" style="751" customWidth="1"/>
    <col min="15883" max="15883" width="3.7109375" style="751" customWidth="1"/>
    <col min="15884" max="15884" width="12.7109375" style="751" customWidth="1"/>
    <col min="15885" max="15885" width="52.7109375" style="751" customWidth="1"/>
    <col min="15886" max="15889" width="0" style="751" hidden="1" customWidth="1"/>
    <col min="15890" max="15890" width="12.28515625" style="751" customWidth="1"/>
    <col min="15891" max="15891" width="6.42578125" style="751" customWidth="1"/>
    <col min="15892" max="15892" width="12.28515625" style="751" customWidth="1"/>
    <col min="15893" max="15893" width="0" style="751" hidden="1" customWidth="1"/>
    <col min="15894" max="15894" width="3.7109375" style="751" customWidth="1"/>
    <col min="15895" max="15895" width="11.140625" style="751" bestFit="1" customWidth="1"/>
    <col min="15896" max="15897" width="10.5703125" style="751"/>
    <col min="15898" max="15898" width="11.140625" style="751" customWidth="1"/>
    <col min="15899" max="16128" width="10.5703125" style="751"/>
    <col min="16129" max="16136" width="0" style="751" hidden="1" customWidth="1"/>
    <col min="16137" max="16137" width="3.7109375" style="751" customWidth="1"/>
    <col min="16138" max="16138" width="3.85546875" style="751" customWidth="1"/>
    <col min="16139" max="16139" width="3.7109375" style="751" customWidth="1"/>
    <col min="16140" max="16140" width="12.7109375" style="751" customWidth="1"/>
    <col min="16141" max="16141" width="52.7109375" style="751" customWidth="1"/>
    <col min="16142" max="16145" width="0" style="751" hidden="1" customWidth="1"/>
    <col min="16146" max="16146" width="12.28515625" style="751" customWidth="1"/>
    <col min="16147" max="16147" width="6.42578125" style="751" customWidth="1"/>
    <col min="16148" max="16148" width="12.28515625" style="751" customWidth="1"/>
    <col min="16149" max="16149" width="0" style="751" hidden="1" customWidth="1"/>
    <col min="16150" max="16150" width="3.7109375" style="751" customWidth="1"/>
    <col min="16151" max="16151" width="11.140625" style="751" bestFit="1" customWidth="1"/>
    <col min="16152" max="16153" width="10.5703125" style="751"/>
    <col min="16154" max="16154" width="11.140625" style="751" customWidth="1"/>
    <col min="16155" max="16384" width="10.5703125" style="751"/>
  </cols>
  <sheetData>
    <row r="1" spans="1:34" hidden="1">
      <c r="Q1" s="731"/>
      <c r="R1" s="731"/>
    </row>
    <row r="2" spans="1:34" hidden="1">
      <c r="U2" s="731"/>
    </row>
    <row r="3" spans="1:34" hidden="1"/>
    <row r="4" spans="1:34" ht="3" customHeight="1">
      <c r="J4" s="652"/>
      <c r="K4" s="652"/>
      <c r="L4" s="717"/>
      <c r="M4" s="717"/>
      <c r="N4" s="717"/>
      <c r="O4" s="755"/>
      <c r="P4" s="755"/>
      <c r="Q4" s="755"/>
      <c r="R4" s="755"/>
      <c r="S4" s="755"/>
      <c r="T4" s="755"/>
      <c r="U4" s="755"/>
    </row>
    <row r="5" spans="1:34" ht="26.1" customHeight="1">
      <c r="J5" s="652"/>
      <c r="K5" s="652"/>
      <c r="L5" s="1373" t="s">
        <v>720</v>
      </c>
      <c r="M5" s="1373"/>
      <c r="N5" s="1373"/>
      <c r="O5" s="1373"/>
      <c r="P5" s="1373"/>
      <c r="Q5" s="1373"/>
      <c r="R5" s="1373"/>
      <c r="S5" s="1373"/>
      <c r="T5" s="1373"/>
      <c r="U5" s="633"/>
    </row>
    <row r="6" spans="1:34" ht="3" customHeight="1">
      <c r="J6" s="652"/>
      <c r="K6" s="652"/>
      <c r="L6" s="717"/>
      <c r="M6" s="717"/>
      <c r="N6" s="717"/>
      <c r="O6" s="718"/>
      <c r="P6" s="718"/>
      <c r="Q6" s="718"/>
      <c r="R6" s="718"/>
      <c r="S6" s="718"/>
      <c r="T6" s="718"/>
      <c r="U6" s="718"/>
      <c r="V6" s="755"/>
    </row>
    <row r="7" spans="1:34" ht="33.75">
      <c r="J7" s="652"/>
      <c r="K7" s="652"/>
      <c r="L7" s="717"/>
      <c r="M7" s="586" t="s">
        <v>652</v>
      </c>
      <c r="N7" s="717"/>
      <c r="O7" s="1384"/>
      <c r="P7" s="1385"/>
      <c r="Q7" s="1385"/>
      <c r="R7" s="1385"/>
      <c r="S7" s="1385"/>
      <c r="T7" s="1386"/>
      <c r="U7" s="730"/>
      <c r="V7" s="755"/>
    </row>
    <row r="8" spans="1:34" s="776" customFormat="1" ht="5.25">
      <c r="A8" s="759"/>
      <c r="B8" s="759"/>
      <c r="C8" s="759"/>
      <c r="D8" s="759"/>
      <c r="E8" s="759"/>
      <c r="F8" s="759"/>
      <c r="G8" s="758"/>
      <c r="H8" s="758"/>
      <c r="I8" s="747"/>
      <c r="J8" s="748"/>
      <c r="K8" s="748"/>
      <c r="L8" s="749"/>
      <c r="M8" s="749"/>
      <c r="N8" s="749"/>
      <c r="O8" s="779"/>
      <c r="P8" s="779"/>
      <c r="Q8" s="779"/>
      <c r="R8" s="779"/>
      <c r="S8" s="779"/>
      <c r="T8" s="779"/>
      <c r="U8" s="780"/>
      <c r="V8" s="781"/>
      <c r="X8" s="759"/>
      <c r="Y8" s="759"/>
      <c r="Z8" s="759"/>
      <c r="AA8" s="759"/>
      <c r="AB8" s="759"/>
      <c r="AC8" s="759"/>
      <c r="AD8" s="759"/>
      <c r="AE8" s="759"/>
      <c r="AF8" s="759"/>
      <c r="AG8" s="759"/>
      <c r="AH8" s="759"/>
    </row>
    <row r="9" spans="1:34" s="746" customFormat="1" ht="5.25" hidden="1">
      <c r="A9" s="1120"/>
      <c r="B9" s="1120"/>
      <c r="C9" s="1120"/>
      <c r="D9" s="1120"/>
      <c r="E9" s="1120"/>
      <c r="F9" s="1120"/>
      <c r="G9" s="1120"/>
      <c r="H9" s="1120"/>
      <c r="L9" s="1170"/>
      <c r="M9" s="1046"/>
      <c r="O9" s="1349"/>
      <c r="P9" s="1349"/>
      <c r="Q9" s="1349"/>
      <c r="R9" s="1349"/>
      <c r="S9" s="1349"/>
      <c r="T9" s="1349"/>
      <c r="U9" s="780"/>
      <c r="V9" s="780"/>
      <c r="X9" s="1120"/>
      <c r="Y9" s="1120"/>
      <c r="Z9" s="1120"/>
      <c r="AA9" s="1120"/>
      <c r="AB9" s="1120"/>
    </row>
    <row r="10" spans="1:34" s="539" customFormat="1" ht="18.75">
      <c r="A10" s="734"/>
      <c r="B10" s="734"/>
      <c r="C10" s="734"/>
      <c r="D10" s="734"/>
      <c r="E10" s="734"/>
      <c r="F10" s="734"/>
      <c r="G10" s="734"/>
      <c r="H10" s="734"/>
      <c r="L10" s="469"/>
      <c r="M10" s="586" t="str">
        <f>"Дата подачи заявления об "&amp;IF(datePr_ch="","утверждении","изменении") &amp; " тарифов"</f>
        <v>Дата подачи заявления об утверждении тарифов</v>
      </c>
      <c r="N10" s="1124"/>
      <c r="O10" s="1350" t="str">
        <f>IF(datePr_ch="",IF(datePr="","",datePr),datePr_ch)</f>
        <v>26.04.2018</v>
      </c>
      <c r="P10" s="1350"/>
      <c r="Q10" s="1350"/>
      <c r="R10" s="1350"/>
      <c r="S10" s="1350"/>
      <c r="T10" s="1350"/>
      <c r="U10" s="730"/>
      <c r="V10" s="730"/>
      <c r="W10" s="489"/>
      <c r="X10" s="734"/>
      <c r="Y10" s="734"/>
      <c r="Z10" s="734"/>
      <c r="AA10" s="734"/>
      <c r="AB10" s="734"/>
      <c r="AC10" s="734"/>
      <c r="AD10" s="734"/>
      <c r="AE10" s="734"/>
      <c r="AF10" s="734"/>
      <c r="AG10" s="734"/>
      <c r="AH10" s="734"/>
    </row>
    <row r="11" spans="1:34" s="539" customFormat="1" ht="22.5">
      <c r="A11" s="734"/>
      <c r="B11" s="734"/>
      <c r="C11" s="734"/>
      <c r="D11" s="734"/>
      <c r="E11" s="734"/>
      <c r="F11" s="734"/>
      <c r="G11" s="734"/>
      <c r="H11" s="734"/>
      <c r="L11" s="724"/>
      <c r="M11" s="586" t="str">
        <f>"Номер подачи заявления об "&amp;IF(numberPr_ch="","утверждении","изменении") &amp; " тарифов"</f>
        <v>Номер подачи заявления об утверждении тарифов</v>
      </c>
      <c r="N11" s="1124"/>
      <c r="O11" s="1350" t="str">
        <f>IF(numberPr_ch="",IF(numberPr="","",numberPr),numberPr_ch)</f>
        <v>01-02/582</v>
      </c>
      <c r="P11" s="1350"/>
      <c r="Q11" s="1350"/>
      <c r="R11" s="1350"/>
      <c r="S11" s="1350"/>
      <c r="T11" s="1350"/>
      <c r="U11" s="730"/>
      <c r="V11" s="730"/>
      <c r="W11" s="489"/>
      <c r="X11" s="734"/>
      <c r="Y11" s="734"/>
      <c r="Z11" s="734"/>
      <c r="AA11" s="734"/>
      <c r="AB11" s="734"/>
      <c r="AC11" s="734"/>
      <c r="AD11" s="734"/>
      <c r="AE11" s="734"/>
      <c r="AF11" s="734"/>
      <c r="AG11" s="734"/>
      <c r="AH11" s="734"/>
    </row>
    <row r="12" spans="1:34" s="746" customFormat="1" ht="5.25" hidden="1">
      <c r="A12" s="1120"/>
      <c r="B12" s="1120"/>
      <c r="C12" s="1120"/>
      <c r="D12" s="1120"/>
      <c r="E12" s="1120"/>
      <c r="F12" s="1120"/>
      <c r="G12" s="1120"/>
      <c r="H12" s="1120"/>
      <c r="L12" s="1170"/>
      <c r="M12" s="1046"/>
      <c r="O12" s="1349"/>
      <c r="P12" s="1349"/>
      <c r="Q12" s="1349"/>
      <c r="R12" s="1349"/>
      <c r="S12" s="1349"/>
      <c r="T12" s="1349"/>
      <c r="U12" s="780"/>
      <c r="V12" s="780"/>
      <c r="X12" s="1120"/>
      <c r="Y12" s="1120"/>
      <c r="Z12" s="1120"/>
      <c r="AA12" s="1120"/>
      <c r="AB12" s="1120"/>
    </row>
    <row r="13" spans="1:34" s="539" customFormat="1" ht="11.25">
      <c r="A13" s="734"/>
      <c r="B13" s="734"/>
      <c r="C13" s="734"/>
      <c r="D13" s="734"/>
      <c r="E13" s="734"/>
      <c r="F13" s="734"/>
      <c r="G13" s="734"/>
      <c r="H13" s="734"/>
      <c r="L13" s="1374"/>
      <c r="M13" s="1374"/>
      <c r="N13" s="742"/>
      <c r="O13" s="730"/>
      <c r="P13" s="730"/>
      <c r="Q13" s="730"/>
      <c r="R13" s="730"/>
      <c r="S13" s="730"/>
      <c r="T13" s="730"/>
      <c r="U13" s="733" t="s">
        <v>371</v>
      </c>
      <c r="X13" s="734"/>
      <c r="Y13" s="734"/>
      <c r="Z13" s="734"/>
      <c r="AA13" s="734"/>
      <c r="AB13" s="734"/>
      <c r="AC13" s="734"/>
      <c r="AD13" s="734"/>
      <c r="AE13" s="734"/>
      <c r="AF13" s="734"/>
      <c r="AG13" s="734"/>
      <c r="AH13" s="734"/>
    </row>
    <row r="14" spans="1:34">
      <c r="J14" s="652"/>
      <c r="K14" s="652"/>
      <c r="L14" s="717"/>
      <c r="M14" s="717"/>
      <c r="N14" s="472"/>
      <c r="O14" s="1351"/>
      <c r="P14" s="1351"/>
      <c r="Q14" s="1351"/>
      <c r="R14" s="1351"/>
      <c r="S14" s="1351"/>
      <c r="T14" s="1351"/>
      <c r="U14" s="1351"/>
    </row>
    <row r="15" spans="1:34">
      <c r="J15" s="652"/>
      <c r="K15" s="652"/>
      <c r="L15" s="1298" t="s">
        <v>445</v>
      </c>
      <c r="M15" s="1298"/>
      <c r="N15" s="1298"/>
      <c r="O15" s="1298"/>
      <c r="P15" s="1298"/>
      <c r="Q15" s="1298"/>
      <c r="R15" s="1298"/>
      <c r="S15" s="1298"/>
      <c r="T15" s="1298"/>
      <c r="U15" s="1298"/>
      <c r="V15" s="1298"/>
      <c r="W15" s="1298" t="s">
        <v>446</v>
      </c>
    </row>
    <row r="16" spans="1:34" ht="14.25" customHeight="1">
      <c r="J16" s="652"/>
      <c r="K16" s="652"/>
      <c r="L16" s="1357" t="s">
        <v>91</v>
      </c>
      <c r="M16" s="1357" t="s">
        <v>603</v>
      </c>
      <c r="N16" s="630"/>
      <c r="O16" s="1358" t="s">
        <v>605</v>
      </c>
      <c r="P16" s="1359"/>
      <c r="Q16" s="1359"/>
      <c r="R16" s="1359"/>
      <c r="S16" s="1359"/>
      <c r="T16" s="1360"/>
      <c r="U16" s="1368" t="s">
        <v>339</v>
      </c>
      <c r="V16" s="1354" t="s">
        <v>274</v>
      </c>
      <c r="W16" s="1298"/>
    </row>
    <row r="17" spans="1:36" ht="14.25" customHeight="1">
      <c r="J17" s="652"/>
      <c r="K17" s="652"/>
      <c r="L17" s="1357"/>
      <c r="M17" s="1357"/>
      <c r="N17" s="631"/>
      <c r="O17" s="1363" t="s">
        <v>579</v>
      </c>
      <c r="P17" s="1361" t="s">
        <v>270</v>
      </c>
      <c r="Q17" s="1362"/>
      <c r="R17" s="1365" t="s">
        <v>616</v>
      </c>
      <c r="S17" s="1366"/>
      <c r="T17" s="1367"/>
      <c r="U17" s="1369"/>
      <c r="V17" s="1355"/>
      <c r="W17" s="1298"/>
    </row>
    <row r="18" spans="1:36" ht="33.75" customHeight="1">
      <c r="J18" s="652"/>
      <c r="K18" s="652"/>
      <c r="L18" s="1357"/>
      <c r="M18" s="1357"/>
      <c r="N18" s="632"/>
      <c r="O18" s="1364"/>
      <c r="P18" s="719" t="s">
        <v>580</v>
      </c>
      <c r="Q18" s="719" t="s">
        <v>6</v>
      </c>
      <c r="R18" s="743" t="s">
        <v>273</v>
      </c>
      <c r="S18" s="1352" t="s">
        <v>272</v>
      </c>
      <c r="T18" s="1353"/>
      <c r="U18" s="1370"/>
      <c r="V18" s="1356"/>
      <c r="W18" s="1298"/>
    </row>
    <row r="19" spans="1:36">
      <c r="J19" s="652"/>
      <c r="K19" s="538">
        <v>1</v>
      </c>
      <c r="L19" s="616" t="s">
        <v>92</v>
      </c>
      <c r="M19" s="616" t="s">
        <v>48</v>
      </c>
      <c r="N19" s="618" t="str">
        <f ca="1">OFFSET(N19,0,-1)</f>
        <v>2</v>
      </c>
      <c r="O19" s="741">
        <f ca="1">OFFSET(O19,0,-1)+1</f>
        <v>3</v>
      </c>
      <c r="P19" s="741">
        <f ca="1">OFFSET(P19,0,-1)+1</f>
        <v>4</v>
      </c>
      <c r="Q19" s="741">
        <f ca="1">OFFSET(Q19,0,-1)+1</f>
        <v>5</v>
      </c>
      <c r="R19" s="741">
        <f ca="1">OFFSET(R19,0,-1)+1</f>
        <v>6</v>
      </c>
      <c r="S19" s="1375">
        <f ca="1">OFFSET(S19,0,-1)+1</f>
        <v>7</v>
      </c>
      <c r="T19" s="1375"/>
      <c r="U19" s="741">
        <f ca="1">OFFSET(U19,0,-2)+1</f>
        <v>8</v>
      </c>
      <c r="V19" s="618">
        <f ca="1">OFFSET(V19,0,-1)</f>
        <v>8</v>
      </c>
      <c r="W19" s="741">
        <f ca="1">OFFSET(W19,0,-1)+1</f>
        <v>9</v>
      </c>
    </row>
    <row r="20" spans="1:36" ht="22.5">
      <c r="A20" s="1376">
        <v>1</v>
      </c>
      <c r="B20" s="831"/>
      <c r="C20" s="831"/>
      <c r="D20" s="831"/>
      <c r="E20" s="832"/>
      <c r="F20" s="833"/>
      <c r="G20" s="833"/>
      <c r="H20" s="833"/>
      <c r="I20" s="834"/>
      <c r="J20" s="829"/>
      <c r="K20" s="836"/>
      <c r="L20" s="744">
        <f>mergeValue(A20)</f>
        <v>1</v>
      </c>
      <c r="M20" s="610" t="s">
        <v>19</v>
      </c>
      <c r="N20" s="615"/>
      <c r="O20" s="1377"/>
      <c r="P20" s="1377"/>
      <c r="Q20" s="1377"/>
      <c r="R20" s="1377"/>
      <c r="S20" s="1377"/>
      <c r="T20" s="1377"/>
      <c r="U20" s="1377"/>
      <c r="V20" s="1377"/>
      <c r="W20" s="1128" t="s">
        <v>721</v>
      </c>
      <c r="Y20" s="777"/>
      <c r="Z20" s="777" t="str">
        <f t="shared" ref="Z20:Z33" si="0">IF(M20="","",M20 )</f>
        <v>Наименование тарифа</v>
      </c>
      <c r="AA20" s="777"/>
      <c r="AB20" s="777"/>
      <c r="AC20" s="777"/>
      <c r="AI20" s="759"/>
      <c r="AJ20" s="759"/>
    </row>
    <row r="21" spans="1:36" ht="22.5">
      <c r="A21" s="1376"/>
      <c r="B21" s="1376">
        <v>1</v>
      </c>
      <c r="C21" s="831"/>
      <c r="D21" s="831"/>
      <c r="E21" s="833"/>
      <c r="F21" s="833"/>
      <c r="G21" s="833"/>
      <c r="H21" s="833"/>
      <c r="I21" s="828"/>
      <c r="J21" s="827"/>
      <c r="K21" s="830"/>
      <c r="L21" s="744" t="str">
        <f>mergeValue(A21) &amp;"."&amp; mergeValue(B21)</f>
        <v>1.1</v>
      </c>
      <c r="M21" s="658" t="s">
        <v>15</v>
      </c>
      <c r="N21" s="615"/>
      <c r="O21" s="1377"/>
      <c r="P21" s="1377"/>
      <c r="Q21" s="1377"/>
      <c r="R21" s="1377"/>
      <c r="S21" s="1377"/>
      <c r="T21" s="1377"/>
      <c r="U21" s="1377"/>
      <c r="V21" s="1377"/>
      <c r="W21" s="1128" t="s">
        <v>460</v>
      </c>
      <c r="Y21" s="777"/>
      <c r="Z21" s="777" t="str">
        <f t="shared" si="0"/>
        <v>Территория действия тарифа</v>
      </c>
      <c r="AA21" s="777"/>
      <c r="AB21" s="777"/>
      <c r="AC21" s="777"/>
      <c r="AI21" s="759"/>
      <c r="AJ21" s="759"/>
    </row>
    <row r="22" spans="1:36" ht="22.5">
      <c r="A22" s="1376"/>
      <c r="B22" s="1376"/>
      <c r="C22" s="1376">
        <v>1</v>
      </c>
      <c r="D22" s="831"/>
      <c r="E22" s="833"/>
      <c r="F22" s="833"/>
      <c r="G22" s="833"/>
      <c r="H22" s="833"/>
      <c r="I22" s="835"/>
      <c r="J22" s="827"/>
      <c r="K22" s="830"/>
      <c r="L22" s="744" t="str">
        <f>mergeValue(A22) &amp;"."&amp; mergeValue(B22)&amp;"."&amp; mergeValue(C22)</f>
        <v>1.1.1</v>
      </c>
      <c r="M22" s="659" t="s">
        <v>7</v>
      </c>
      <c r="N22" s="615"/>
      <c r="O22" s="1377"/>
      <c r="P22" s="1377"/>
      <c r="Q22" s="1377"/>
      <c r="R22" s="1377"/>
      <c r="S22" s="1377"/>
      <c r="T22" s="1377"/>
      <c r="U22" s="1377"/>
      <c r="V22" s="1377"/>
      <c r="W22" s="1128" t="s">
        <v>601</v>
      </c>
      <c r="Y22" s="777"/>
      <c r="Z22" s="777" t="str">
        <f t="shared" si="0"/>
        <v xml:space="preserve">Наименование системы теплоснабжения </v>
      </c>
      <c r="AA22" s="777"/>
      <c r="AB22" s="777"/>
      <c r="AC22" s="777"/>
      <c r="AI22" s="759"/>
      <c r="AJ22" s="759"/>
    </row>
    <row r="23" spans="1:36" ht="22.5">
      <c r="A23" s="1376"/>
      <c r="B23" s="1376"/>
      <c r="C23" s="1376"/>
      <c r="D23" s="1376">
        <v>1</v>
      </c>
      <c r="E23" s="833"/>
      <c r="F23" s="833"/>
      <c r="G23" s="833"/>
      <c r="H23" s="833"/>
      <c r="I23" s="835"/>
      <c r="J23" s="827"/>
      <c r="K23" s="830"/>
      <c r="L23" s="744" t="str">
        <f>mergeValue(A23) &amp;"."&amp; mergeValue(B23)&amp;"."&amp; mergeValue(C23)&amp;"."&amp; mergeValue(D23)</f>
        <v>1.1.1.1</v>
      </c>
      <c r="M23" s="660" t="s">
        <v>21</v>
      </c>
      <c r="N23" s="615"/>
      <c r="O23" s="1377"/>
      <c r="P23" s="1377"/>
      <c r="Q23" s="1377"/>
      <c r="R23" s="1377"/>
      <c r="S23" s="1377"/>
      <c r="T23" s="1377"/>
      <c r="U23" s="1377"/>
      <c r="V23" s="1377"/>
      <c r="W23" s="1128" t="s">
        <v>602</v>
      </c>
      <c r="Y23" s="777"/>
      <c r="Z23" s="777" t="str">
        <f t="shared" si="0"/>
        <v xml:space="preserve">Источник тепловой энергии  </v>
      </c>
      <c r="AA23" s="777"/>
      <c r="AB23" s="777"/>
      <c r="AC23" s="777"/>
      <c r="AI23" s="759"/>
      <c r="AJ23" s="759"/>
    </row>
    <row r="24" spans="1:36" ht="78.75">
      <c r="A24" s="1376"/>
      <c r="B24" s="1376"/>
      <c r="C24" s="1376"/>
      <c r="D24" s="1376"/>
      <c r="E24" s="1376">
        <v>1</v>
      </c>
      <c r="F24" s="833"/>
      <c r="G24" s="833"/>
      <c r="H24" s="831">
        <v>1</v>
      </c>
      <c r="I24" s="1376">
        <v>1</v>
      </c>
      <c r="J24" s="833"/>
      <c r="K24" s="838"/>
      <c r="L24" s="744" t="str">
        <f>mergeValue(A24) &amp;"."&amp; mergeValue(B24)&amp;"."&amp; mergeValue(C24)&amp;"."&amp; mergeValue(D24)&amp;"."&amp; mergeValue(E24)</f>
        <v>1.1.1.1.1</v>
      </c>
      <c r="M24" s="524" t="s">
        <v>8</v>
      </c>
      <c r="N24" s="615"/>
      <c r="O24" s="1378"/>
      <c r="P24" s="1378"/>
      <c r="Q24" s="1378"/>
      <c r="R24" s="1378"/>
      <c r="S24" s="1378"/>
      <c r="T24" s="1378"/>
      <c r="U24" s="1378"/>
      <c r="V24" s="1378"/>
      <c r="W24" s="1128" t="s">
        <v>722</v>
      </c>
      <c r="Y24" s="777"/>
      <c r="Z24" s="777" t="str">
        <f t="shared" si="0"/>
        <v>Схема подключения теплопотребляющей установки к коллектору источника тепловой энергии</v>
      </c>
      <c r="AA24" s="777"/>
      <c r="AB24" s="777"/>
      <c r="AC24" s="777"/>
      <c r="AI24" s="759"/>
      <c r="AJ24" s="759"/>
    </row>
    <row r="25" spans="1:36" ht="33.75">
      <c r="A25" s="1376"/>
      <c r="B25" s="1376"/>
      <c r="C25" s="1376"/>
      <c r="D25" s="1376"/>
      <c r="E25" s="1376"/>
      <c r="F25" s="1376">
        <v>1</v>
      </c>
      <c r="G25" s="831"/>
      <c r="H25" s="831"/>
      <c r="I25" s="1376"/>
      <c r="J25" s="1376">
        <v>1</v>
      </c>
      <c r="K25" s="839"/>
      <c r="L25" s="744" t="str">
        <f>mergeValue(A25) &amp;"."&amp; mergeValue(B25)&amp;"."&amp; mergeValue(C25)&amp;"."&amp; mergeValue(D25)&amp;"."&amp; mergeValue(E25)&amp;"."&amp; mergeValue(F25)</f>
        <v>1.1.1.1.1.1</v>
      </c>
      <c r="M25" s="525" t="s">
        <v>9</v>
      </c>
      <c r="N25" s="615"/>
      <c r="O25" s="1378"/>
      <c r="P25" s="1378"/>
      <c r="Q25" s="1378"/>
      <c r="R25" s="1378"/>
      <c r="S25" s="1378"/>
      <c r="T25" s="1378"/>
      <c r="U25" s="1378"/>
      <c r="V25" s="1378"/>
      <c r="W25" s="1128" t="s">
        <v>723</v>
      </c>
      <c r="Y25" s="777"/>
      <c r="Z25" s="777" t="str">
        <f t="shared" si="0"/>
        <v>Группа потребителей</v>
      </c>
      <c r="AA25" s="777"/>
      <c r="AB25" s="777"/>
      <c r="AC25" s="777"/>
      <c r="AI25" s="759"/>
      <c r="AJ25" s="759"/>
    </row>
    <row r="26" spans="1:36" ht="122.1" customHeight="1">
      <c r="A26" s="1376"/>
      <c r="B26" s="1376"/>
      <c r="C26" s="1376"/>
      <c r="D26" s="1376"/>
      <c r="E26" s="1376"/>
      <c r="F26" s="1376"/>
      <c r="G26" s="831">
        <v>1</v>
      </c>
      <c r="H26" s="831"/>
      <c r="I26" s="1376"/>
      <c r="J26" s="1376"/>
      <c r="K26" s="839">
        <v>1</v>
      </c>
      <c r="L26" s="744" t="str">
        <f>mergeValue(A26) &amp;"."&amp; mergeValue(B26)&amp;"."&amp; mergeValue(C26)&amp;"."&amp; mergeValue(D26)&amp;"."&amp; mergeValue(E26)&amp;"."&amp; mergeValue(F26)&amp;"."&amp; mergeValue(G26)</f>
        <v>1.1.1.1.1.1.1</v>
      </c>
      <c r="M26" s="1088"/>
      <c r="N26" s="615"/>
      <c r="O26" s="726"/>
      <c r="P26" s="726"/>
      <c r="Q26" s="1040"/>
      <c r="R26" s="1371"/>
      <c r="S26" s="1372" t="s">
        <v>83</v>
      </c>
      <c r="T26" s="1371"/>
      <c r="U26" s="1372" t="s">
        <v>84</v>
      </c>
      <c r="V26" s="726"/>
      <c r="W26" s="1346" t="s">
        <v>724</v>
      </c>
      <c r="X26" s="759" t="str">
        <f>strCheckDate(O27:V27)</f>
        <v/>
      </c>
      <c r="Y26" s="777"/>
      <c r="Z26" s="777" t="str">
        <f t="shared" si="0"/>
        <v/>
      </c>
      <c r="AA26" s="777"/>
      <c r="AB26" s="777"/>
      <c r="AC26" s="777"/>
      <c r="AI26" s="759"/>
      <c r="AJ26" s="759"/>
    </row>
    <row r="27" spans="1:36" ht="11.25" hidden="1">
      <c r="A27" s="1376"/>
      <c r="B27" s="1376"/>
      <c r="C27" s="1376"/>
      <c r="D27" s="1376"/>
      <c r="E27" s="1376"/>
      <c r="F27" s="1376"/>
      <c r="G27" s="831"/>
      <c r="H27" s="831"/>
      <c r="I27" s="1376"/>
      <c r="J27" s="1376"/>
      <c r="K27" s="839"/>
      <c r="L27" s="752"/>
      <c r="M27" s="615"/>
      <c r="N27" s="615"/>
      <c r="O27" s="726"/>
      <c r="P27" s="726"/>
      <c r="Q27" s="732" t="str">
        <f>R26 &amp; "-" &amp; T26</f>
        <v>-</v>
      </c>
      <c r="R27" s="1371"/>
      <c r="S27" s="1372"/>
      <c r="T27" s="1371"/>
      <c r="U27" s="1372"/>
      <c r="V27" s="726"/>
      <c r="W27" s="1347"/>
      <c r="Y27" s="777"/>
      <c r="Z27" s="777" t="str">
        <f t="shared" si="0"/>
        <v/>
      </c>
      <c r="AA27" s="777"/>
      <c r="AB27" s="777"/>
      <c r="AC27" s="777"/>
      <c r="AI27" s="759"/>
      <c r="AJ27" s="759"/>
    </row>
    <row r="28" spans="1:36" ht="15" customHeight="1">
      <c r="A28" s="1376"/>
      <c r="B28" s="1376"/>
      <c r="C28" s="1376"/>
      <c r="D28" s="1376"/>
      <c r="E28" s="1376"/>
      <c r="F28" s="1376"/>
      <c r="G28" s="833"/>
      <c r="H28" s="831"/>
      <c r="I28" s="1376"/>
      <c r="J28" s="1376"/>
      <c r="K28" s="838"/>
      <c r="L28" s="654"/>
      <c r="M28" s="527" t="s">
        <v>24</v>
      </c>
      <c r="N28" s="728"/>
      <c r="O28" s="728"/>
      <c r="P28" s="728"/>
      <c r="Q28" s="728"/>
      <c r="R28" s="728"/>
      <c r="S28" s="728"/>
      <c r="T28" s="728"/>
      <c r="U28" s="728"/>
      <c r="V28" s="725"/>
      <c r="W28" s="1348"/>
      <c r="Y28" s="777"/>
      <c r="Z28" s="777" t="str">
        <f t="shared" si="0"/>
        <v>Добавить вид теплоносителя (параметры теплоносителя)</v>
      </c>
      <c r="AA28" s="777"/>
      <c r="AB28" s="777"/>
      <c r="AC28" s="777"/>
      <c r="AI28" s="759"/>
      <c r="AJ28" s="759"/>
    </row>
    <row r="29" spans="1:36" ht="15" customHeight="1">
      <c r="A29" s="1376"/>
      <c r="B29" s="1376"/>
      <c r="C29" s="1376"/>
      <c r="D29" s="1376"/>
      <c r="E29" s="1376"/>
      <c r="F29" s="833"/>
      <c r="G29" s="833"/>
      <c r="H29" s="831"/>
      <c r="I29" s="1376"/>
      <c r="J29" s="833"/>
      <c r="K29" s="838"/>
      <c r="L29" s="654"/>
      <c r="M29" s="526" t="s">
        <v>10</v>
      </c>
      <c r="N29" s="728"/>
      <c r="O29" s="728"/>
      <c r="P29" s="728"/>
      <c r="Q29" s="728"/>
      <c r="R29" s="728"/>
      <c r="S29" s="728"/>
      <c r="T29" s="728"/>
      <c r="U29" s="727"/>
      <c r="V29" s="728"/>
      <c r="W29" s="634"/>
      <c r="Y29" s="777"/>
      <c r="Z29" s="777" t="str">
        <f t="shared" si="0"/>
        <v>Добавить группу потребителей</v>
      </c>
      <c r="AA29" s="777"/>
      <c r="AB29" s="777"/>
      <c r="AC29" s="777"/>
      <c r="AI29" s="759"/>
      <c r="AJ29" s="759"/>
    </row>
    <row r="30" spans="1:36" ht="15" customHeight="1">
      <c r="A30" s="1376"/>
      <c r="B30" s="1376"/>
      <c r="C30" s="1376"/>
      <c r="D30" s="1376"/>
      <c r="E30" s="837"/>
      <c r="F30" s="833"/>
      <c r="G30" s="833"/>
      <c r="H30" s="833"/>
      <c r="I30" s="829"/>
      <c r="J30" s="826"/>
      <c r="K30" s="836"/>
      <c r="L30" s="654"/>
      <c r="M30" s="723" t="s">
        <v>11</v>
      </c>
      <c r="N30" s="728"/>
      <c r="O30" s="728"/>
      <c r="P30" s="728"/>
      <c r="Q30" s="728"/>
      <c r="R30" s="728"/>
      <c r="S30" s="728"/>
      <c r="T30" s="728"/>
      <c r="U30" s="727"/>
      <c r="V30" s="728"/>
      <c r="W30" s="634"/>
      <c r="Y30" s="777"/>
      <c r="Z30" s="777" t="str">
        <f t="shared" si="0"/>
        <v>Добавить схему подключения</v>
      </c>
      <c r="AA30" s="777"/>
      <c r="AB30" s="777"/>
      <c r="AC30" s="777"/>
      <c r="AI30" s="759"/>
      <c r="AJ30" s="759"/>
    </row>
    <row r="31" spans="1:36" ht="15" customHeight="1">
      <c r="A31" s="1376"/>
      <c r="B31" s="1376"/>
      <c r="C31" s="1376"/>
      <c r="D31" s="837"/>
      <c r="E31" s="837"/>
      <c r="F31" s="833"/>
      <c r="G31" s="833"/>
      <c r="H31" s="833"/>
      <c r="I31" s="829"/>
      <c r="J31" s="826"/>
      <c r="K31" s="836"/>
      <c r="L31" s="654"/>
      <c r="M31" s="722" t="s">
        <v>16</v>
      </c>
      <c r="N31" s="728"/>
      <c r="O31" s="728"/>
      <c r="P31" s="728"/>
      <c r="Q31" s="728"/>
      <c r="R31" s="728"/>
      <c r="S31" s="728"/>
      <c r="T31" s="728"/>
      <c r="U31" s="727"/>
      <c r="V31" s="728"/>
      <c r="W31" s="634"/>
      <c r="Y31" s="777"/>
      <c r="Z31" s="777" t="str">
        <f t="shared" si="0"/>
        <v>Добавить источник тепловой энергии</v>
      </c>
      <c r="AA31" s="777"/>
      <c r="AB31" s="777"/>
      <c r="AC31" s="777"/>
      <c r="AI31" s="759"/>
      <c r="AJ31" s="759"/>
    </row>
    <row r="32" spans="1:36" ht="15" customHeight="1">
      <c r="A32" s="1376"/>
      <c r="B32" s="1376"/>
      <c r="C32" s="837"/>
      <c r="D32" s="837"/>
      <c r="E32" s="837"/>
      <c r="F32" s="837"/>
      <c r="G32" s="842"/>
      <c r="H32" s="829"/>
      <c r="I32" s="840"/>
      <c r="J32" s="826"/>
      <c r="K32" s="841"/>
      <c r="L32" s="654"/>
      <c r="M32" s="721" t="s">
        <v>17</v>
      </c>
      <c r="N32" s="728"/>
      <c r="O32" s="728"/>
      <c r="P32" s="728"/>
      <c r="Q32" s="728"/>
      <c r="R32" s="728"/>
      <c r="S32" s="728"/>
      <c r="T32" s="728"/>
      <c r="U32" s="727"/>
      <c r="V32" s="728"/>
      <c r="W32" s="634"/>
      <c r="Y32" s="777"/>
      <c r="Z32" s="777" t="str">
        <f t="shared" si="0"/>
        <v>Добавить наименование системы теплоснабжения</v>
      </c>
      <c r="AA32" s="777"/>
      <c r="AB32" s="777"/>
      <c r="AC32" s="777"/>
      <c r="AI32" s="759"/>
      <c r="AJ32" s="759"/>
    </row>
    <row r="33" spans="1:36" ht="15" customHeight="1">
      <c r="A33" s="1376"/>
      <c r="B33" s="837"/>
      <c r="C33" s="837"/>
      <c r="D33" s="837"/>
      <c r="E33" s="837"/>
      <c r="F33" s="837"/>
      <c r="G33" s="842"/>
      <c r="H33" s="829"/>
      <c r="I33" s="829"/>
      <c r="J33" s="826"/>
      <c r="K33" s="836"/>
      <c r="L33" s="654"/>
      <c r="M33" s="696" t="s">
        <v>18</v>
      </c>
      <c r="N33" s="728"/>
      <c r="O33" s="728"/>
      <c r="P33" s="728"/>
      <c r="Q33" s="728"/>
      <c r="R33" s="728"/>
      <c r="S33" s="728"/>
      <c r="T33" s="728"/>
      <c r="U33" s="727"/>
      <c r="V33" s="728"/>
      <c r="W33" s="634"/>
      <c r="Y33" s="777"/>
      <c r="Z33" s="777" t="str">
        <f t="shared" si="0"/>
        <v>Добавить территорию действия тарифа</v>
      </c>
      <c r="AA33" s="777"/>
      <c r="AB33" s="777"/>
      <c r="AC33" s="777"/>
      <c r="AI33" s="759"/>
      <c r="AJ33" s="759"/>
    </row>
    <row r="34" spans="1:36" s="705" customFormat="1" ht="15" customHeight="1">
      <c r="A34" s="825"/>
      <c r="B34" s="825"/>
      <c r="C34" s="825"/>
      <c r="D34" s="825"/>
      <c r="E34" s="825"/>
      <c r="F34" s="825"/>
      <c r="G34" s="825"/>
      <c r="H34" s="825"/>
      <c r="I34" s="825"/>
      <c r="J34" s="825"/>
      <c r="K34" s="825"/>
      <c r="L34" s="462"/>
      <c r="M34" s="699" t="s">
        <v>308</v>
      </c>
      <c r="N34" s="728"/>
      <c r="O34" s="728"/>
      <c r="P34" s="728"/>
      <c r="Q34" s="728"/>
      <c r="R34" s="728"/>
      <c r="S34" s="728"/>
      <c r="T34" s="728"/>
      <c r="U34" s="727"/>
      <c r="V34" s="728"/>
      <c r="W34" s="634"/>
      <c r="X34" s="685"/>
      <c r="Y34" s="685"/>
      <c r="Z34" s="685"/>
      <c r="AA34" s="685"/>
      <c r="AB34" s="685"/>
      <c r="AC34" s="685"/>
      <c r="AD34" s="685"/>
      <c r="AE34" s="685"/>
      <c r="AF34" s="685"/>
      <c r="AG34" s="685"/>
      <c r="AH34" s="685"/>
    </row>
    <row r="35" spans="1:36" ht="11.25">
      <c r="A35" s="751"/>
      <c r="B35" s="751"/>
      <c r="C35" s="751"/>
      <c r="D35" s="751"/>
      <c r="E35" s="751"/>
      <c r="F35" s="751"/>
      <c r="G35" s="751"/>
      <c r="H35" s="751"/>
      <c r="I35" s="751"/>
      <c r="J35" s="751"/>
      <c r="K35" s="751"/>
      <c r="X35" s="751"/>
      <c r="Y35" s="751"/>
      <c r="Z35" s="751"/>
      <c r="AA35" s="751"/>
      <c r="AB35" s="751"/>
      <c r="AC35" s="751"/>
      <c r="AD35" s="751"/>
      <c r="AE35" s="751"/>
      <c r="AF35" s="751"/>
      <c r="AG35" s="751"/>
      <c r="AH35" s="751"/>
    </row>
    <row r="36" spans="1:36" ht="105.75" customHeight="1">
      <c r="L36" s="1">
        <v>1</v>
      </c>
      <c r="M36" s="1339" t="s">
        <v>725</v>
      </c>
      <c r="N36" s="1339"/>
      <c r="O36" s="1339"/>
      <c r="P36" s="1339"/>
      <c r="Q36" s="1339"/>
      <c r="R36" s="1339"/>
      <c r="S36" s="1339"/>
      <c r="T36" s="1339"/>
      <c r="U36" s="1339"/>
      <c r="V36" s="1339"/>
      <c r="W36" s="1339"/>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183</v>
      </c>
    </row>
    <row r="2" spans="1:20" ht="22.5">
      <c r="F2" s="1340" t="s">
        <v>471</v>
      </c>
      <c r="G2" s="1341"/>
      <c r="H2" s="1342"/>
      <c r="I2" s="609"/>
    </row>
    <row r="3" spans="1:20" ht="3" customHeight="1"/>
    <row r="4" spans="1:20" s="539" customFormat="1" ht="11.25">
      <c r="A4" s="559"/>
      <c r="B4" s="559"/>
      <c r="C4" s="559"/>
      <c r="D4" s="559"/>
      <c r="F4" s="1298" t="s">
        <v>445</v>
      </c>
      <c r="G4" s="1298"/>
      <c r="H4" s="1298"/>
      <c r="I4" s="134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4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25.12.2018</v>
      </c>
      <c r="I7" s="550" t="s">
        <v>473</v>
      </c>
      <c r="J7" s="584"/>
      <c r="K7" s="559"/>
      <c r="L7" s="559"/>
      <c r="M7" s="559"/>
      <c r="N7" s="559"/>
      <c r="O7" s="559"/>
      <c r="P7" s="559"/>
      <c r="Q7" s="559"/>
      <c r="R7" s="559"/>
      <c r="S7" s="559"/>
      <c r="T7" s="559"/>
    </row>
    <row r="8" spans="1:20" s="539" customFormat="1" ht="45">
      <c r="A8" s="1344">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44"/>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44"/>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44"/>
      <c r="B11" s="1344">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44"/>
      <c r="B12" s="1344"/>
      <c r="C12" s="1344">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44"/>
      <c r="B13" s="1344"/>
      <c r="C13" s="1344"/>
      <c r="D13" s="592">
        <v>1</v>
      </c>
      <c r="F13" s="585" t="str">
        <f>"4."&amp;mergeValue(A13) &amp;"."&amp;mergeValue(B13)&amp;"."&amp;mergeValue(C13)&amp;"."&amp;mergeValue(D13)</f>
        <v>4.1.1.1.1</v>
      </c>
      <c r="G13" s="602" t="s">
        <v>478</v>
      </c>
      <c r="H13" s="573"/>
      <c r="I13" s="1345" t="s">
        <v>570</v>
      </c>
      <c r="J13" s="584"/>
      <c r="K13" s="559"/>
      <c r="L13" s="559"/>
      <c r="M13" s="559"/>
      <c r="N13" s="559"/>
      <c r="O13" s="559"/>
      <c r="P13" s="559"/>
      <c r="Q13" s="559"/>
      <c r="R13" s="559"/>
      <c r="S13" s="559"/>
      <c r="T13" s="559"/>
    </row>
    <row r="14" spans="1:20" s="539" customFormat="1" ht="18.75">
      <c r="A14" s="1344"/>
      <c r="B14" s="1344"/>
      <c r="C14" s="1344"/>
      <c r="D14" s="592"/>
      <c r="F14" s="588"/>
      <c r="G14" s="520" t="s">
        <v>4</v>
      </c>
      <c r="H14" s="593"/>
      <c r="I14" s="1345"/>
      <c r="J14" s="584"/>
      <c r="K14" s="559"/>
      <c r="L14" s="559"/>
      <c r="M14" s="559"/>
      <c r="N14" s="559"/>
      <c r="O14" s="559"/>
      <c r="P14" s="559"/>
      <c r="Q14" s="559"/>
      <c r="R14" s="559"/>
      <c r="S14" s="559"/>
      <c r="T14" s="559"/>
    </row>
    <row r="15" spans="1:20" s="539" customFormat="1" ht="18.75">
      <c r="A15" s="1344"/>
      <c r="B15" s="1344"/>
      <c r="C15" s="592"/>
      <c r="D15" s="592"/>
      <c r="F15" s="603"/>
      <c r="G15" s="546" t="s">
        <v>401</v>
      </c>
      <c r="H15" s="604"/>
      <c r="I15" s="605"/>
      <c r="J15" s="584"/>
      <c r="K15" s="559"/>
      <c r="L15" s="559"/>
      <c r="M15" s="559"/>
      <c r="N15" s="559"/>
      <c r="O15" s="559"/>
      <c r="P15" s="559"/>
      <c r="Q15" s="559"/>
      <c r="R15" s="559"/>
      <c r="S15" s="559"/>
      <c r="T15" s="559"/>
    </row>
    <row r="16" spans="1:20" s="539" customFormat="1" ht="18.75">
      <c r="A16" s="1344"/>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39" t="s">
        <v>572</v>
      </c>
      <c r="H19" s="133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80"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15" width="23.7109375" style="446" customWidth="1"/>
    <col min="16" max="17" width="1.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3" width="10.5703125" style="470"/>
    <col min="34" max="256" width="10.5703125" style="446"/>
    <col min="257" max="264" width="0" style="446" hidden="1" customWidth="1"/>
    <col min="265" max="267" width="3.7109375" style="446" customWidth="1"/>
    <col min="268" max="268" width="12.7109375" style="446" customWidth="1"/>
    <col min="269" max="269" width="51.140625" style="446" customWidth="1"/>
    <col min="270" max="270" width="0" style="446" hidden="1" customWidth="1"/>
    <col min="271" max="271" width="18.7109375" style="446" customWidth="1"/>
    <col min="272"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51.140625" style="446" customWidth="1"/>
    <col min="526" max="526" width="0" style="446" hidden="1" customWidth="1"/>
    <col min="527" max="527" width="18.7109375" style="446" customWidth="1"/>
    <col min="528"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51.140625" style="446" customWidth="1"/>
    <col min="782" max="782" width="0" style="446" hidden="1" customWidth="1"/>
    <col min="783" max="783" width="18.7109375" style="446" customWidth="1"/>
    <col min="784"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51.140625" style="446" customWidth="1"/>
    <col min="1038" max="1038" width="0" style="446" hidden="1" customWidth="1"/>
    <col min="1039" max="1039" width="18.7109375" style="446" customWidth="1"/>
    <col min="1040"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51.140625" style="446" customWidth="1"/>
    <col min="1294" max="1294" width="0" style="446" hidden="1" customWidth="1"/>
    <col min="1295" max="1295" width="18.7109375" style="446" customWidth="1"/>
    <col min="1296"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51.140625" style="446" customWidth="1"/>
    <col min="1550" max="1550" width="0" style="446" hidden="1" customWidth="1"/>
    <col min="1551" max="1551" width="18.7109375" style="446" customWidth="1"/>
    <col min="1552"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51.140625" style="446" customWidth="1"/>
    <col min="1806" max="1806" width="0" style="446" hidden="1" customWidth="1"/>
    <col min="1807" max="1807" width="18.7109375" style="446" customWidth="1"/>
    <col min="1808"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51.140625" style="446" customWidth="1"/>
    <col min="2062" max="2062" width="0" style="446" hidden="1" customWidth="1"/>
    <col min="2063" max="2063" width="18.7109375" style="446" customWidth="1"/>
    <col min="2064"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51.140625" style="446" customWidth="1"/>
    <col min="2318" max="2318" width="0" style="446" hidden="1" customWidth="1"/>
    <col min="2319" max="2319" width="18.7109375" style="446" customWidth="1"/>
    <col min="2320"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51.140625" style="446" customWidth="1"/>
    <col min="2574" max="2574" width="0" style="446" hidden="1" customWidth="1"/>
    <col min="2575" max="2575" width="18.7109375" style="446" customWidth="1"/>
    <col min="2576"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51.140625" style="446" customWidth="1"/>
    <col min="2830" max="2830" width="0" style="446" hidden="1" customWidth="1"/>
    <col min="2831" max="2831" width="18.7109375" style="446" customWidth="1"/>
    <col min="2832"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51.140625" style="446" customWidth="1"/>
    <col min="3086" max="3086" width="0" style="446" hidden="1" customWidth="1"/>
    <col min="3087" max="3087" width="18.7109375" style="446" customWidth="1"/>
    <col min="3088"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51.140625" style="446" customWidth="1"/>
    <col min="3342" max="3342" width="0" style="446" hidden="1" customWidth="1"/>
    <col min="3343" max="3343" width="18.7109375" style="446" customWidth="1"/>
    <col min="3344"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51.140625" style="446" customWidth="1"/>
    <col min="3598" max="3598" width="0" style="446" hidden="1" customWidth="1"/>
    <col min="3599" max="3599" width="18.7109375" style="446" customWidth="1"/>
    <col min="3600"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51.140625" style="446" customWidth="1"/>
    <col min="3854" max="3854" width="0" style="446" hidden="1" customWidth="1"/>
    <col min="3855" max="3855" width="18.7109375" style="446" customWidth="1"/>
    <col min="3856"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51.140625" style="446" customWidth="1"/>
    <col min="4110" max="4110" width="0" style="446" hidden="1" customWidth="1"/>
    <col min="4111" max="4111" width="18.7109375" style="446" customWidth="1"/>
    <col min="4112"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51.140625" style="446" customWidth="1"/>
    <col min="4366" max="4366" width="0" style="446" hidden="1" customWidth="1"/>
    <col min="4367" max="4367" width="18.7109375" style="446" customWidth="1"/>
    <col min="4368"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51.140625" style="446" customWidth="1"/>
    <col min="4622" max="4622" width="0" style="446" hidden="1" customWidth="1"/>
    <col min="4623" max="4623" width="18.7109375" style="446" customWidth="1"/>
    <col min="4624"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51.140625" style="446" customWidth="1"/>
    <col min="4878" max="4878" width="0" style="446" hidden="1" customWidth="1"/>
    <col min="4879" max="4879" width="18.7109375" style="446" customWidth="1"/>
    <col min="4880"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51.140625" style="446" customWidth="1"/>
    <col min="5134" max="5134" width="0" style="446" hidden="1" customWidth="1"/>
    <col min="5135" max="5135" width="18.7109375" style="446" customWidth="1"/>
    <col min="5136"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51.140625" style="446" customWidth="1"/>
    <col min="5390" max="5390" width="0" style="446" hidden="1" customWidth="1"/>
    <col min="5391" max="5391" width="18.7109375" style="446" customWidth="1"/>
    <col min="5392"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51.140625" style="446" customWidth="1"/>
    <col min="5646" max="5646" width="0" style="446" hidden="1" customWidth="1"/>
    <col min="5647" max="5647" width="18.7109375" style="446" customWidth="1"/>
    <col min="5648"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51.140625" style="446" customWidth="1"/>
    <col min="5902" max="5902" width="0" style="446" hidden="1" customWidth="1"/>
    <col min="5903" max="5903" width="18.7109375" style="446" customWidth="1"/>
    <col min="5904"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51.140625" style="446" customWidth="1"/>
    <col min="6158" max="6158" width="0" style="446" hidden="1" customWidth="1"/>
    <col min="6159" max="6159" width="18.7109375" style="446" customWidth="1"/>
    <col min="6160"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51.140625" style="446" customWidth="1"/>
    <col min="6414" max="6414" width="0" style="446" hidden="1" customWidth="1"/>
    <col min="6415" max="6415" width="18.7109375" style="446" customWidth="1"/>
    <col min="6416"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51.140625" style="446" customWidth="1"/>
    <col min="6670" max="6670" width="0" style="446" hidden="1" customWidth="1"/>
    <col min="6671" max="6671" width="18.7109375" style="446" customWidth="1"/>
    <col min="6672"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51.140625" style="446" customWidth="1"/>
    <col min="6926" max="6926" width="0" style="446" hidden="1" customWidth="1"/>
    <col min="6927" max="6927" width="18.7109375" style="446" customWidth="1"/>
    <col min="6928"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51.140625" style="446" customWidth="1"/>
    <col min="7182" max="7182" width="0" style="446" hidden="1" customWidth="1"/>
    <col min="7183" max="7183" width="18.7109375" style="446" customWidth="1"/>
    <col min="7184"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51.140625" style="446" customWidth="1"/>
    <col min="7438" max="7438" width="0" style="446" hidden="1" customWidth="1"/>
    <col min="7439" max="7439" width="18.7109375" style="446" customWidth="1"/>
    <col min="7440"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51.140625" style="446" customWidth="1"/>
    <col min="7694" max="7694" width="0" style="446" hidden="1" customWidth="1"/>
    <col min="7695" max="7695" width="18.7109375" style="446" customWidth="1"/>
    <col min="7696"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51.140625" style="446" customWidth="1"/>
    <col min="7950" max="7950" width="0" style="446" hidden="1" customWidth="1"/>
    <col min="7951" max="7951" width="18.7109375" style="446" customWidth="1"/>
    <col min="7952"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51.140625" style="446" customWidth="1"/>
    <col min="8206" max="8206" width="0" style="446" hidden="1" customWidth="1"/>
    <col min="8207" max="8207" width="18.7109375" style="446" customWidth="1"/>
    <col min="8208"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51.140625" style="446" customWidth="1"/>
    <col min="8462" max="8462" width="0" style="446" hidden="1" customWidth="1"/>
    <col min="8463" max="8463" width="18.7109375" style="446" customWidth="1"/>
    <col min="8464"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51.140625" style="446" customWidth="1"/>
    <col min="8718" max="8718" width="0" style="446" hidden="1" customWidth="1"/>
    <col min="8719" max="8719" width="18.7109375" style="446" customWidth="1"/>
    <col min="8720"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51.140625" style="446" customWidth="1"/>
    <col min="8974" max="8974" width="0" style="446" hidden="1" customWidth="1"/>
    <col min="8975" max="8975" width="18.7109375" style="446" customWidth="1"/>
    <col min="8976"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51.140625" style="446" customWidth="1"/>
    <col min="9230" max="9230" width="0" style="446" hidden="1" customWidth="1"/>
    <col min="9231" max="9231" width="18.7109375" style="446" customWidth="1"/>
    <col min="9232"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51.140625" style="446" customWidth="1"/>
    <col min="9486" max="9486" width="0" style="446" hidden="1" customWidth="1"/>
    <col min="9487" max="9487" width="18.7109375" style="446" customWidth="1"/>
    <col min="9488"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51.140625" style="446" customWidth="1"/>
    <col min="9742" max="9742" width="0" style="446" hidden="1" customWidth="1"/>
    <col min="9743" max="9743" width="18.7109375" style="446" customWidth="1"/>
    <col min="9744"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51.140625" style="446" customWidth="1"/>
    <col min="9998" max="9998" width="0" style="446" hidden="1" customWidth="1"/>
    <col min="9999" max="9999" width="18.7109375" style="446" customWidth="1"/>
    <col min="10000"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51.140625" style="446" customWidth="1"/>
    <col min="10254" max="10254" width="0" style="446" hidden="1" customWidth="1"/>
    <col min="10255" max="10255" width="18.7109375" style="446" customWidth="1"/>
    <col min="10256"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51.140625" style="446" customWidth="1"/>
    <col min="10510" max="10510" width="0" style="446" hidden="1" customWidth="1"/>
    <col min="10511" max="10511" width="18.7109375" style="446" customWidth="1"/>
    <col min="10512"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51.140625" style="446" customWidth="1"/>
    <col min="10766" max="10766" width="0" style="446" hidden="1" customWidth="1"/>
    <col min="10767" max="10767" width="18.7109375" style="446" customWidth="1"/>
    <col min="10768"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51.140625" style="446" customWidth="1"/>
    <col min="11022" max="11022" width="0" style="446" hidden="1" customWidth="1"/>
    <col min="11023" max="11023" width="18.7109375" style="446" customWidth="1"/>
    <col min="11024"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51.140625" style="446" customWidth="1"/>
    <col min="11278" max="11278" width="0" style="446" hidden="1" customWidth="1"/>
    <col min="11279" max="11279" width="18.7109375" style="446" customWidth="1"/>
    <col min="11280"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51.140625" style="446" customWidth="1"/>
    <col min="11534" max="11534" width="0" style="446" hidden="1" customWidth="1"/>
    <col min="11535" max="11535" width="18.7109375" style="446" customWidth="1"/>
    <col min="11536"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51.140625" style="446" customWidth="1"/>
    <col min="11790" max="11790" width="0" style="446" hidden="1" customWidth="1"/>
    <col min="11791" max="11791" width="18.7109375" style="446" customWidth="1"/>
    <col min="11792"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51.140625" style="446" customWidth="1"/>
    <col min="12046" max="12046" width="0" style="446" hidden="1" customWidth="1"/>
    <col min="12047" max="12047" width="18.7109375" style="446" customWidth="1"/>
    <col min="12048"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51.140625" style="446" customWidth="1"/>
    <col min="12302" max="12302" width="0" style="446" hidden="1" customWidth="1"/>
    <col min="12303" max="12303" width="18.7109375" style="446" customWidth="1"/>
    <col min="12304"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51.140625" style="446" customWidth="1"/>
    <col min="12558" max="12558" width="0" style="446" hidden="1" customWidth="1"/>
    <col min="12559" max="12559" width="18.7109375" style="446" customWidth="1"/>
    <col min="12560"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51.140625" style="446" customWidth="1"/>
    <col min="12814" max="12814" width="0" style="446" hidden="1" customWidth="1"/>
    <col min="12815" max="12815" width="18.7109375" style="446" customWidth="1"/>
    <col min="12816"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51.140625" style="446" customWidth="1"/>
    <col min="13070" max="13070" width="0" style="446" hidden="1" customWidth="1"/>
    <col min="13071" max="13071" width="18.7109375" style="446" customWidth="1"/>
    <col min="13072"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51.140625" style="446" customWidth="1"/>
    <col min="13326" max="13326" width="0" style="446" hidden="1" customWidth="1"/>
    <col min="13327" max="13327" width="18.7109375" style="446" customWidth="1"/>
    <col min="13328"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51.140625" style="446" customWidth="1"/>
    <col min="13582" max="13582" width="0" style="446" hidden="1" customWidth="1"/>
    <col min="13583" max="13583" width="18.7109375" style="446" customWidth="1"/>
    <col min="13584"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51.140625" style="446" customWidth="1"/>
    <col min="13838" max="13838" width="0" style="446" hidden="1" customWidth="1"/>
    <col min="13839" max="13839" width="18.7109375" style="446" customWidth="1"/>
    <col min="13840"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51.140625" style="446" customWidth="1"/>
    <col min="14094" max="14094" width="0" style="446" hidden="1" customWidth="1"/>
    <col min="14095" max="14095" width="18.7109375" style="446" customWidth="1"/>
    <col min="14096"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51.140625" style="446" customWidth="1"/>
    <col min="14350" max="14350" width="0" style="446" hidden="1" customWidth="1"/>
    <col min="14351" max="14351" width="18.7109375" style="446" customWidth="1"/>
    <col min="14352"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51.140625" style="446" customWidth="1"/>
    <col min="14606" max="14606" width="0" style="446" hidden="1" customWidth="1"/>
    <col min="14607" max="14607" width="18.7109375" style="446" customWidth="1"/>
    <col min="14608"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51.140625" style="446" customWidth="1"/>
    <col min="14862" max="14862" width="0" style="446" hidden="1" customWidth="1"/>
    <col min="14863" max="14863" width="18.7109375" style="446" customWidth="1"/>
    <col min="14864"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51.140625" style="446" customWidth="1"/>
    <col min="15118" max="15118" width="0" style="446" hidden="1" customWidth="1"/>
    <col min="15119" max="15119" width="18.7109375" style="446" customWidth="1"/>
    <col min="15120"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51.140625" style="446" customWidth="1"/>
    <col min="15374" max="15374" width="0" style="446" hidden="1" customWidth="1"/>
    <col min="15375" max="15375" width="18.7109375" style="446" customWidth="1"/>
    <col min="15376"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51.140625" style="446" customWidth="1"/>
    <col min="15630" max="15630" width="0" style="446" hidden="1" customWidth="1"/>
    <col min="15631" max="15631" width="18.7109375" style="446" customWidth="1"/>
    <col min="15632"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51.140625" style="446" customWidth="1"/>
    <col min="15886" max="15886" width="0" style="446" hidden="1" customWidth="1"/>
    <col min="15887" max="15887" width="18.7109375" style="446" customWidth="1"/>
    <col min="15888"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51.140625" style="446" customWidth="1"/>
    <col min="16142" max="16142" width="0" style="446" hidden="1" customWidth="1"/>
    <col min="16143" max="16143" width="18.7109375" style="446" customWidth="1"/>
    <col min="16144"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47"/>
    </row>
    <row r="5" spans="1:33" ht="26.1" customHeight="1">
      <c r="J5" s="451"/>
      <c r="K5" s="451"/>
      <c r="L5" s="1373" t="s">
        <v>720</v>
      </c>
      <c r="M5" s="1373"/>
      <c r="N5" s="1373"/>
      <c r="O5" s="1373"/>
      <c r="P5" s="1373"/>
      <c r="Q5" s="1373"/>
      <c r="R5" s="1373"/>
      <c r="S5" s="1373"/>
      <c r="T5" s="1373"/>
      <c r="U5" s="467"/>
    </row>
    <row r="6" spans="1:33" ht="3" customHeight="1">
      <c r="J6" s="451"/>
      <c r="K6" s="451"/>
      <c r="L6" s="447"/>
      <c r="M6" s="447"/>
      <c r="N6" s="447"/>
      <c r="O6" s="450"/>
      <c r="P6" s="450"/>
      <c r="Q6" s="450"/>
      <c r="R6" s="450"/>
      <c r="S6" s="450"/>
      <c r="T6" s="450"/>
      <c r="U6" s="447"/>
    </row>
    <row r="7" spans="1:33"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33" s="461" customFormat="1" ht="18.75">
      <c r="A8" s="481"/>
      <c r="B8" s="481"/>
      <c r="C8" s="481"/>
      <c r="D8" s="481"/>
      <c r="E8" s="481"/>
      <c r="F8" s="481"/>
      <c r="G8" s="481"/>
      <c r="H8" s="481"/>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551"/>
      <c r="V8" s="551"/>
      <c r="W8" s="489"/>
      <c r="X8" s="475"/>
      <c r="Y8" s="475"/>
      <c r="Z8" s="475"/>
      <c r="AA8" s="475"/>
      <c r="AB8" s="475"/>
      <c r="AC8" s="475"/>
      <c r="AD8" s="475"/>
      <c r="AE8" s="475"/>
      <c r="AF8" s="475"/>
      <c r="AG8" s="475"/>
    </row>
    <row r="9" spans="1:33" s="461" customFormat="1" ht="22.5">
      <c r="A9" s="481"/>
      <c r="B9" s="481"/>
      <c r="C9" s="481"/>
      <c r="D9" s="481"/>
      <c r="E9" s="481"/>
      <c r="F9" s="481"/>
      <c r="G9" s="481"/>
      <c r="H9" s="481"/>
      <c r="L9" s="145"/>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551"/>
      <c r="V9" s="551"/>
      <c r="W9" s="489"/>
      <c r="X9" s="475"/>
      <c r="Y9" s="475"/>
      <c r="Z9" s="475"/>
      <c r="AA9" s="475"/>
      <c r="AB9" s="475"/>
      <c r="AC9" s="475"/>
      <c r="AD9" s="475"/>
      <c r="AE9" s="475"/>
      <c r="AF9" s="475"/>
      <c r="AG9" s="475"/>
    </row>
    <row r="10" spans="1:33"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33" s="461" customFormat="1" ht="11.25" hidden="1">
      <c r="A11" s="481"/>
      <c r="B11" s="481"/>
      <c r="C11" s="481"/>
      <c r="D11" s="481"/>
      <c r="E11" s="481"/>
      <c r="F11" s="481"/>
      <c r="G11" s="481"/>
      <c r="H11" s="481"/>
      <c r="L11" s="145"/>
      <c r="M11" s="145"/>
      <c r="N11" s="458"/>
      <c r="O11" s="468"/>
      <c r="P11" s="468"/>
      <c r="Q11" s="468"/>
      <c r="R11" s="468"/>
      <c r="S11" s="468"/>
      <c r="T11" s="468"/>
      <c r="U11" s="473" t="s">
        <v>371</v>
      </c>
      <c r="X11" s="475"/>
      <c r="Y11" s="475"/>
      <c r="Z11" s="475"/>
      <c r="AA11" s="475"/>
      <c r="AB11" s="475"/>
      <c r="AC11" s="475"/>
      <c r="AD11" s="475"/>
      <c r="AE11" s="475"/>
      <c r="AF11" s="475"/>
      <c r="AG11" s="475"/>
    </row>
    <row r="12" spans="1:33" ht="15" customHeight="1">
      <c r="H12" s="480" t="s">
        <v>92</v>
      </c>
      <c r="J12" s="451"/>
      <c r="K12" s="451"/>
      <c r="L12" s="447"/>
      <c r="M12" s="447"/>
      <c r="N12" s="447"/>
      <c r="O12" s="1390"/>
      <c r="P12" s="1390"/>
      <c r="Q12" s="1390"/>
      <c r="R12" s="1390"/>
      <c r="S12" s="1390"/>
      <c r="T12" s="1390"/>
      <c r="U12" s="1390"/>
    </row>
    <row r="13" spans="1:33">
      <c r="J13" s="451"/>
      <c r="K13" s="451"/>
      <c r="L13" s="1298" t="s">
        <v>445</v>
      </c>
      <c r="M13" s="1298"/>
      <c r="N13" s="1298"/>
      <c r="O13" s="1298"/>
      <c r="P13" s="1298"/>
      <c r="Q13" s="1298"/>
      <c r="R13" s="1298"/>
      <c r="S13" s="1298"/>
      <c r="T13" s="1298"/>
      <c r="U13" s="1298"/>
      <c r="V13" s="1298"/>
      <c r="W13" s="1298" t="s">
        <v>446</v>
      </c>
    </row>
    <row r="14" spans="1:33" ht="14.25" customHeight="1">
      <c r="J14" s="451"/>
      <c r="K14" s="451"/>
      <c r="L14" s="1357" t="s">
        <v>91</v>
      </c>
      <c r="M14" s="1357" t="s">
        <v>603</v>
      </c>
      <c r="N14" s="444"/>
      <c r="O14" s="1358" t="s">
        <v>605</v>
      </c>
      <c r="P14" s="1359"/>
      <c r="Q14" s="1359"/>
      <c r="R14" s="1359"/>
      <c r="S14" s="1359"/>
      <c r="T14" s="1360"/>
      <c r="U14" s="1368" t="s">
        <v>339</v>
      </c>
      <c r="V14" s="1389" t="s">
        <v>274</v>
      </c>
      <c r="W14" s="1298"/>
    </row>
    <row r="15" spans="1:33" ht="14.25" customHeight="1">
      <c r="J15" s="451"/>
      <c r="K15" s="451"/>
      <c r="L15" s="1357"/>
      <c r="M15" s="1357"/>
      <c r="N15" s="443"/>
      <c r="O15" s="1363" t="s">
        <v>604</v>
      </c>
      <c r="P15" s="624"/>
      <c r="Q15" s="624"/>
      <c r="R15" s="1366" t="s">
        <v>616</v>
      </c>
      <c r="S15" s="1366"/>
      <c r="T15" s="1367"/>
      <c r="U15" s="1369"/>
      <c r="V15" s="1389"/>
      <c r="W15" s="1298"/>
    </row>
    <row r="16" spans="1:33" ht="30.75" customHeight="1">
      <c r="J16" s="451"/>
      <c r="K16" s="451"/>
      <c r="L16" s="1357"/>
      <c r="M16" s="1357"/>
      <c r="N16" s="442"/>
      <c r="O16" s="1364"/>
      <c r="P16" s="622"/>
      <c r="Q16" s="623"/>
      <c r="R16" s="506" t="s">
        <v>273</v>
      </c>
      <c r="S16" s="1352" t="s">
        <v>272</v>
      </c>
      <c r="T16" s="1353"/>
      <c r="U16" s="1370"/>
      <c r="V16" s="1389"/>
      <c r="W16" s="1298"/>
    </row>
    <row r="17" spans="1:33">
      <c r="J17" s="451"/>
      <c r="K17" s="459">
        <v>1</v>
      </c>
      <c r="L17" s="606" t="s">
        <v>92</v>
      </c>
      <c r="M17" s="606" t="s">
        <v>48</v>
      </c>
      <c r="N17" s="479" t="s">
        <v>48</v>
      </c>
      <c r="O17" s="607">
        <f ca="1">OFFSET(O17,0,-1)+1</f>
        <v>3</v>
      </c>
      <c r="P17" s="608">
        <f ca="1">OFFSET(P17,0,-1)</f>
        <v>3</v>
      </c>
      <c r="Q17" s="608">
        <f ca="1">OFFSET(Q17,0,-1)</f>
        <v>3</v>
      </c>
      <c r="R17" s="607">
        <f ca="1">OFFSET(R17,0,-1)+1</f>
        <v>4</v>
      </c>
      <c r="S17" s="1387">
        <f ca="1">OFFSET(S17,0,-1)+1</f>
        <v>5</v>
      </c>
      <c r="T17" s="1387"/>
      <c r="U17" s="607">
        <f ca="1">OFFSET(U17,0,-2)+1</f>
        <v>6</v>
      </c>
      <c r="V17" s="608">
        <f ca="1">OFFSET(V17,0,-1)</f>
        <v>6</v>
      </c>
      <c r="W17" s="607">
        <f ca="1">OFFSET(W17,0,-1)+1</f>
        <v>7</v>
      </c>
    </row>
    <row r="18" spans="1:33" ht="22.5">
      <c r="A18" s="1376">
        <v>1</v>
      </c>
      <c r="B18" s="849"/>
      <c r="C18" s="849"/>
      <c r="D18" s="849"/>
      <c r="E18" s="850"/>
      <c r="F18" s="851"/>
      <c r="G18" s="851"/>
      <c r="H18" s="851"/>
      <c r="I18" s="852"/>
      <c r="J18" s="847"/>
      <c r="K18" s="854"/>
      <c r="L18" s="562">
        <f>mergeValue(A18)</f>
        <v>1</v>
      </c>
      <c r="M18" s="610" t="s">
        <v>19</v>
      </c>
      <c r="N18" s="549"/>
      <c r="O18" s="1388"/>
      <c r="P18" s="1388"/>
      <c r="Q18" s="1388"/>
      <c r="R18" s="1388"/>
      <c r="S18" s="1388"/>
      <c r="T18" s="1388"/>
      <c r="U18" s="1388"/>
      <c r="V18" s="1388"/>
      <c r="W18" s="1128" t="s">
        <v>721</v>
      </c>
    </row>
    <row r="19" spans="1:33" ht="22.5">
      <c r="A19" s="1376"/>
      <c r="B19" s="1376">
        <v>1</v>
      </c>
      <c r="C19" s="849"/>
      <c r="D19" s="849"/>
      <c r="E19" s="851"/>
      <c r="F19" s="851"/>
      <c r="G19" s="851"/>
      <c r="H19" s="851"/>
      <c r="I19" s="846"/>
      <c r="J19" s="845"/>
      <c r="K19" s="848"/>
      <c r="L19" s="562" t="str">
        <f>mergeValue(A19) &amp;"."&amp; mergeValue(B19)</f>
        <v>1.1</v>
      </c>
      <c r="M19" s="516" t="s">
        <v>15</v>
      </c>
      <c r="N19" s="549"/>
      <c r="O19" s="1388"/>
      <c r="P19" s="1388"/>
      <c r="Q19" s="1388"/>
      <c r="R19" s="1388"/>
      <c r="S19" s="1388"/>
      <c r="T19" s="1388"/>
      <c r="U19" s="1388"/>
      <c r="V19" s="1388"/>
      <c r="W19" s="1128" t="s">
        <v>460</v>
      </c>
    </row>
    <row r="20" spans="1:33" ht="22.5">
      <c r="A20" s="1376"/>
      <c r="B20" s="1376"/>
      <c r="C20" s="1376">
        <v>1</v>
      </c>
      <c r="D20" s="849"/>
      <c r="E20" s="851"/>
      <c r="F20" s="851"/>
      <c r="G20" s="851"/>
      <c r="H20" s="851"/>
      <c r="I20" s="853"/>
      <c r="J20" s="845"/>
      <c r="K20" s="848"/>
      <c r="L20" s="562" t="str">
        <f>mergeValue(A20) &amp;"."&amp; mergeValue(B20)&amp;"."&amp; mergeValue(C20)</f>
        <v>1.1.1</v>
      </c>
      <c r="M20" s="517" t="s">
        <v>7</v>
      </c>
      <c r="N20" s="549"/>
      <c r="O20" s="1388"/>
      <c r="P20" s="1388"/>
      <c r="Q20" s="1388"/>
      <c r="R20" s="1388"/>
      <c r="S20" s="1388"/>
      <c r="T20" s="1388"/>
      <c r="U20" s="1388"/>
      <c r="V20" s="1388"/>
      <c r="W20" s="1128" t="s">
        <v>601</v>
      </c>
    </row>
    <row r="21" spans="1:33" ht="22.5">
      <c r="A21" s="1376"/>
      <c r="B21" s="1376"/>
      <c r="C21" s="1376"/>
      <c r="D21" s="1376">
        <v>1</v>
      </c>
      <c r="E21" s="851"/>
      <c r="F21" s="851"/>
      <c r="G21" s="851"/>
      <c r="H21" s="851"/>
      <c r="I21" s="853"/>
      <c r="J21" s="845"/>
      <c r="K21" s="848"/>
      <c r="L21" s="562" t="str">
        <f>mergeValue(A21) &amp;"."&amp; mergeValue(B21)&amp;"."&amp; mergeValue(C21)&amp;"."&amp; mergeValue(D21)</f>
        <v>1.1.1.1</v>
      </c>
      <c r="M21" s="518" t="s">
        <v>21</v>
      </c>
      <c r="N21" s="549"/>
      <c r="O21" s="1388"/>
      <c r="P21" s="1388"/>
      <c r="Q21" s="1388"/>
      <c r="R21" s="1388"/>
      <c r="S21" s="1388"/>
      <c r="T21" s="1388"/>
      <c r="U21" s="1388"/>
      <c r="V21" s="1388"/>
      <c r="W21" s="1128" t="s">
        <v>602</v>
      </c>
    </row>
    <row r="22" spans="1:33" ht="78.75">
      <c r="A22" s="1376"/>
      <c r="B22" s="1376"/>
      <c r="C22" s="1376"/>
      <c r="D22" s="1376"/>
      <c r="E22" s="1376">
        <v>1</v>
      </c>
      <c r="F22" s="851"/>
      <c r="G22" s="851"/>
      <c r="H22" s="849">
        <v>1</v>
      </c>
      <c r="I22" s="1376">
        <v>1</v>
      </c>
      <c r="J22" s="851"/>
      <c r="K22" s="856"/>
      <c r="L22" s="562" t="str">
        <f>mergeValue(A22) &amp;"."&amp; mergeValue(B22)&amp;"."&amp; mergeValue(C22)&amp;"."&amp; mergeValue(D22)&amp;"."&amp; mergeValue(E22)</f>
        <v>1.1.1.1.1</v>
      </c>
      <c r="M22" s="524" t="s">
        <v>8</v>
      </c>
      <c r="N22" s="550"/>
      <c r="O22" s="1378"/>
      <c r="P22" s="1378"/>
      <c r="Q22" s="1378"/>
      <c r="R22" s="1378"/>
      <c r="S22" s="1378"/>
      <c r="T22" s="1378"/>
      <c r="U22" s="1378"/>
      <c r="V22" s="1378"/>
      <c r="W22" s="1128" t="s">
        <v>722</v>
      </c>
    </row>
    <row r="23" spans="1:33" ht="33.75">
      <c r="A23" s="1376"/>
      <c r="B23" s="1376"/>
      <c r="C23" s="1376"/>
      <c r="D23" s="1376"/>
      <c r="E23" s="1376"/>
      <c r="F23" s="1376">
        <v>1</v>
      </c>
      <c r="G23" s="849"/>
      <c r="H23" s="849"/>
      <c r="I23" s="1376"/>
      <c r="J23" s="1376">
        <v>1</v>
      </c>
      <c r="K23" s="857"/>
      <c r="L23" s="562" t="str">
        <f>mergeValue(A23) &amp;"."&amp; mergeValue(B23)&amp;"."&amp; mergeValue(C23)&amp;"."&amp; mergeValue(D23)&amp;"."&amp; mergeValue(E23)&amp;"."&amp; mergeValue(F23)</f>
        <v>1.1.1.1.1.1</v>
      </c>
      <c r="M23" s="525" t="s">
        <v>9</v>
      </c>
      <c r="N23" s="550"/>
      <c r="O23" s="1379"/>
      <c r="P23" s="1380"/>
      <c r="Q23" s="1380"/>
      <c r="R23" s="1380"/>
      <c r="S23" s="1380"/>
      <c r="T23" s="1380"/>
      <c r="U23" s="1380"/>
      <c r="V23" s="1381"/>
      <c r="W23" s="1128" t="s">
        <v>723</v>
      </c>
      <c r="Y23" s="474" t="str">
        <f>strCheckUnique(Z23:Z26)</f>
        <v/>
      </c>
      <c r="AA23" s="474" t="str">
        <f>IF(O23="","",O23 &amp; ":_")</f>
        <v/>
      </c>
    </row>
    <row r="24" spans="1:33" ht="122.1" customHeight="1">
      <c r="A24" s="1376"/>
      <c r="B24" s="1376"/>
      <c r="C24" s="1376"/>
      <c r="D24" s="1376"/>
      <c r="E24" s="1376"/>
      <c r="F24" s="1376"/>
      <c r="G24" s="849">
        <v>1</v>
      </c>
      <c r="H24" s="849"/>
      <c r="I24" s="1376"/>
      <c r="J24" s="1376"/>
      <c r="K24" s="857">
        <v>1</v>
      </c>
      <c r="L24" s="562" t="str">
        <f>mergeValue(A24) &amp;"."&amp; mergeValue(B24)&amp;"."&amp; mergeValue(C24)&amp;"."&amp; mergeValue(D24)&amp;"."&amp; mergeValue(E24)&amp;"."&amp; mergeValue(F24)&amp;"."&amp; mergeValue(G24)</f>
        <v>1.1.1.1.1.1.1</v>
      </c>
      <c r="M24" s="1088"/>
      <c r="N24" s="555"/>
      <c r="O24" s="1102"/>
      <c r="P24" s="532"/>
      <c r="Q24" s="532"/>
      <c r="R24" s="1382"/>
      <c r="S24" s="1372" t="s">
        <v>83</v>
      </c>
      <c r="T24" s="1382"/>
      <c r="U24" s="1372" t="s">
        <v>84</v>
      </c>
      <c r="V24" s="547"/>
      <c r="W24" s="1346" t="s">
        <v>724</v>
      </c>
      <c r="X24" s="470" t="str">
        <f>strCheckDate(O25:V25)</f>
        <v/>
      </c>
      <c r="Y24" s="474"/>
      <c r="Z24" s="474" t="str">
        <f>IF(M24="","",M24 )</f>
        <v/>
      </c>
      <c r="AA24" s="474"/>
      <c r="AB24" s="474"/>
      <c r="AC24" s="474"/>
    </row>
    <row r="25" spans="1:33" ht="11.25" hidden="1">
      <c r="A25" s="1376"/>
      <c r="B25" s="1376"/>
      <c r="C25" s="1376"/>
      <c r="D25" s="1376"/>
      <c r="E25" s="1376"/>
      <c r="F25" s="1376"/>
      <c r="G25" s="849"/>
      <c r="H25" s="849"/>
      <c r="I25" s="1376"/>
      <c r="J25" s="1376"/>
      <c r="K25" s="857"/>
      <c r="L25" s="569"/>
      <c r="M25" s="615"/>
      <c r="N25" s="555"/>
      <c r="O25" s="553"/>
      <c r="P25" s="532"/>
      <c r="Q25" s="553" t="str">
        <f>R24 &amp; "-" &amp; T24</f>
        <v>-</v>
      </c>
      <c r="R25" s="1371"/>
      <c r="S25" s="1372"/>
      <c r="T25" s="1371"/>
      <c r="U25" s="1372"/>
      <c r="V25" s="547"/>
      <c r="W25" s="1347"/>
    </row>
    <row r="26" spans="1:33" s="445" customFormat="1" ht="15" customHeight="1">
      <c r="A26" s="1376"/>
      <c r="B26" s="1376"/>
      <c r="C26" s="1376"/>
      <c r="D26" s="1376"/>
      <c r="E26" s="1376"/>
      <c r="F26" s="1376"/>
      <c r="G26" s="851"/>
      <c r="H26" s="849"/>
      <c r="I26" s="1376"/>
      <c r="J26" s="1376"/>
      <c r="K26" s="856"/>
      <c r="L26" s="508"/>
      <c r="M26" s="527" t="s">
        <v>24</v>
      </c>
      <c r="N26" s="521"/>
      <c r="O26" s="515"/>
      <c r="P26" s="515"/>
      <c r="Q26" s="515"/>
      <c r="R26" s="542"/>
      <c r="S26" s="534"/>
      <c r="T26" s="533"/>
      <c r="U26" s="521"/>
      <c r="V26" s="530"/>
      <c r="W26" s="1348"/>
      <c r="X26" s="471"/>
      <c r="Y26" s="471"/>
      <c r="Z26" s="471"/>
      <c r="AA26" s="471"/>
      <c r="AB26" s="471"/>
      <c r="AC26" s="471"/>
      <c r="AD26" s="471"/>
      <c r="AE26" s="471"/>
      <c r="AF26" s="471"/>
      <c r="AG26" s="471"/>
    </row>
    <row r="27" spans="1:33" s="445" customFormat="1" ht="15" customHeight="1">
      <c r="A27" s="1376"/>
      <c r="B27" s="1376"/>
      <c r="C27" s="1376"/>
      <c r="D27" s="1376"/>
      <c r="E27" s="1376"/>
      <c r="F27" s="851"/>
      <c r="G27" s="851"/>
      <c r="H27" s="849"/>
      <c r="I27" s="1376"/>
      <c r="J27" s="851"/>
      <c r="K27" s="856"/>
      <c r="L27" s="508"/>
      <c r="M27" s="526" t="s">
        <v>10</v>
      </c>
      <c r="N27" s="520"/>
      <c r="O27" s="515"/>
      <c r="P27" s="515"/>
      <c r="Q27" s="515"/>
      <c r="R27" s="542"/>
      <c r="S27" s="534"/>
      <c r="T27" s="533"/>
      <c r="U27" s="520"/>
      <c r="V27" s="534"/>
      <c r="W27" s="530"/>
      <c r="X27" s="471"/>
      <c r="Y27" s="471"/>
      <c r="Z27" s="471"/>
      <c r="AA27" s="471"/>
      <c r="AB27" s="471"/>
      <c r="AC27" s="471"/>
      <c r="AD27" s="471"/>
      <c r="AE27" s="471"/>
      <c r="AF27" s="471"/>
      <c r="AG27" s="471"/>
    </row>
    <row r="28" spans="1:33" s="445" customFormat="1" ht="15" customHeight="1">
      <c r="A28" s="1376"/>
      <c r="B28" s="1376"/>
      <c r="C28" s="1376"/>
      <c r="D28" s="1376"/>
      <c r="E28" s="855"/>
      <c r="F28" s="851"/>
      <c r="G28" s="851"/>
      <c r="H28" s="851"/>
      <c r="I28" s="847"/>
      <c r="J28" s="844"/>
      <c r="K28" s="854"/>
      <c r="L28" s="508"/>
      <c r="M28" s="521" t="s">
        <v>11</v>
      </c>
      <c r="N28" s="519"/>
      <c r="O28" s="515"/>
      <c r="P28" s="515"/>
      <c r="Q28" s="515"/>
      <c r="R28" s="542"/>
      <c r="S28" s="534"/>
      <c r="T28" s="533"/>
      <c r="U28" s="519"/>
      <c r="V28" s="534"/>
      <c r="W28" s="530"/>
      <c r="X28" s="471"/>
      <c r="Y28" s="471"/>
      <c r="Z28" s="471"/>
      <c r="AA28" s="471"/>
      <c r="AB28" s="471"/>
      <c r="AC28" s="471"/>
      <c r="AD28" s="471"/>
      <c r="AE28" s="471"/>
      <c r="AF28" s="471"/>
      <c r="AG28" s="471"/>
    </row>
    <row r="29" spans="1:33" s="445" customFormat="1" ht="15" customHeight="1">
      <c r="A29" s="1376"/>
      <c r="B29" s="1376"/>
      <c r="C29" s="1376"/>
      <c r="D29" s="855"/>
      <c r="E29" s="855"/>
      <c r="F29" s="851"/>
      <c r="G29" s="851"/>
      <c r="H29" s="851"/>
      <c r="I29" s="847"/>
      <c r="J29" s="844"/>
      <c r="K29" s="854"/>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row>
    <row r="30" spans="1:33" s="445" customFormat="1" ht="15" customHeight="1">
      <c r="A30" s="1376"/>
      <c r="B30" s="1376"/>
      <c r="C30" s="855"/>
      <c r="D30" s="855"/>
      <c r="E30" s="855"/>
      <c r="F30" s="855"/>
      <c r="G30" s="860"/>
      <c r="H30" s="847"/>
      <c r="I30" s="858"/>
      <c r="J30" s="844"/>
      <c r="K30" s="859"/>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row>
    <row r="31" spans="1:33" s="445" customFormat="1" ht="15" customHeight="1">
      <c r="A31" s="1376"/>
      <c r="B31" s="855"/>
      <c r="C31" s="855"/>
      <c r="D31" s="855"/>
      <c r="E31" s="855"/>
      <c r="F31" s="855"/>
      <c r="G31" s="860"/>
      <c r="H31" s="847"/>
      <c r="I31" s="847"/>
      <c r="J31" s="844"/>
      <c r="K31" s="854"/>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row>
    <row r="32" spans="1:33" s="445" customFormat="1" ht="15" customHeight="1">
      <c r="A32" s="843"/>
      <c r="B32" s="843"/>
      <c r="C32" s="843"/>
      <c r="D32" s="843"/>
      <c r="E32" s="843"/>
      <c r="F32" s="843"/>
      <c r="G32" s="843"/>
      <c r="H32" s="843"/>
      <c r="I32" s="843"/>
      <c r="J32" s="843"/>
      <c r="K32" s="843"/>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row>
    <row r="33" spans="12:23" ht="3" customHeight="1">
      <c r="L33" s="455"/>
      <c r="M33" s="455"/>
      <c r="N33" s="455"/>
      <c r="O33" s="455"/>
      <c r="P33" s="455"/>
      <c r="Q33" s="455"/>
      <c r="R33" s="455"/>
      <c r="S33" s="455"/>
      <c r="T33" s="455"/>
      <c r="U33" s="455"/>
    </row>
    <row r="34" spans="12:23" ht="133.5" customHeight="1">
      <c r="L34" s="1">
        <v>1</v>
      </c>
      <c r="M34" s="1339" t="s">
        <v>725</v>
      </c>
      <c r="N34" s="1339"/>
      <c r="O34" s="1339"/>
      <c r="P34" s="1339"/>
      <c r="Q34" s="1339"/>
      <c r="R34" s="1339"/>
      <c r="S34" s="1339"/>
      <c r="T34" s="1339"/>
      <c r="U34" s="1339"/>
      <c r="V34" s="1339"/>
      <c r="W34" s="1339"/>
    </row>
  </sheetData>
  <sheetProtection password="FA9C" sheet="1" objects="1" scenarios="1" formatColumns="0" formatRows="0"/>
  <dataConsolidate link="1"/>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50</v>
      </c>
    </row>
    <row r="2" spans="1:20" ht="22.5">
      <c r="F2" s="1340" t="s">
        <v>471</v>
      </c>
      <c r="G2" s="1341"/>
      <c r="H2" s="1342"/>
      <c r="I2" s="609"/>
    </row>
    <row r="3" spans="1:20" ht="3" customHeight="1"/>
    <row r="4" spans="1:20" s="539" customFormat="1" ht="11.25">
      <c r="A4" s="559"/>
      <c r="B4" s="559"/>
      <c r="C4" s="559"/>
      <c r="D4" s="559"/>
      <c r="F4" s="1298" t="s">
        <v>445</v>
      </c>
      <c r="G4" s="1298"/>
      <c r="H4" s="1298"/>
      <c r="I4" s="134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4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25.12.2018</v>
      </c>
      <c r="I7" s="550" t="s">
        <v>473</v>
      </c>
      <c r="J7" s="584"/>
      <c r="K7" s="559"/>
      <c r="L7" s="559"/>
      <c r="M7" s="559"/>
      <c r="N7" s="559"/>
      <c r="O7" s="559"/>
      <c r="P7" s="559"/>
      <c r="Q7" s="559"/>
      <c r="R7" s="559"/>
      <c r="S7" s="559"/>
      <c r="T7" s="559"/>
    </row>
    <row r="8" spans="1:20" s="539" customFormat="1" ht="45">
      <c r="A8" s="1344">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44"/>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44"/>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44"/>
      <c r="B11" s="1344">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44"/>
      <c r="B12" s="1344"/>
      <c r="C12" s="1344">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44"/>
      <c r="B13" s="1344"/>
      <c r="C13" s="1344"/>
      <c r="D13" s="592">
        <v>1</v>
      </c>
      <c r="F13" s="585" t="str">
        <f>"4."&amp;mergeValue(A13) &amp;"."&amp;mergeValue(B13)&amp;"."&amp;mergeValue(C13)&amp;"."&amp;mergeValue(D13)</f>
        <v>4.1.1.1.1</v>
      </c>
      <c r="G13" s="602" t="s">
        <v>478</v>
      </c>
      <c r="H13" s="573"/>
      <c r="I13" s="1345" t="s">
        <v>570</v>
      </c>
      <c r="J13" s="584"/>
      <c r="K13" s="559"/>
      <c r="L13" s="559"/>
      <c r="M13" s="559"/>
      <c r="N13" s="559"/>
      <c r="O13" s="559"/>
      <c r="P13" s="559"/>
      <c r="Q13" s="559"/>
      <c r="R13" s="559"/>
      <c r="S13" s="559"/>
      <c r="T13" s="559"/>
    </row>
    <row r="14" spans="1:20" s="539" customFormat="1" ht="18.75">
      <c r="A14" s="1344"/>
      <c r="B14" s="1344"/>
      <c r="C14" s="1344"/>
      <c r="D14" s="592"/>
      <c r="F14" s="588"/>
      <c r="G14" s="520" t="s">
        <v>4</v>
      </c>
      <c r="H14" s="593"/>
      <c r="I14" s="1345"/>
      <c r="J14" s="584"/>
      <c r="K14" s="559"/>
      <c r="L14" s="559"/>
      <c r="M14" s="559"/>
      <c r="N14" s="559"/>
      <c r="O14" s="559"/>
      <c r="P14" s="559"/>
      <c r="Q14" s="559"/>
      <c r="R14" s="559"/>
      <c r="S14" s="559"/>
      <c r="T14" s="559"/>
    </row>
    <row r="15" spans="1:20" s="539" customFormat="1" ht="18.75">
      <c r="A15" s="1344"/>
      <c r="B15" s="1344"/>
      <c r="C15" s="592"/>
      <c r="D15" s="592"/>
      <c r="F15" s="603"/>
      <c r="G15" s="546" t="s">
        <v>401</v>
      </c>
      <c r="H15" s="604"/>
      <c r="I15" s="605"/>
      <c r="J15" s="584"/>
      <c r="K15" s="559"/>
      <c r="L15" s="559"/>
      <c r="M15" s="559"/>
      <c r="N15" s="559"/>
      <c r="O15" s="559"/>
      <c r="P15" s="559"/>
      <c r="Q15" s="559"/>
      <c r="R15" s="559"/>
      <c r="S15" s="559"/>
      <c r="T15" s="559"/>
    </row>
    <row r="16" spans="1:20" s="539" customFormat="1" ht="18.75">
      <c r="A16" s="1344"/>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39" t="s">
        <v>572</v>
      </c>
      <c r="H19" s="133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65" t="str">
        <f>"Код шаблона: " &amp; GetCode()</f>
        <v>Код шаблона: FAS.JKH.OPEN.INFO.REQUEST.WARM</v>
      </c>
      <c r="C2" s="1265"/>
      <c r="D2" s="1265"/>
      <c r="E2" s="1265"/>
      <c r="F2" s="1265"/>
      <c r="G2" s="1265"/>
      <c r="Q2" s="223"/>
      <c r="R2" s="223"/>
      <c r="S2" s="223"/>
      <c r="T2" s="223"/>
      <c r="U2" s="223"/>
      <c r="V2" s="223"/>
      <c r="W2" s="223"/>
    </row>
    <row r="3" spans="1:27" ht="18" customHeight="1">
      <c r="B3" s="1266" t="str">
        <f>"Версия " &amp; GetVersion()</f>
        <v>Версия 1.0</v>
      </c>
      <c r="C3" s="1266"/>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70" t="s">
        <v>677</v>
      </c>
      <c r="C5" s="1271"/>
      <c r="D5" s="1271"/>
      <c r="E5" s="1271"/>
      <c r="F5" s="1271"/>
      <c r="G5" s="1271"/>
      <c r="H5" s="1271"/>
      <c r="I5" s="1271"/>
      <c r="J5" s="1271"/>
      <c r="K5" s="1271"/>
      <c r="L5" s="1271"/>
      <c r="M5" s="1271"/>
      <c r="N5" s="1271"/>
      <c r="O5" s="1271"/>
      <c r="P5" s="1271"/>
      <c r="Q5" s="1271"/>
      <c r="R5" s="1271"/>
      <c r="S5" s="1271"/>
      <c r="T5" s="1271"/>
      <c r="U5" s="1271"/>
      <c r="V5" s="1271"/>
      <c r="W5" s="1271"/>
      <c r="X5" s="1271"/>
      <c r="Y5" s="1271"/>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67" t="s">
        <v>568</v>
      </c>
      <c r="F7" s="1267"/>
      <c r="G7" s="1267"/>
      <c r="H7" s="1267"/>
      <c r="I7" s="1267"/>
      <c r="J7" s="1267"/>
      <c r="K7" s="1267"/>
      <c r="L7" s="1267"/>
      <c r="M7" s="1267"/>
      <c r="N7" s="1267"/>
      <c r="O7" s="1267"/>
      <c r="P7" s="1267"/>
      <c r="Q7" s="1267"/>
      <c r="R7" s="1267"/>
      <c r="S7" s="1267"/>
      <c r="T7" s="1267"/>
      <c r="U7" s="1267"/>
      <c r="V7" s="1267"/>
      <c r="W7" s="1267"/>
      <c r="X7" s="1267"/>
      <c r="Y7" s="56"/>
    </row>
    <row r="8" spans="1:27" ht="15" customHeight="1">
      <c r="A8" s="40"/>
      <c r="B8" s="75"/>
      <c r="C8" s="74"/>
      <c r="D8" s="57"/>
      <c r="E8" s="1267"/>
      <c r="F8" s="1267"/>
      <c r="G8" s="1267"/>
      <c r="H8" s="1267"/>
      <c r="I8" s="1267"/>
      <c r="J8" s="1267"/>
      <c r="K8" s="1267"/>
      <c r="L8" s="1267"/>
      <c r="M8" s="1267"/>
      <c r="N8" s="1267"/>
      <c r="O8" s="1267"/>
      <c r="P8" s="1267"/>
      <c r="Q8" s="1267"/>
      <c r="R8" s="1267"/>
      <c r="S8" s="1267"/>
      <c r="T8" s="1267"/>
      <c r="U8" s="1267"/>
      <c r="V8" s="1267"/>
      <c r="W8" s="1267"/>
      <c r="X8" s="1267"/>
      <c r="Y8" s="56"/>
    </row>
    <row r="9" spans="1:27" ht="15" customHeight="1">
      <c r="A9" s="40"/>
      <c r="B9" s="75"/>
      <c r="C9" s="74"/>
      <c r="D9" s="57"/>
      <c r="E9" s="1267"/>
      <c r="F9" s="1267"/>
      <c r="G9" s="1267"/>
      <c r="H9" s="1267"/>
      <c r="I9" s="1267"/>
      <c r="J9" s="1267"/>
      <c r="K9" s="1267"/>
      <c r="L9" s="1267"/>
      <c r="M9" s="1267"/>
      <c r="N9" s="1267"/>
      <c r="O9" s="1267"/>
      <c r="P9" s="1267"/>
      <c r="Q9" s="1267"/>
      <c r="R9" s="1267"/>
      <c r="S9" s="1267"/>
      <c r="T9" s="1267"/>
      <c r="U9" s="1267"/>
      <c r="V9" s="1267"/>
      <c r="W9" s="1267"/>
      <c r="X9" s="1267"/>
      <c r="Y9" s="56"/>
    </row>
    <row r="10" spans="1:27" ht="10.5" customHeight="1">
      <c r="A10" s="40"/>
      <c r="B10" s="75"/>
      <c r="C10" s="74"/>
      <c r="D10" s="57"/>
      <c r="E10" s="1267"/>
      <c r="F10" s="1267"/>
      <c r="G10" s="1267"/>
      <c r="H10" s="1267"/>
      <c r="I10" s="1267"/>
      <c r="J10" s="1267"/>
      <c r="K10" s="1267"/>
      <c r="L10" s="1267"/>
      <c r="M10" s="1267"/>
      <c r="N10" s="1267"/>
      <c r="O10" s="1267"/>
      <c r="P10" s="1267"/>
      <c r="Q10" s="1267"/>
      <c r="R10" s="1267"/>
      <c r="S10" s="1267"/>
      <c r="T10" s="1267"/>
      <c r="U10" s="1267"/>
      <c r="V10" s="1267"/>
      <c r="W10" s="1267"/>
      <c r="X10" s="1267"/>
      <c r="Y10" s="56"/>
    </row>
    <row r="11" spans="1:27" ht="27" customHeight="1">
      <c r="A11" s="40"/>
      <c r="B11" s="75"/>
      <c r="C11" s="74"/>
      <c r="D11" s="57"/>
      <c r="E11" s="1267"/>
      <c r="F11" s="1267"/>
      <c r="G11" s="1267"/>
      <c r="H11" s="1267"/>
      <c r="I11" s="1267"/>
      <c r="J11" s="1267"/>
      <c r="K11" s="1267"/>
      <c r="L11" s="1267"/>
      <c r="M11" s="1267"/>
      <c r="N11" s="1267"/>
      <c r="O11" s="1267"/>
      <c r="P11" s="1267"/>
      <c r="Q11" s="1267"/>
      <c r="R11" s="1267"/>
      <c r="S11" s="1267"/>
      <c r="T11" s="1267"/>
      <c r="U11" s="1267"/>
      <c r="V11" s="1267"/>
      <c r="W11" s="1267"/>
      <c r="X11" s="1267"/>
      <c r="Y11" s="56"/>
    </row>
    <row r="12" spans="1:27" ht="12" customHeight="1">
      <c r="A12" s="40"/>
      <c r="B12" s="75"/>
      <c r="C12" s="74"/>
      <c r="D12" s="57"/>
      <c r="E12" s="1267"/>
      <c r="F12" s="1267"/>
      <c r="G12" s="1267"/>
      <c r="H12" s="1267"/>
      <c r="I12" s="1267"/>
      <c r="J12" s="1267"/>
      <c r="K12" s="1267"/>
      <c r="L12" s="1267"/>
      <c r="M12" s="1267"/>
      <c r="N12" s="1267"/>
      <c r="O12" s="1267"/>
      <c r="P12" s="1267"/>
      <c r="Q12" s="1267"/>
      <c r="R12" s="1267"/>
      <c r="S12" s="1267"/>
      <c r="T12" s="1267"/>
      <c r="U12" s="1267"/>
      <c r="V12" s="1267"/>
      <c r="W12" s="1267"/>
      <c r="X12" s="1267"/>
      <c r="Y12" s="56"/>
    </row>
    <row r="13" spans="1:27" ht="38.25" customHeight="1">
      <c r="A13" s="40"/>
      <c r="B13" s="75"/>
      <c r="C13" s="74"/>
      <c r="D13" s="57"/>
      <c r="E13" s="1267"/>
      <c r="F13" s="1267"/>
      <c r="G13" s="1267"/>
      <c r="H13" s="1267"/>
      <c r="I13" s="1267"/>
      <c r="J13" s="1267"/>
      <c r="K13" s="1267"/>
      <c r="L13" s="1267"/>
      <c r="M13" s="1267"/>
      <c r="N13" s="1267"/>
      <c r="O13" s="1267"/>
      <c r="P13" s="1267"/>
      <c r="Q13" s="1267"/>
      <c r="R13" s="1267"/>
      <c r="S13" s="1267"/>
      <c r="T13" s="1267"/>
      <c r="U13" s="1267"/>
      <c r="V13" s="1267"/>
      <c r="W13" s="1267"/>
      <c r="X13" s="1267"/>
      <c r="Y13" s="70"/>
    </row>
    <row r="14" spans="1:27" ht="15" customHeight="1">
      <c r="A14" s="40"/>
      <c r="B14" s="75"/>
      <c r="C14" s="74"/>
      <c r="D14" s="57"/>
      <c r="E14" s="1267"/>
      <c r="F14" s="1267"/>
      <c r="G14" s="1267"/>
      <c r="H14" s="1267"/>
      <c r="I14" s="1267"/>
      <c r="J14" s="1267"/>
      <c r="K14" s="1267"/>
      <c r="L14" s="1267"/>
      <c r="M14" s="1267"/>
      <c r="N14" s="1267"/>
      <c r="O14" s="1267"/>
      <c r="P14" s="1267"/>
      <c r="Q14" s="1267"/>
      <c r="R14" s="1267"/>
      <c r="S14" s="1267"/>
      <c r="T14" s="1267"/>
      <c r="U14" s="1267"/>
      <c r="V14" s="1267"/>
      <c r="W14" s="1267"/>
      <c r="X14" s="1267"/>
      <c r="Y14" s="56"/>
    </row>
    <row r="15" spans="1:27" ht="15">
      <c r="A15" s="40"/>
      <c r="B15" s="75"/>
      <c r="C15" s="74"/>
      <c r="D15" s="57"/>
      <c r="E15" s="1267"/>
      <c r="F15" s="1267"/>
      <c r="G15" s="1267"/>
      <c r="H15" s="1267"/>
      <c r="I15" s="1267"/>
      <c r="J15" s="1267"/>
      <c r="K15" s="1267"/>
      <c r="L15" s="1267"/>
      <c r="M15" s="1267"/>
      <c r="N15" s="1267"/>
      <c r="O15" s="1267"/>
      <c r="P15" s="1267"/>
      <c r="Q15" s="1267"/>
      <c r="R15" s="1267"/>
      <c r="S15" s="1267"/>
      <c r="T15" s="1267"/>
      <c r="U15" s="1267"/>
      <c r="V15" s="1267"/>
      <c r="W15" s="1267"/>
      <c r="X15" s="1267"/>
      <c r="Y15" s="56"/>
    </row>
    <row r="16" spans="1:27" ht="15">
      <c r="A16" s="40"/>
      <c r="B16" s="75"/>
      <c r="C16" s="74"/>
      <c r="D16" s="57"/>
      <c r="E16" s="1267"/>
      <c r="F16" s="1267"/>
      <c r="G16" s="1267"/>
      <c r="H16" s="1267"/>
      <c r="I16" s="1267"/>
      <c r="J16" s="1267"/>
      <c r="K16" s="1267"/>
      <c r="L16" s="1267"/>
      <c r="M16" s="1267"/>
      <c r="N16" s="1267"/>
      <c r="O16" s="1267"/>
      <c r="P16" s="1267"/>
      <c r="Q16" s="1267"/>
      <c r="R16" s="1267"/>
      <c r="S16" s="1267"/>
      <c r="T16" s="1267"/>
      <c r="U16" s="1267"/>
      <c r="V16" s="1267"/>
      <c r="W16" s="1267"/>
      <c r="X16" s="1267"/>
      <c r="Y16" s="56"/>
    </row>
    <row r="17" spans="1:25" ht="15" customHeight="1">
      <c r="A17" s="40"/>
      <c r="B17" s="75"/>
      <c r="C17" s="74"/>
      <c r="D17" s="57"/>
      <c r="E17" s="1267"/>
      <c r="F17" s="1267"/>
      <c r="G17" s="1267"/>
      <c r="H17" s="1267"/>
      <c r="I17" s="1267"/>
      <c r="J17" s="1267"/>
      <c r="K17" s="1267"/>
      <c r="L17" s="1267"/>
      <c r="M17" s="1267"/>
      <c r="N17" s="1267"/>
      <c r="O17" s="1267"/>
      <c r="P17" s="1267"/>
      <c r="Q17" s="1267"/>
      <c r="R17" s="1267"/>
      <c r="S17" s="1267"/>
      <c r="T17" s="1267"/>
      <c r="U17" s="1267"/>
      <c r="V17" s="1267"/>
      <c r="W17" s="1267"/>
      <c r="X17" s="1267"/>
      <c r="Y17" s="56"/>
    </row>
    <row r="18" spans="1:25" ht="15">
      <c r="A18" s="40"/>
      <c r="B18" s="75"/>
      <c r="C18" s="74"/>
      <c r="D18" s="57"/>
      <c r="E18" s="1267"/>
      <c r="F18" s="1267"/>
      <c r="G18" s="1267"/>
      <c r="H18" s="1267"/>
      <c r="I18" s="1267"/>
      <c r="J18" s="1267"/>
      <c r="K18" s="1267"/>
      <c r="L18" s="1267"/>
      <c r="M18" s="1267"/>
      <c r="N18" s="1267"/>
      <c r="O18" s="1267"/>
      <c r="P18" s="1267"/>
      <c r="Q18" s="1267"/>
      <c r="R18" s="1267"/>
      <c r="S18" s="1267"/>
      <c r="T18" s="1267"/>
      <c r="U18" s="1267"/>
      <c r="V18" s="1267"/>
      <c r="W18" s="1267"/>
      <c r="X18" s="1267"/>
      <c r="Y18" s="56"/>
    </row>
    <row r="19" spans="1:25" ht="59.25" customHeight="1">
      <c r="A19" s="40"/>
      <c r="B19" s="75"/>
      <c r="C19" s="74"/>
      <c r="D19" s="63"/>
      <c r="E19" s="1267"/>
      <c r="F19" s="1267"/>
      <c r="G19" s="1267"/>
      <c r="H19" s="1267"/>
      <c r="I19" s="1267"/>
      <c r="J19" s="1267"/>
      <c r="K19" s="1267"/>
      <c r="L19" s="1267"/>
      <c r="M19" s="1267"/>
      <c r="N19" s="1267"/>
      <c r="O19" s="1267"/>
      <c r="P19" s="1267"/>
      <c r="Q19" s="1267"/>
      <c r="R19" s="1267"/>
      <c r="S19" s="1267"/>
      <c r="T19" s="1267"/>
      <c r="U19" s="1267"/>
      <c r="V19" s="1267"/>
      <c r="W19" s="1267"/>
      <c r="X19" s="1267"/>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73" t="s">
        <v>253</v>
      </c>
      <c r="G21" s="1274"/>
      <c r="H21" s="1274"/>
      <c r="I21" s="1274"/>
      <c r="J21" s="1274"/>
      <c r="K21" s="1274"/>
      <c r="L21" s="1274"/>
      <c r="M21" s="1274"/>
      <c r="N21" s="57"/>
      <c r="O21" s="68" t="s">
        <v>236</v>
      </c>
      <c r="P21" s="1275" t="s">
        <v>237</v>
      </c>
      <c r="Q21" s="1276"/>
      <c r="R21" s="1276"/>
      <c r="S21" s="1276"/>
      <c r="T21" s="1276"/>
      <c r="U21" s="1276"/>
      <c r="V21" s="1276"/>
      <c r="W21" s="1276"/>
      <c r="X21" s="1276"/>
      <c r="Y21" s="56"/>
    </row>
    <row r="22" spans="1:25" ht="14.25" hidden="1" customHeight="1">
      <c r="A22" s="40"/>
      <c r="B22" s="75"/>
      <c r="C22" s="74"/>
      <c r="D22" s="58"/>
      <c r="E22" s="89" t="s">
        <v>236</v>
      </c>
      <c r="F22" s="1273" t="s">
        <v>239</v>
      </c>
      <c r="G22" s="1274"/>
      <c r="H22" s="1274"/>
      <c r="I22" s="1274"/>
      <c r="J22" s="1274"/>
      <c r="K22" s="1274"/>
      <c r="L22" s="1274"/>
      <c r="M22" s="1274"/>
      <c r="N22" s="57"/>
      <c r="O22" s="71" t="s">
        <v>236</v>
      </c>
      <c r="P22" s="1275" t="s">
        <v>566</v>
      </c>
      <c r="Q22" s="1276"/>
      <c r="R22" s="1276"/>
      <c r="S22" s="1276"/>
      <c r="T22" s="1276"/>
      <c r="U22" s="1276"/>
      <c r="V22" s="1276"/>
      <c r="W22" s="1276"/>
      <c r="X22" s="1276"/>
      <c r="Y22" s="56"/>
    </row>
    <row r="23" spans="1:25" ht="27" hidden="1" customHeight="1">
      <c r="A23" s="40"/>
      <c r="B23" s="75"/>
      <c r="C23" s="74"/>
      <c r="D23" s="58"/>
      <c r="E23" s="57"/>
      <c r="F23" s="57"/>
      <c r="G23" s="57"/>
      <c r="H23" s="57"/>
      <c r="I23" s="57"/>
      <c r="J23" s="57"/>
      <c r="K23" s="57"/>
      <c r="L23" s="57"/>
      <c r="M23" s="57"/>
      <c r="N23" s="57"/>
      <c r="O23" s="57"/>
      <c r="P23" s="1268"/>
      <c r="Q23" s="1268"/>
      <c r="R23" s="1268"/>
      <c r="S23" s="1268"/>
      <c r="T23" s="1268"/>
      <c r="U23" s="1268"/>
      <c r="V23" s="1268"/>
      <c r="W23" s="1268"/>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72" t="s">
        <v>392</v>
      </c>
      <c r="F35" s="1272"/>
      <c r="G35" s="1272"/>
      <c r="H35" s="1272"/>
      <c r="I35" s="1272"/>
      <c r="J35" s="1272"/>
      <c r="K35" s="1272"/>
      <c r="L35" s="1272"/>
      <c r="M35" s="1272"/>
      <c r="N35" s="1272"/>
      <c r="O35" s="1272"/>
      <c r="P35" s="1272"/>
      <c r="Q35" s="1272"/>
      <c r="R35" s="1272"/>
      <c r="S35" s="1272"/>
      <c r="T35" s="1272"/>
      <c r="U35" s="1272"/>
      <c r="V35" s="1272"/>
      <c r="W35" s="1272"/>
      <c r="X35" s="1272"/>
      <c r="Y35" s="56"/>
    </row>
    <row r="36" spans="1:25" ht="38.25" hidden="1" customHeight="1">
      <c r="A36" s="40"/>
      <c r="B36" s="75"/>
      <c r="C36" s="74"/>
      <c r="D36" s="58"/>
      <c r="E36" s="1272"/>
      <c r="F36" s="1272"/>
      <c r="G36" s="1272"/>
      <c r="H36" s="1272"/>
      <c r="I36" s="1272"/>
      <c r="J36" s="1272"/>
      <c r="K36" s="1272"/>
      <c r="L36" s="1272"/>
      <c r="M36" s="1272"/>
      <c r="N36" s="1272"/>
      <c r="O36" s="1272"/>
      <c r="P36" s="1272"/>
      <c r="Q36" s="1272"/>
      <c r="R36" s="1272"/>
      <c r="S36" s="1272"/>
      <c r="T36" s="1272"/>
      <c r="U36" s="1272"/>
      <c r="V36" s="1272"/>
      <c r="W36" s="1272"/>
      <c r="X36" s="1272"/>
      <c r="Y36" s="56"/>
    </row>
    <row r="37" spans="1:25" ht="9.75" hidden="1" customHeight="1">
      <c r="A37" s="40"/>
      <c r="B37" s="75"/>
      <c r="C37" s="74"/>
      <c r="D37" s="58"/>
      <c r="E37" s="1272"/>
      <c r="F37" s="1272"/>
      <c r="G37" s="1272"/>
      <c r="H37" s="1272"/>
      <c r="I37" s="1272"/>
      <c r="J37" s="1272"/>
      <c r="K37" s="1272"/>
      <c r="L37" s="1272"/>
      <c r="M37" s="1272"/>
      <c r="N37" s="1272"/>
      <c r="O37" s="1272"/>
      <c r="P37" s="1272"/>
      <c r="Q37" s="1272"/>
      <c r="R37" s="1272"/>
      <c r="S37" s="1272"/>
      <c r="T37" s="1272"/>
      <c r="U37" s="1272"/>
      <c r="V37" s="1272"/>
      <c r="W37" s="1272"/>
      <c r="X37" s="1272"/>
      <c r="Y37" s="56"/>
    </row>
    <row r="38" spans="1:25" ht="51" hidden="1" customHeight="1">
      <c r="A38" s="40"/>
      <c r="B38" s="75"/>
      <c r="C38" s="74"/>
      <c r="D38" s="58"/>
      <c r="E38" s="1272"/>
      <c r="F38" s="1272"/>
      <c r="G38" s="1272"/>
      <c r="H38" s="1272"/>
      <c r="I38" s="1272"/>
      <c r="J38" s="1272"/>
      <c r="K38" s="1272"/>
      <c r="L38" s="1272"/>
      <c r="M38" s="1272"/>
      <c r="N38" s="1272"/>
      <c r="O38" s="1272"/>
      <c r="P38" s="1272"/>
      <c r="Q38" s="1272"/>
      <c r="R38" s="1272"/>
      <c r="S38" s="1272"/>
      <c r="T38" s="1272"/>
      <c r="U38" s="1272"/>
      <c r="V38" s="1272"/>
      <c r="W38" s="1272"/>
      <c r="X38" s="1272"/>
      <c r="Y38" s="56"/>
    </row>
    <row r="39" spans="1:25" ht="15" hidden="1" customHeight="1">
      <c r="A39" s="40"/>
      <c r="B39" s="75"/>
      <c r="C39" s="74"/>
      <c r="D39" s="58"/>
      <c r="E39" s="1272"/>
      <c r="F39" s="1272"/>
      <c r="G39" s="1272"/>
      <c r="H39" s="1272"/>
      <c r="I39" s="1272"/>
      <c r="J39" s="1272"/>
      <c r="K39" s="1272"/>
      <c r="L39" s="1272"/>
      <c r="M39" s="1272"/>
      <c r="N39" s="1272"/>
      <c r="O39" s="1272"/>
      <c r="P39" s="1272"/>
      <c r="Q39" s="1272"/>
      <c r="R39" s="1272"/>
      <c r="S39" s="1272"/>
      <c r="T39" s="1272"/>
      <c r="U39" s="1272"/>
      <c r="V39" s="1272"/>
      <c r="W39" s="1272"/>
      <c r="X39" s="1272"/>
      <c r="Y39" s="56"/>
    </row>
    <row r="40" spans="1:25" ht="12" hidden="1" customHeight="1">
      <c r="A40" s="40"/>
      <c r="B40" s="75"/>
      <c r="C40" s="74"/>
      <c r="D40" s="58"/>
      <c r="E40" s="1277"/>
      <c r="F40" s="1278"/>
      <c r="G40" s="1278"/>
      <c r="H40" s="1278"/>
      <c r="I40" s="1278"/>
      <c r="J40" s="1278"/>
      <c r="K40" s="1278"/>
      <c r="L40" s="1278"/>
      <c r="M40" s="1278"/>
      <c r="N40" s="1278"/>
      <c r="O40" s="1278"/>
      <c r="P40" s="1278"/>
      <c r="Q40" s="1278"/>
      <c r="R40" s="1278"/>
      <c r="S40" s="1278"/>
      <c r="T40" s="1278"/>
      <c r="U40" s="1278"/>
      <c r="V40" s="1278"/>
      <c r="W40" s="1278"/>
      <c r="X40" s="1278"/>
      <c r="Y40" s="56"/>
    </row>
    <row r="41" spans="1:25" ht="38.25" hidden="1" customHeight="1">
      <c r="A41" s="40"/>
      <c r="B41" s="75"/>
      <c r="C41" s="74"/>
      <c r="D41" s="58"/>
      <c r="E41" s="1272"/>
      <c r="F41" s="1272"/>
      <c r="G41" s="1272"/>
      <c r="H41" s="1272"/>
      <c r="I41" s="1272"/>
      <c r="J41" s="1272"/>
      <c r="K41" s="1272"/>
      <c r="L41" s="1272"/>
      <c r="M41" s="1272"/>
      <c r="N41" s="1272"/>
      <c r="O41" s="1272"/>
      <c r="P41" s="1272"/>
      <c r="Q41" s="1272"/>
      <c r="R41" s="1272"/>
      <c r="S41" s="1272"/>
      <c r="T41" s="1272"/>
      <c r="U41" s="1272"/>
      <c r="V41" s="1272"/>
      <c r="W41" s="1272"/>
      <c r="X41" s="1272"/>
      <c r="Y41" s="56"/>
    </row>
    <row r="42" spans="1:25" ht="15" hidden="1">
      <c r="A42" s="40"/>
      <c r="B42" s="75"/>
      <c r="C42" s="74"/>
      <c r="D42" s="58"/>
      <c r="E42" s="1272"/>
      <c r="F42" s="1272"/>
      <c r="G42" s="1272"/>
      <c r="H42" s="1272"/>
      <c r="I42" s="1272"/>
      <c r="J42" s="1272"/>
      <c r="K42" s="1272"/>
      <c r="L42" s="1272"/>
      <c r="M42" s="1272"/>
      <c r="N42" s="1272"/>
      <c r="O42" s="1272"/>
      <c r="P42" s="1272"/>
      <c r="Q42" s="1272"/>
      <c r="R42" s="1272"/>
      <c r="S42" s="1272"/>
      <c r="T42" s="1272"/>
      <c r="U42" s="1272"/>
      <c r="V42" s="1272"/>
      <c r="W42" s="1272"/>
      <c r="X42" s="1272"/>
      <c r="Y42" s="56"/>
    </row>
    <row r="43" spans="1:25" ht="15" hidden="1">
      <c r="A43" s="40"/>
      <c r="B43" s="75"/>
      <c r="C43" s="74"/>
      <c r="D43" s="58"/>
      <c r="E43" s="1272"/>
      <c r="F43" s="1272"/>
      <c r="G43" s="1272"/>
      <c r="H43" s="1272"/>
      <c r="I43" s="1272"/>
      <c r="J43" s="1272"/>
      <c r="K43" s="1272"/>
      <c r="L43" s="1272"/>
      <c r="M43" s="1272"/>
      <c r="N43" s="1272"/>
      <c r="O43" s="1272"/>
      <c r="P43" s="1272"/>
      <c r="Q43" s="1272"/>
      <c r="R43" s="1272"/>
      <c r="S43" s="1272"/>
      <c r="T43" s="1272"/>
      <c r="U43" s="1272"/>
      <c r="V43" s="1272"/>
      <c r="W43" s="1272"/>
      <c r="X43" s="1272"/>
      <c r="Y43" s="56"/>
    </row>
    <row r="44" spans="1:25" ht="33.75" hidden="1" customHeight="1">
      <c r="A44" s="40"/>
      <c r="B44" s="75"/>
      <c r="C44" s="74"/>
      <c r="D44" s="63"/>
      <c r="E44" s="1272"/>
      <c r="F44" s="1272"/>
      <c r="G44" s="1272"/>
      <c r="H44" s="1272"/>
      <c r="I44" s="1272"/>
      <c r="J44" s="1272"/>
      <c r="K44" s="1272"/>
      <c r="L44" s="1272"/>
      <c r="M44" s="1272"/>
      <c r="N44" s="1272"/>
      <c r="O44" s="1272"/>
      <c r="P44" s="1272"/>
      <c r="Q44" s="1272"/>
      <c r="R44" s="1272"/>
      <c r="S44" s="1272"/>
      <c r="T44" s="1272"/>
      <c r="U44" s="1272"/>
      <c r="V44" s="1272"/>
      <c r="W44" s="1272"/>
      <c r="X44" s="1272"/>
      <c r="Y44" s="56"/>
    </row>
    <row r="45" spans="1:25" ht="15" hidden="1">
      <c r="A45" s="40"/>
      <c r="B45" s="75"/>
      <c r="C45" s="74"/>
      <c r="D45" s="63"/>
      <c r="E45" s="1272"/>
      <c r="F45" s="1272"/>
      <c r="G45" s="1272"/>
      <c r="H45" s="1272"/>
      <c r="I45" s="1272"/>
      <c r="J45" s="1272"/>
      <c r="K45" s="1272"/>
      <c r="L45" s="1272"/>
      <c r="M45" s="1272"/>
      <c r="N45" s="1272"/>
      <c r="O45" s="1272"/>
      <c r="P45" s="1272"/>
      <c r="Q45" s="1272"/>
      <c r="R45" s="1272"/>
      <c r="S45" s="1272"/>
      <c r="T45" s="1272"/>
      <c r="U45" s="1272"/>
      <c r="V45" s="1272"/>
      <c r="W45" s="1272"/>
      <c r="X45" s="1272"/>
      <c r="Y45" s="56"/>
    </row>
    <row r="46" spans="1:25" ht="24" hidden="1" customHeight="1">
      <c r="A46" s="40"/>
      <c r="B46" s="75"/>
      <c r="C46" s="74"/>
      <c r="D46" s="58"/>
      <c r="E46" s="1283" t="s">
        <v>235</v>
      </c>
      <c r="F46" s="1283"/>
      <c r="G46" s="1283"/>
      <c r="H46" s="1283"/>
      <c r="I46" s="1283"/>
      <c r="J46" s="1283"/>
      <c r="K46" s="1283"/>
      <c r="L46" s="1283"/>
      <c r="M46" s="1283"/>
      <c r="N46" s="1283"/>
      <c r="O46" s="1283"/>
      <c r="P46" s="1283"/>
      <c r="Q46" s="1283"/>
      <c r="R46" s="1283"/>
      <c r="S46" s="1283"/>
      <c r="T46" s="1283"/>
      <c r="U46" s="1283"/>
      <c r="V46" s="1283"/>
      <c r="W46" s="1283"/>
      <c r="X46" s="1283"/>
      <c r="Y46" s="56"/>
    </row>
    <row r="47" spans="1:25" ht="37.5" hidden="1" customHeight="1">
      <c r="A47" s="40"/>
      <c r="B47" s="75"/>
      <c r="C47" s="74"/>
      <c r="D47" s="58"/>
      <c r="E47" s="1283"/>
      <c r="F47" s="1283"/>
      <c r="G47" s="1283"/>
      <c r="H47" s="1283"/>
      <c r="I47" s="1283"/>
      <c r="J47" s="1283"/>
      <c r="K47" s="1283"/>
      <c r="L47" s="1283"/>
      <c r="M47" s="1283"/>
      <c r="N47" s="1283"/>
      <c r="O47" s="1283"/>
      <c r="P47" s="1283"/>
      <c r="Q47" s="1283"/>
      <c r="R47" s="1283"/>
      <c r="S47" s="1283"/>
      <c r="T47" s="1283"/>
      <c r="U47" s="1283"/>
      <c r="V47" s="1283"/>
      <c r="W47" s="1283"/>
      <c r="X47" s="1283"/>
      <c r="Y47" s="56"/>
    </row>
    <row r="48" spans="1:25" ht="24" hidden="1" customHeight="1">
      <c r="A48" s="40"/>
      <c r="B48" s="75"/>
      <c r="C48" s="74"/>
      <c r="D48" s="58"/>
      <c r="E48" s="1283"/>
      <c r="F48" s="1283"/>
      <c r="G48" s="1283"/>
      <c r="H48" s="1283"/>
      <c r="I48" s="1283"/>
      <c r="J48" s="1283"/>
      <c r="K48" s="1283"/>
      <c r="L48" s="1283"/>
      <c r="M48" s="1283"/>
      <c r="N48" s="1283"/>
      <c r="O48" s="1283"/>
      <c r="P48" s="1283"/>
      <c r="Q48" s="1283"/>
      <c r="R48" s="1283"/>
      <c r="S48" s="1283"/>
      <c r="T48" s="1283"/>
      <c r="U48" s="1283"/>
      <c r="V48" s="1283"/>
      <c r="W48" s="1283"/>
      <c r="X48" s="1283"/>
      <c r="Y48" s="56"/>
    </row>
    <row r="49" spans="1:25" ht="51" hidden="1" customHeight="1">
      <c r="A49" s="40"/>
      <c r="B49" s="75"/>
      <c r="C49" s="74"/>
      <c r="D49" s="58"/>
      <c r="E49" s="1283"/>
      <c r="F49" s="1283"/>
      <c r="G49" s="1283"/>
      <c r="H49" s="1283"/>
      <c r="I49" s="1283"/>
      <c r="J49" s="1283"/>
      <c r="K49" s="1283"/>
      <c r="L49" s="1283"/>
      <c r="M49" s="1283"/>
      <c r="N49" s="1283"/>
      <c r="O49" s="1283"/>
      <c r="P49" s="1283"/>
      <c r="Q49" s="1283"/>
      <c r="R49" s="1283"/>
      <c r="S49" s="1283"/>
      <c r="T49" s="1283"/>
      <c r="U49" s="1283"/>
      <c r="V49" s="1283"/>
      <c r="W49" s="1283"/>
      <c r="X49" s="1283"/>
      <c r="Y49" s="56"/>
    </row>
    <row r="50" spans="1:25" ht="15" hidden="1">
      <c r="A50" s="40"/>
      <c r="B50" s="75"/>
      <c r="C50" s="74"/>
      <c r="D50" s="58"/>
      <c r="E50" s="1283"/>
      <c r="F50" s="1283"/>
      <c r="G50" s="1283"/>
      <c r="H50" s="1283"/>
      <c r="I50" s="1283"/>
      <c r="J50" s="1283"/>
      <c r="K50" s="1283"/>
      <c r="L50" s="1283"/>
      <c r="M50" s="1283"/>
      <c r="N50" s="1283"/>
      <c r="O50" s="1283"/>
      <c r="P50" s="1283"/>
      <c r="Q50" s="1283"/>
      <c r="R50" s="1283"/>
      <c r="S50" s="1283"/>
      <c r="T50" s="1283"/>
      <c r="U50" s="1283"/>
      <c r="V50" s="1283"/>
      <c r="W50" s="1283"/>
      <c r="X50" s="1283"/>
      <c r="Y50" s="56"/>
    </row>
    <row r="51" spans="1:25" ht="15" hidden="1">
      <c r="A51" s="40"/>
      <c r="B51" s="75"/>
      <c r="C51" s="74"/>
      <c r="D51" s="58"/>
      <c r="E51" s="1283"/>
      <c r="F51" s="1283"/>
      <c r="G51" s="1283"/>
      <c r="H51" s="1283"/>
      <c r="I51" s="1283"/>
      <c r="J51" s="1283"/>
      <c r="K51" s="1283"/>
      <c r="L51" s="1283"/>
      <c r="M51" s="1283"/>
      <c r="N51" s="1283"/>
      <c r="O51" s="1283"/>
      <c r="P51" s="1283"/>
      <c r="Q51" s="1283"/>
      <c r="R51" s="1283"/>
      <c r="S51" s="1283"/>
      <c r="T51" s="1283"/>
      <c r="U51" s="1283"/>
      <c r="V51" s="1283"/>
      <c r="W51" s="1283"/>
      <c r="X51" s="1283"/>
      <c r="Y51" s="56"/>
    </row>
    <row r="52" spans="1:25" ht="15" hidden="1">
      <c r="A52" s="40"/>
      <c r="B52" s="75"/>
      <c r="C52" s="74"/>
      <c r="D52" s="58"/>
      <c r="E52" s="1283"/>
      <c r="F52" s="1283"/>
      <c r="G52" s="1283"/>
      <c r="H52" s="1283"/>
      <c r="I52" s="1283"/>
      <c r="J52" s="1283"/>
      <c r="K52" s="1283"/>
      <c r="L52" s="1283"/>
      <c r="M52" s="1283"/>
      <c r="N52" s="1283"/>
      <c r="O52" s="1283"/>
      <c r="P52" s="1283"/>
      <c r="Q52" s="1283"/>
      <c r="R52" s="1283"/>
      <c r="S52" s="1283"/>
      <c r="T52" s="1283"/>
      <c r="U52" s="1283"/>
      <c r="V52" s="1283"/>
      <c r="W52" s="1283"/>
      <c r="X52" s="1283"/>
      <c r="Y52" s="56"/>
    </row>
    <row r="53" spans="1:25" ht="15" hidden="1">
      <c r="A53" s="40"/>
      <c r="B53" s="75"/>
      <c r="C53" s="74"/>
      <c r="D53" s="58"/>
      <c r="E53" s="1283"/>
      <c r="F53" s="1283"/>
      <c r="G53" s="1283"/>
      <c r="H53" s="1283"/>
      <c r="I53" s="1283"/>
      <c r="J53" s="1283"/>
      <c r="K53" s="1283"/>
      <c r="L53" s="1283"/>
      <c r="M53" s="1283"/>
      <c r="N53" s="1283"/>
      <c r="O53" s="1283"/>
      <c r="P53" s="1283"/>
      <c r="Q53" s="1283"/>
      <c r="R53" s="1283"/>
      <c r="S53" s="1283"/>
      <c r="T53" s="1283"/>
      <c r="U53" s="1283"/>
      <c r="V53" s="1283"/>
      <c r="W53" s="1283"/>
      <c r="X53" s="1283"/>
      <c r="Y53" s="56"/>
    </row>
    <row r="54" spans="1:25" ht="15" hidden="1">
      <c r="A54" s="40"/>
      <c r="B54" s="75"/>
      <c r="C54" s="74"/>
      <c r="D54" s="58"/>
      <c r="E54" s="1283"/>
      <c r="F54" s="1283"/>
      <c r="G54" s="1283"/>
      <c r="H54" s="1283"/>
      <c r="I54" s="1283"/>
      <c r="J54" s="1283"/>
      <c r="K54" s="1283"/>
      <c r="L54" s="1283"/>
      <c r="M54" s="1283"/>
      <c r="N54" s="1283"/>
      <c r="O54" s="1283"/>
      <c r="P54" s="1283"/>
      <c r="Q54" s="1283"/>
      <c r="R54" s="1283"/>
      <c r="S54" s="1283"/>
      <c r="T54" s="1283"/>
      <c r="U54" s="1283"/>
      <c r="V54" s="1283"/>
      <c r="W54" s="1283"/>
      <c r="X54" s="1283"/>
      <c r="Y54" s="56"/>
    </row>
    <row r="55" spans="1:25" ht="15" hidden="1">
      <c r="A55" s="40"/>
      <c r="B55" s="75"/>
      <c r="C55" s="74"/>
      <c r="D55" s="58"/>
      <c r="E55" s="1283"/>
      <c r="F55" s="1283"/>
      <c r="G55" s="1283"/>
      <c r="H55" s="1283"/>
      <c r="I55" s="1283"/>
      <c r="J55" s="1283"/>
      <c r="K55" s="1283"/>
      <c r="L55" s="1283"/>
      <c r="M55" s="1283"/>
      <c r="N55" s="1283"/>
      <c r="O55" s="1283"/>
      <c r="P55" s="1283"/>
      <c r="Q55" s="1283"/>
      <c r="R55" s="1283"/>
      <c r="S55" s="1283"/>
      <c r="T55" s="1283"/>
      <c r="U55" s="1283"/>
      <c r="V55" s="1283"/>
      <c r="W55" s="1283"/>
      <c r="X55" s="1283"/>
      <c r="Y55" s="56"/>
    </row>
    <row r="56" spans="1:25" ht="25.5" hidden="1" customHeight="1">
      <c r="A56" s="40"/>
      <c r="B56" s="75"/>
      <c r="C56" s="74"/>
      <c r="D56" s="63"/>
      <c r="E56" s="1283"/>
      <c r="F56" s="1283"/>
      <c r="G56" s="1283"/>
      <c r="H56" s="1283"/>
      <c r="I56" s="1283"/>
      <c r="J56" s="1283"/>
      <c r="K56" s="1283"/>
      <c r="L56" s="1283"/>
      <c r="M56" s="1283"/>
      <c r="N56" s="1283"/>
      <c r="O56" s="1283"/>
      <c r="P56" s="1283"/>
      <c r="Q56" s="1283"/>
      <c r="R56" s="1283"/>
      <c r="S56" s="1283"/>
      <c r="T56" s="1283"/>
      <c r="U56" s="1283"/>
      <c r="V56" s="1283"/>
      <c r="W56" s="1283"/>
      <c r="X56" s="1283"/>
      <c r="Y56" s="56"/>
    </row>
    <row r="57" spans="1:25" ht="15" hidden="1">
      <c r="A57" s="40"/>
      <c r="B57" s="75"/>
      <c r="C57" s="74"/>
      <c r="D57" s="63"/>
      <c r="E57" s="1283"/>
      <c r="F57" s="1283"/>
      <c r="G57" s="1283"/>
      <c r="H57" s="1283"/>
      <c r="I57" s="1283"/>
      <c r="J57" s="1283"/>
      <c r="K57" s="1283"/>
      <c r="L57" s="1283"/>
      <c r="M57" s="1283"/>
      <c r="N57" s="1283"/>
      <c r="O57" s="1283"/>
      <c r="P57" s="1283"/>
      <c r="Q57" s="1283"/>
      <c r="R57" s="1283"/>
      <c r="S57" s="1283"/>
      <c r="T57" s="1283"/>
      <c r="U57" s="1283"/>
      <c r="V57" s="1283"/>
      <c r="W57" s="1283"/>
      <c r="X57" s="1283"/>
      <c r="Y57" s="56"/>
    </row>
    <row r="58" spans="1:25" ht="15" hidden="1" customHeight="1">
      <c r="A58" s="40"/>
      <c r="B58" s="75"/>
      <c r="C58" s="74"/>
      <c r="D58" s="58"/>
      <c r="E58" s="1269" t="s">
        <v>393</v>
      </c>
      <c r="F58" s="1269"/>
      <c r="G58" s="1269"/>
      <c r="H58" s="1269"/>
      <c r="I58" s="1269"/>
      <c r="J58" s="1269"/>
      <c r="K58" s="1269"/>
      <c r="L58" s="1269"/>
      <c r="M58" s="1269"/>
      <c r="N58" s="1269"/>
      <c r="O58" s="1269"/>
      <c r="P58" s="1269"/>
      <c r="Q58" s="1269"/>
      <c r="R58" s="1269"/>
      <c r="S58" s="1269"/>
      <c r="T58" s="1269"/>
      <c r="U58" s="1269"/>
      <c r="V58" s="223"/>
      <c r="W58" s="223"/>
      <c r="X58" s="223"/>
      <c r="Y58" s="56"/>
    </row>
    <row r="59" spans="1:25" ht="15" hidden="1" customHeight="1">
      <c r="A59" s="40"/>
      <c r="B59" s="75"/>
      <c r="C59" s="74"/>
      <c r="D59" s="58"/>
      <c r="E59" s="1284"/>
      <c r="F59" s="1284"/>
      <c r="G59" s="1284"/>
      <c r="H59" s="1277"/>
      <c r="I59" s="1278"/>
      <c r="J59" s="1278"/>
      <c r="K59" s="1278"/>
      <c r="L59" s="1278"/>
      <c r="M59" s="1278"/>
      <c r="N59" s="1278"/>
      <c r="O59" s="1278"/>
      <c r="P59" s="1278"/>
      <c r="Q59" s="1278"/>
      <c r="R59" s="1278"/>
      <c r="S59" s="1278"/>
      <c r="T59" s="1278"/>
      <c r="U59" s="1278"/>
      <c r="V59" s="1278"/>
      <c r="W59" s="1278"/>
      <c r="X59" s="1278"/>
      <c r="Y59" s="56"/>
    </row>
    <row r="60" spans="1:25" ht="15" hidden="1" customHeight="1">
      <c r="A60" s="40"/>
      <c r="B60" s="75"/>
      <c r="C60" s="74"/>
      <c r="D60" s="58"/>
      <c r="E60" s="1280"/>
      <c r="F60" s="1280"/>
      <c r="G60" s="1280"/>
      <c r="H60" s="1282"/>
      <c r="I60" s="1282"/>
      <c r="J60" s="1282"/>
      <c r="K60" s="1282"/>
      <c r="L60" s="1282"/>
      <c r="M60" s="1282"/>
      <c r="N60" s="1282"/>
      <c r="O60" s="1282"/>
      <c r="P60" s="1282"/>
      <c r="Q60" s="1282"/>
      <c r="R60" s="1282"/>
      <c r="S60" s="1282"/>
      <c r="T60" s="1282"/>
      <c r="U60" s="1282"/>
      <c r="V60" s="1282"/>
      <c r="W60" s="1282"/>
      <c r="X60" s="1282"/>
      <c r="Y60" s="56"/>
    </row>
    <row r="61" spans="1:25" ht="15" hidden="1">
      <c r="A61" s="40"/>
      <c r="B61" s="75"/>
      <c r="C61" s="74"/>
      <c r="D61" s="58"/>
      <c r="E61" s="67"/>
      <c r="F61" s="65"/>
      <c r="G61" s="66"/>
      <c r="H61" s="1282"/>
      <c r="I61" s="1282"/>
      <c r="J61" s="1282"/>
      <c r="K61" s="1282"/>
      <c r="L61" s="1282"/>
      <c r="M61" s="1282"/>
      <c r="N61" s="1282"/>
      <c r="O61" s="1282"/>
      <c r="P61" s="1282"/>
      <c r="Q61" s="1282"/>
      <c r="R61" s="1282"/>
      <c r="S61" s="1282"/>
      <c r="T61" s="1282"/>
      <c r="U61" s="1282"/>
      <c r="V61" s="1282"/>
      <c r="W61" s="1282"/>
      <c r="X61" s="1282"/>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69" t="s">
        <v>394</v>
      </c>
      <c r="F70" s="1269"/>
      <c r="G70" s="1269"/>
      <c r="H70" s="1269"/>
      <c r="I70" s="1269"/>
      <c r="J70" s="1269"/>
      <c r="K70" s="1269"/>
      <c r="L70" s="1269"/>
      <c r="M70" s="1269"/>
      <c r="N70" s="1269"/>
      <c r="O70" s="1269"/>
      <c r="P70" s="1269"/>
      <c r="Q70" s="1269"/>
      <c r="R70" s="1269"/>
      <c r="S70" s="1269"/>
      <c r="T70" s="1269"/>
      <c r="U70" s="418"/>
      <c r="V70" s="418"/>
      <c r="W70" s="418"/>
      <c r="X70" s="418"/>
      <c r="Y70" s="56"/>
    </row>
    <row r="71" spans="1:25" ht="15" hidden="1">
      <c r="A71" s="40"/>
      <c r="B71" s="75"/>
      <c r="C71" s="74"/>
      <c r="D71" s="58"/>
      <c r="E71" s="1269" t="s">
        <v>565</v>
      </c>
      <c r="F71" s="1269"/>
      <c r="G71" s="1269"/>
      <c r="H71" s="1269"/>
      <c r="I71" s="1269"/>
      <c r="J71" s="1269"/>
      <c r="K71" s="1269"/>
      <c r="L71" s="1269"/>
      <c r="M71" s="1269"/>
      <c r="N71" s="1269"/>
      <c r="O71" s="1269"/>
      <c r="P71" s="1269"/>
      <c r="Q71" s="1269"/>
      <c r="R71" s="1269"/>
      <c r="S71" s="1269"/>
      <c r="T71" s="1269"/>
      <c r="U71" s="419"/>
      <c r="V71" s="419"/>
      <c r="W71" s="419"/>
      <c r="X71" s="419"/>
      <c r="Y71" s="56"/>
    </row>
    <row r="72" spans="1:25" ht="40.5" hidden="1" customHeight="1">
      <c r="A72" s="40"/>
      <c r="B72" s="75"/>
      <c r="C72" s="74"/>
      <c r="D72" s="58"/>
      <c r="E72" s="419"/>
      <c r="F72" s="419"/>
      <c r="G72" s="419"/>
      <c r="H72" s="419"/>
      <c r="I72" s="419"/>
      <c r="J72" s="419"/>
      <c r="K72" s="419"/>
      <c r="L72" s="419"/>
      <c r="M72" s="419"/>
      <c r="N72" s="419"/>
      <c r="O72" s="419"/>
      <c r="P72" s="419"/>
      <c r="Q72" s="419"/>
      <c r="R72" s="419"/>
      <c r="S72" s="419"/>
      <c r="T72" s="419"/>
      <c r="U72" s="419"/>
      <c r="V72" s="419"/>
      <c r="W72" s="419"/>
      <c r="X72" s="419"/>
      <c r="Y72" s="56"/>
    </row>
    <row r="73" spans="1:25" ht="63" hidden="1" customHeight="1">
      <c r="A73" s="40"/>
      <c r="B73" s="75"/>
      <c r="C73" s="74"/>
      <c r="D73" s="58"/>
      <c r="E73" s="419"/>
      <c r="F73" s="419"/>
      <c r="G73" s="419"/>
      <c r="H73" s="419"/>
      <c r="I73" s="419"/>
      <c r="J73" s="419"/>
      <c r="K73" s="419"/>
      <c r="L73" s="419"/>
      <c r="M73" s="419"/>
      <c r="N73" s="419"/>
      <c r="O73" s="419"/>
      <c r="P73" s="419"/>
      <c r="Q73" s="419"/>
      <c r="R73" s="419"/>
      <c r="S73" s="419"/>
      <c r="T73" s="419"/>
      <c r="U73" s="419"/>
      <c r="V73" s="419"/>
      <c r="W73" s="419"/>
      <c r="X73" s="419"/>
      <c r="Y73" s="56"/>
    </row>
    <row r="74" spans="1:25" ht="30" hidden="1" customHeight="1">
      <c r="A74" s="40"/>
      <c r="B74" s="75"/>
      <c r="C74" s="74"/>
      <c r="D74" s="58"/>
      <c r="E74" s="419"/>
      <c r="F74" s="419"/>
      <c r="G74" s="419"/>
      <c r="H74" s="419"/>
      <c r="I74" s="419"/>
      <c r="J74" s="419"/>
      <c r="K74" s="419"/>
      <c r="L74" s="419"/>
      <c r="M74" s="419"/>
      <c r="N74" s="419"/>
      <c r="O74" s="419"/>
      <c r="P74" s="419"/>
      <c r="Q74" s="419"/>
      <c r="R74" s="419"/>
      <c r="S74" s="419"/>
      <c r="T74" s="419"/>
      <c r="U74" s="419"/>
      <c r="V74" s="419"/>
      <c r="W74" s="419"/>
      <c r="X74" s="419"/>
      <c r="Y74" s="56"/>
    </row>
    <row r="75" spans="1:25" ht="30" hidden="1" customHeight="1">
      <c r="A75" s="40"/>
      <c r="B75" s="75"/>
      <c r="C75" s="74"/>
      <c r="D75" s="58"/>
      <c r="E75" s="419"/>
      <c r="F75" s="419"/>
      <c r="G75" s="419"/>
      <c r="H75" s="419"/>
      <c r="I75" s="419"/>
      <c r="J75" s="419"/>
      <c r="K75" s="419"/>
      <c r="L75" s="419"/>
      <c r="M75" s="419"/>
      <c r="N75" s="419"/>
      <c r="O75" s="419"/>
      <c r="P75" s="419"/>
      <c r="Q75" s="419"/>
      <c r="R75" s="419"/>
      <c r="S75" s="419"/>
      <c r="T75" s="419"/>
      <c r="U75" s="419"/>
      <c r="V75" s="419"/>
      <c r="W75" s="419"/>
      <c r="X75" s="419"/>
      <c r="Y75" s="56"/>
    </row>
    <row r="76" spans="1:25" ht="15" hidden="1">
      <c r="A76" s="40"/>
      <c r="B76" s="75"/>
      <c r="C76" s="74"/>
      <c r="D76" s="58"/>
      <c r="E76" s="419"/>
      <c r="F76" s="419"/>
      <c r="G76" s="419"/>
      <c r="H76" s="419"/>
      <c r="I76" s="419"/>
      <c r="J76" s="419"/>
      <c r="K76" s="419"/>
      <c r="L76" s="419"/>
      <c r="M76" s="419"/>
      <c r="N76" s="419"/>
      <c r="O76" s="419"/>
      <c r="P76" s="419"/>
      <c r="Q76" s="419"/>
      <c r="R76" s="419"/>
      <c r="S76" s="419"/>
      <c r="T76" s="419"/>
      <c r="U76" s="419"/>
      <c r="V76" s="419"/>
      <c r="W76" s="419"/>
      <c r="X76" s="419"/>
      <c r="Y76" s="56"/>
    </row>
    <row r="77" spans="1:25" ht="15" hidden="1">
      <c r="A77" s="40"/>
      <c r="B77" s="75"/>
      <c r="C77" s="74"/>
      <c r="D77" s="58"/>
      <c r="E77" s="419"/>
      <c r="F77" s="419"/>
      <c r="G77" s="419"/>
      <c r="H77" s="419"/>
      <c r="I77" s="419"/>
      <c r="J77" s="419"/>
      <c r="K77" s="419"/>
      <c r="L77" s="419"/>
      <c r="M77" s="419"/>
      <c r="N77" s="419"/>
      <c r="O77" s="419"/>
      <c r="P77" s="419"/>
      <c r="Q77" s="419"/>
      <c r="R77" s="419"/>
      <c r="S77" s="419"/>
      <c r="T77" s="419"/>
      <c r="U77" s="419"/>
      <c r="V77" s="419"/>
      <c r="W77" s="419"/>
      <c r="X77" s="419"/>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20"/>
      <c r="F79" s="420"/>
      <c r="G79" s="420"/>
      <c r="H79" s="420"/>
      <c r="I79" s="420"/>
      <c r="J79" s="420"/>
      <c r="K79" s="420"/>
      <c r="L79" s="420"/>
      <c r="M79" s="420"/>
      <c r="N79" s="420"/>
      <c r="O79" s="420"/>
      <c r="P79" s="420"/>
      <c r="Q79" s="420"/>
      <c r="R79" s="420"/>
      <c r="S79" s="420"/>
      <c r="T79" s="420"/>
      <c r="U79" s="420"/>
      <c r="V79" s="420"/>
      <c r="W79" s="420"/>
      <c r="X79" s="420"/>
      <c r="Y79" s="56"/>
    </row>
    <row r="80" spans="1:25" ht="14.25" hidden="1" customHeight="1">
      <c r="A80" s="40"/>
      <c r="B80" s="75"/>
      <c r="C80" s="74"/>
      <c r="D80" s="58"/>
      <c r="E80" s="421"/>
      <c r="F80" s="421"/>
      <c r="G80" s="421"/>
      <c r="H80" s="421"/>
      <c r="Y80" s="56"/>
    </row>
    <row r="81" spans="1:25" ht="15" hidden="1">
      <c r="A81" s="40"/>
      <c r="B81" s="75"/>
      <c r="C81" s="74"/>
      <c r="D81" s="58"/>
      <c r="E81" s="1269" t="s">
        <v>393</v>
      </c>
      <c r="F81" s="1269"/>
      <c r="G81" s="1269"/>
      <c r="H81" s="1269"/>
      <c r="I81" s="1269"/>
      <c r="J81" s="1269"/>
      <c r="K81" s="1269"/>
      <c r="L81" s="1269"/>
      <c r="M81" s="1269"/>
      <c r="N81" s="1269"/>
      <c r="O81" s="1269"/>
      <c r="P81" s="1269"/>
      <c r="Q81" s="1269"/>
      <c r="R81" s="1269"/>
      <c r="S81" s="1269"/>
      <c r="T81" s="1269"/>
      <c r="U81" s="1269"/>
      <c r="V81" s="223"/>
      <c r="W81" s="223"/>
      <c r="X81" s="223"/>
      <c r="Y81" s="56"/>
    </row>
    <row r="82" spans="1:25" ht="15" hidden="1" customHeight="1">
      <c r="A82" s="40"/>
      <c r="B82" s="75"/>
      <c r="C82" s="74"/>
      <c r="D82" s="58"/>
      <c r="E82" s="1280"/>
      <c r="F82" s="1280"/>
      <c r="G82" s="1280"/>
      <c r="H82" s="1277"/>
      <c r="I82" s="1278"/>
      <c r="J82" s="1278"/>
      <c r="K82" s="1278"/>
      <c r="L82" s="1278"/>
      <c r="M82" s="1278"/>
      <c r="N82" s="1278"/>
      <c r="O82" s="1278"/>
      <c r="P82" s="1278"/>
      <c r="Q82" s="1278"/>
      <c r="R82" s="1278"/>
      <c r="S82" s="1278"/>
      <c r="T82" s="1278"/>
      <c r="U82" s="1278"/>
      <c r="V82" s="1278"/>
      <c r="W82" s="1278"/>
      <c r="X82" s="1278"/>
      <c r="Y82" s="56"/>
    </row>
    <row r="83" spans="1:25" ht="15" hidden="1" customHeight="1">
      <c r="A83" s="40"/>
      <c r="B83" s="75"/>
      <c r="C83" s="74"/>
      <c r="D83" s="58"/>
      <c r="Y83" s="56"/>
    </row>
    <row r="84" spans="1:25" ht="15" hidden="1" customHeight="1">
      <c r="A84" s="40"/>
      <c r="B84" s="75"/>
      <c r="C84" s="74"/>
      <c r="D84" s="58"/>
      <c r="E84" s="67"/>
      <c r="F84" s="65"/>
      <c r="G84" s="66"/>
      <c r="H84" s="1282"/>
      <c r="I84" s="1282"/>
      <c r="J84" s="1282"/>
      <c r="K84" s="1282"/>
      <c r="L84" s="1282"/>
      <c r="M84" s="1282"/>
      <c r="N84" s="1282"/>
      <c r="O84" s="1282"/>
      <c r="P84" s="1282"/>
      <c r="Q84" s="1282"/>
      <c r="R84" s="1282"/>
      <c r="S84" s="1282"/>
      <c r="T84" s="1282"/>
      <c r="U84" s="1282"/>
      <c r="V84" s="1282"/>
      <c r="W84" s="1282"/>
      <c r="X84" s="1282"/>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81" t="s">
        <v>234</v>
      </c>
      <c r="F98" s="1281"/>
      <c r="G98" s="1281"/>
      <c r="H98" s="1281"/>
      <c r="I98" s="1281"/>
      <c r="J98" s="1281"/>
      <c r="K98" s="1281"/>
      <c r="L98" s="1281"/>
      <c r="M98" s="1281"/>
      <c r="N98" s="1281"/>
      <c r="O98" s="1281"/>
      <c r="P98" s="1281"/>
      <c r="Q98" s="1281"/>
      <c r="R98" s="1281"/>
      <c r="S98" s="1281"/>
      <c r="T98" s="1281"/>
      <c r="U98" s="1281"/>
      <c r="V98" s="1281"/>
      <c r="W98" s="1281"/>
      <c r="X98" s="1281"/>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79" t="s">
        <v>233</v>
      </c>
      <c r="G100" s="1279"/>
      <c r="H100" s="1279"/>
      <c r="I100" s="1279"/>
      <c r="J100" s="1279"/>
      <c r="K100" s="1279"/>
      <c r="L100" s="1279"/>
      <c r="M100" s="1279"/>
      <c r="N100" s="1279"/>
      <c r="O100" s="1279"/>
      <c r="P100" s="1279"/>
      <c r="Q100" s="1279"/>
      <c r="R100" s="1279"/>
      <c r="S100" s="1279"/>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79" t="s">
        <v>232</v>
      </c>
      <c r="G102" s="1279"/>
      <c r="H102" s="1279"/>
      <c r="I102" s="1279"/>
      <c r="J102" s="1279"/>
      <c r="K102" s="1279"/>
      <c r="L102" s="1279"/>
      <c r="M102" s="1279"/>
      <c r="N102" s="1279"/>
      <c r="O102" s="1279"/>
      <c r="P102" s="1279"/>
      <c r="Q102" s="1279"/>
      <c r="R102" s="1279"/>
      <c r="S102" s="1279"/>
      <c r="T102" s="1279"/>
      <c r="U102" s="1279"/>
      <c r="V102" s="1279"/>
      <c r="W102" s="1279"/>
      <c r="X102" s="1279"/>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password="FA9C"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10"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REQUEST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3.7109375" style="493" customWidth="1"/>
    <col min="16" max="17" width="1.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35" width="10.5703125" style="554"/>
    <col min="36" max="256" width="10.5703125" style="493"/>
    <col min="257" max="264" width="0" style="493" hidden="1" customWidth="1"/>
    <col min="265" max="267" width="3.7109375" style="493" customWidth="1"/>
    <col min="268" max="268" width="12.7109375" style="493" customWidth="1"/>
    <col min="269" max="269" width="47.42578125" style="493" customWidth="1"/>
    <col min="270" max="273" width="0" style="493" hidden="1" customWidth="1"/>
    <col min="274" max="274" width="11.7109375" style="493" customWidth="1"/>
    <col min="275" max="275" width="6.42578125" style="493" bestFit="1" customWidth="1"/>
    <col min="276" max="276" width="11.7109375" style="493" customWidth="1"/>
    <col min="277" max="277" width="0" style="493" hidden="1" customWidth="1"/>
    <col min="278" max="278" width="3.7109375" style="493" customWidth="1"/>
    <col min="279" max="279" width="11.140625" style="493" bestFit="1" customWidth="1"/>
    <col min="280" max="512" width="10.5703125" style="493"/>
    <col min="513" max="520" width="0" style="493" hidden="1" customWidth="1"/>
    <col min="521" max="523" width="3.7109375" style="493" customWidth="1"/>
    <col min="524" max="524" width="12.7109375" style="493" customWidth="1"/>
    <col min="525" max="525" width="47.42578125" style="493" customWidth="1"/>
    <col min="526" max="529" width="0" style="493" hidden="1" customWidth="1"/>
    <col min="530" max="530" width="11.7109375" style="493" customWidth="1"/>
    <col min="531" max="531" width="6.42578125" style="493" bestFit="1" customWidth="1"/>
    <col min="532" max="532" width="11.7109375" style="493" customWidth="1"/>
    <col min="533" max="533" width="0" style="493" hidden="1" customWidth="1"/>
    <col min="534" max="534" width="3.7109375" style="493" customWidth="1"/>
    <col min="535" max="535" width="11.140625" style="493" bestFit="1" customWidth="1"/>
    <col min="536" max="768" width="10.5703125" style="493"/>
    <col min="769" max="776" width="0" style="493" hidden="1" customWidth="1"/>
    <col min="777" max="779" width="3.7109375" style="493" customWidth="1"/>
    <col min="780" max="780" width="12.7109375" style="493" customWidth="1"/>
    <col min="781" max="781" width="47.42578125" style="493" customWidth="1"/>
    <col min="782" max="785" width="0" style="493" hidden="1" customWidth="1"/>
    <col min="786" max="786" width="11.7109375" style="493" customWidth="1"/>
    <col min="787" max="787" width="6.42578125" style="493" bestFit="1" customWidth="1"/>
    <col min="788" max="788" width="11.7109375" style="493" customWidth="1"/>
    <col min="789" max="789" width="0" style="493" hidden="1" customWidth="1"/>
    <col min="790" max="790" width="3.7109375" style="493" customWidth="1"/>
    <col min="791" max="791" width="11.140625" style="493" bestFit="1" customWidth="1"/>
    <col min="792" max="1024" width="10.5703125" style="493"/>
    <col min="1025" max="1032" width="0" style="493" hidden="1" customWidth="1"/>
    <col min="1033" max="1035" width="3.7109375" style="493" customWidth="1"/>
    <col min="1036" max="1036" width="12.7109375" style="493" customWidth="1"/>
    <col min="1037" max="1037" width="47.42578125" style="493" customWidth="1"/>
    <col min="1038" max="1041" width="0" style="493" hidden="1" customWidth="1"/>
    <col min="1042" max="1042" width="11.7109375" style="493" customWidth="1"/>
    <col min="1043" max="1043" width="6.42578125" style="493" bestFit="1" customWidth="1"/>
    <col min="1044" max="1044" width="11.7109375" style="493" customWidth="1"/>
    <col min="1045" max="1045" width="0" style="493" hidden="1" customWidth="1"/>
    <col min="1046" max="1046" width="3.7109375" style="493" customWidth="1"/>
    <col min="1047" max="1047" width="11.140625" style="493" bestFit="1" customWidth="1"/>
    <col min="1048" max="1280" width="10.5703125" style="493"/>
    <col min="1281" max="1288" width="0" style="493" hidden="1" customWidth="1"/>
    <col min="1289" max="1291" width="3.7109375" style="493" customWidth="1"/>
    <col min="1292" max="1292" width="12.7109375" style="493" customWidth="1"/>
    <col min="1293" max="1293" width="47.42578125" style="493" customWidth="1"/>
    <col min="1294" max="1297" width="0" style="493" hidden="1" customWidth="1"/>
    <col min="1298" max="1298" width="11.7109375" style="493" customWidth="1"/>
    <col min="1299" max="1299" width="6.42578125" style="493" bestFit="1" customWidth="1"/>
    <col min="1300" max="1300" width="11.7109375" style="493" customWidth="1"/>
    <col min="1301" max="1301" width="0" style="493" hidden="1" customWidth="1"/>
    <col min="1302" max="1302" width="3.7109375" style="493" customWidth="1"/>
    <col min="1303" max="1303" width="11.140625" style="493" bestFit="1" customWidth="1"/>
    <col min="1304" max="1536" width="10.5703125" style="493"/>
    <col min="1537" max="1544" width="0" style="493" hidden="1" customWidth="1"/>
    <col min="1545" max="1547" width="3.7109375" style="493" customWidth="1"/>
    <col min="1548" max="1548" width="12.7109375" style="493" customWidth="1"/>
    <col min="1549" max="1549" width="47.42578125" style="493" customWidth="1"/>
    <col min="1550" max="1553" width="0" style="493" hidden="1" customWidth="1"/>
    <col min="1554" max="1554" width="11.7109375" style="493" customWidth="1"/>
    <col min="1555" max="1555" width="6.42578125" style="493" bestFit="1" customWidth="1"/>
    <col min="1556" max="1556" width="11.7109375" style="493" customWidth="1"/>
    <col min="1557" max="1557" width="0" style="493" hidden="1" customWidth="1"/>
    <col min="1558" max="1558" width="3.7109375" style="493" customWidth="1"/>
    <col min="1559" max="1559" width="11.140625" style="493" bestFit="1" customWidth="1"/>
    <col min="1560" max="1792" width="10.5703125" style="493"/>
    <col min="1793" max="1800" width="0" style="493" hidden="1" customWidth="1"/>
    <col min="1801" max="1803" width="3.7109375" style="493" customWidth="1"/>
    <col min="1804" max="1804" width="12.7109375" style="493" customWidth="1"/>
    <col min="1805" max="1805" width="47.42578125" style="493" customWidth="1"/>
    <col min="1806" max="1809" width="0" style="493" hidden="1" customWidth="1"/>
    <col min="1810" max="1810" width="11.7109375" style="493" customWidth="1"/>
    <col min="1811" max="1811" width="6.42578125" style="493" bestFit="1" customWidth="1"/>
    <col min="1812" max="1812" width="11.7109375" style="493" customWidth="1"/>
    <col min="1813" max="1813" width="0" style="493" hidden="1" customWidth="1"/>
    <col min="1814" max="1814" width="3.7109375" style="493" customWidth="1"/>
    <col min="1815" max="1815" width="11.140625" style="493" bestFit="1" customWidth="1"/>
    <col min="1816" max="2048" width="10.5703125" style="493"/>
    <col min="2049" max="2056" width="0" style="493" hidden="1" customWidth="1"/>
    <col min="2057" max="2059" width="3.7109375" style="493" customWidth="1"/>
    <col min="2060" max="2060" width="12.7109375" style="493" customWidth="1"/>
    <col min="2061" max="2061" width="47.42578125" style="493" customWidth="1"/>
    <col min="2062" max="2065" width="0" style="493" hidden="1" customWidth="1"/>
    <col min="2066" max="2066" width="11.7109375" style="493" customWidth="1"/>
    <col min="2067" max="2067" width="6.42578125" style="493" bestFit="1" customWidth="1"/>
    <col min="2068" max="2068" width="11.7109375" style="493" customWidth="1"/>
    <col min="2069" max="2069" width="0" style="493" hidden="1" customWidth="1"/>
    <col min="2070" max="2070" width="3.7109375" style="493" customWidth="1"/>
    <col min="2071" max="2071" width="11.140625" style="493" bestFit="1" customWidth="1"/>
    <col min="2072" max="2304" width="10.5703125" style="493"/>
    <col min="2305" max="2312" width="0" style="493" hidden="1" customWidth="1"/>
    <col min="2313" max="2315" width="3.7109375" style="493" customWidth="1"/>
    <col min="2316" max="2316" width="12.7109375" style="493" customWidth="1"/>
    <col min="2317" max="2317" width="47.42578125" style="493" customWidth="1"/>
    <col min="2318" max="2321" width="0" style="493" hidden="1" customWidth="1"/>
    <col min="2322" max="2322" width="11.7109375" style="493" customWidth="1"/>
    <col min="2323" max="2323" width="6.42578125" style="493" bestFit="1" customWidth="1"/>
    <col min="2324" max="2324" width="11.7109375" style="493" customWidth="1"/>
    <col min="2325" max="2325" width="0" style="493" hidden="1" customWidth="1"/>
    <col min="2326" max="2326" width="3.7109375" style="493" customWidth="1"/>
    <col min="2327" max="2327" width="11.140625" style="493" bestFit="1" customWidth="1"/>
    <col min="2328" max="2560" width="10.5703125" style="493"/>
    <col min="2561" max="2568" width="0" style="493" hidden="1" customWidth="1"/>
    <col min="2569" max="2571" width="3.7109375" style="493" customWidth="1"/>
    <col min="2572" max="2572" width="12.7109375" style="493" customWidth="1"/>
    <col min="2573" max="2573" width="47.42578125" style="493" customWidth="1"/>
    <col min="2574" max="2577" width="0" style="493" hidden="1" customWidth="1"/>
    <col min="2578" max="2578" width="11.7109375" style="493" customWidth="1"/>
    <col min="2579" max="2579" width="6.42578125" style="493" bestFit="1" customWidth="1"/>
    <col min="2580" max="2580" width="11.7109375" style="493" customWidth="1"/>
    <col min="2581" max="2581" width="0" style="493" hidden="1" customWidth="1"/>
    <col min="2582" max="2582" width="3.7109375" style="493" customWidth="1"/>
    <col min="2583" max="2583" width="11.140625" style="493" bestFit="1" customWidth="1"/>
    <col min="2584" max="2816" width="10.5703125" style="493"/>
    <col min="2817" max="2824" width="0" style="493" hidden="1" customWidth="1"/>
    <col min="2825" max="2827" width="3.7109375" style="493" customWidth="1"/>
    <col min="2828" max="2828" width="12.7109375" style="493" customWidth="1"/>
    <col min="2829" max="2829" width="47.42578125" style="493" customWidth="1"/>
    <col min="2830" max="2833" width="0" style="493" hidden="1" customWidth="1"/>
    <col min="2834" max="2834" width="11.7109375" style="493" customWidth="1"/>
    <col min="2835" max="2835" width="6.42578125" style="493" bestFit="1" customWidth="1"/>
    <col min="2836" max="2836" width="11.7109375" style="493" customWidth="1"/>
    <col min="2837" max="2837" width="0" style="493" hidden="1" customWidth="1"/>
    <col min="2838" max="2838" width="3.7109375" style="493" customWidth="1"/>
    <col min="2839" max="2839" width="11.140625" style="493" bestFit="1" customWidth="1"/>
    <col min="2840" max="3072" width="10.5703125" style="493"/>
    <col min="3073" max="3080" width="0" style="493" hidden="1" customWidth="1"/>
    <col min="3081" max="3083" width="3.7109375" style="493" customWidth="1"/>
    <col min="3084" max="3084" width="12.7109375" style="493" customWidth="1"/>
    <col min="3085" max="3085" width="47.42578125" style="493" customWidth="1"/>
    <col min="3086" max="3089" width="0" style="493" hidden="1" customWidth="1"/>
    <col min="3090" max="3090" width="11.7109375" style="493" customWidth="1"/>
    <col min="3091" max="3091" width="6.42578125" style="493" bestFit="1" customWidth="1"/>
    <col min="3092" max="3092" width="11.7109375" style="493" customWidth="1"/>
    <col min="3093" max="3093" width="0" style="493" hidden="1" customWidth="1"/>
    <col min="3094" max="3094" width="3.7109375" style="493" customWidth="1"/>
    <col min="3095" max="3095" width="11.140625" style="493" bestFit="1" customWidth="1"/>
    <col min="3096" max="3328" width="10.5703125" style="493"/>
    <col min="3329" max="3336" width="0" style="493" hidden="1" customWidth="1"/>
    <col min="3337" max="3339" width="3.7109375" style="493" customWidth="1"/>
    <col min="3340" max="3340" width="12.7109375" style="493" customWidth="1"/>
    <col min="3341" max="3341" width="47.42578125" style="493" customWidth="1"/>
    <col min="3342" max="3345" width="0" style="493" hidden="1" customWidth="1"/>
    <col min="3346" max="3346" width="11.7109375" style="493" customWidth="1"/>
    <col min="3347" max="3347" width="6.42578125" style="493" bestFit="1" customWidth="1"/>
    <col min="3348" max="3348" width="11.7109375" style="493" customWidth="1"/>
    <col min="3349" max="3349" width="0" style="493" hidden="1" customWidth="1"/>
    <col min="3350" max="3350" width="3.7109375" style="493" customWidth="1"/>
    <col min="3351" max="3351" width="11.140625" style="493" bestFit="1" customWidth="1"/>
    <col min="3352" max="3584" width="10.5703125" style="493"/>
    <col min="3585" max="3592" width="0" style="493" hidden="1" customWidth="1"/>
    <col min="3593" max="3595" width="3.7109375" style="493" customWidth="1"/>
    <col min="3596" max="3596" width="12.7109375" style="493" customWidth="1"/>
    <col min="3597" max="3597" width="47.42578125" style="493" customWidth="1"/>
    <col min="3598" max="3601" width="0" style="493" hidden="1" customWidth="1"/>
    <col min="3602" max="3602" width="11.7109375" style="493" customWidth="1"/>
    <col min="3603" max="3603" width="6.42578125" style="493" bestFit="1" customWidth="1"/>
    <col min="3604" max="3604" width="11.7109375" style="493" customWidth="1"/>
    <col min="3605" max="3605" width="0" style="493" hidden="1" customWidth="1"/>
    <col min="3606" max="3606" width="3.7109375" style="493" customWidth="1"/>
    <col min="3607" max="3607" width="11.140625" style="493" bestFit="1" customWidth="1"/>
    <col min="3608" max="3840" width="10.5703125" style="493"/>
    <col min="3841" max="3848" width="0" style="493" hidden="1" customWidth="1"/>
    <col min="3849" max="3851" width="3.7109375" style="493" customWidth="1"/>
    <col min="3852" max="3852" width="12.7109375" style="493" customWidth="1"/>
    <col min="3853" max="3853" width="47.42578125" style="493" customWidth="1"/>
    <col min="3854" max="3857" width="0" style="493" hidden="1" customWidth="1"/>
    <col min="3858" max="3858" width="11.7109375" style="493" customWidth="1"/>
    <col min="3859" max="3859" width="6.42578125" style="493" bestFit="1" customWidth="1"/>
    <col min="3860" max="3860" width="11.7109375" style="493" customWidth="1"/>
    <col min="3861" max="3861" width="0" style="493" hidden="1" customWidth="1"/>
    <col min="3862" max="3862" width="3.7109375" style="493" customWidth="1"/>
    <col min="3863" max="3863" width="11.140625" style="493" bestFit="1" customWidth="1"/>
    <col min="3864" max="4096" width="10.5703125" style="493"/>
    <col min="4097" max="4104" width="0" style="493" hidden="1" customWidth="1"/>
    <col min="4105" max="4107" width="3.7109375" style="493" customWidth="1"/>
    <col min="4108" max="4108" width="12.7109375" style="493" customWidth="1"/>
    <col min="4109" max="4109" width="47.42578125" style="493" customWidth="1"/>
    <col min="4110" max="4113" width="0" style="493" hidden="1" customWidth="1"/>
    <col min="4114" max="4114" width="11.7109375" style="493" customWidth="1"/>
    <col min="4115" max="4115" width="6.42578125" style="493" bestFit="1" customWidth="1"/>
    <col min="4116" max="4116" width="11.7109375" style="493" customWidth="1"/>
    <col min="4117" max="4117" width="0" style="493" hidden="1" customWidth="1"/>
    <col min="4118" max="4118" width="3.7109375" style="493" customWidth="1"/>
    <col min="4119" max="4119" width="11.140625" style="493" bestFit="1" customWidth="1"/>
    <col min="4120" max="4352" width="10.5703125" style="493"/>
    <col min="4353" max="4360" width="0" style="493" hidden="1" customWidth="1"/>
    <col min="4361" max="4363" width="3.7109375" style="493" customWidth="1"/>
    <col min="4364" max="4364" width="12.7109375" style="493" customWidth="1"/>
    <col min="4365" max="4365" width="47.42578125" style="493" customWidth="1"/>
    <col min="4366" max="4369" width="0" style="493" hidden="1" customWidth="1"/>
    <col min="4370" max="4370" width="11.7109375" style="493" customWidth="1"/>
    <col min="4371" max="4371" width="6.42578125" style="493" bestFit="1" customWidth="1"/>
    <col min="4372" max="4372" width="11.7109375" style="493" customWidth="1"/>
    <col min="4373" max="4373" width="0" style="493" hidden="1" customWidth="1"/>
    <col min="4374" max="4374" width="3.7109375" style="493" customWidth="1"/>
    <col min="4375" max="4375" width="11.140625" style="493" bestFit="1" customWidth="1"/>
    <col min="4376" max="4608" width="10.5703125" style="493"/>
    <col min="4609" max="4616" width="0" style="493" hidden="1" customWidth="1"/>
    <col min="4617" max="4619" width="3.7109375" style="493" customWidth="1"/>
    <col min="4620" max="4620" width="12.7109375" style="493" customWidth="1"/>
    <col min="4621" max="4621" width="47.42578125" style="493" customWidth="1"/>
    <col min="4622" max="4625" width="0" style="493" hidden="1" customWidth="1"/>
    <col min="4626" max="4626" width="11.7109375" style="493" customWidth="1"/>
    <col min="4627" max="4627" width="6.42578125" style="493" bestFit="1" customWidth="1"/>
    <col min="4628" max="4628" width="11.7109375" style="493" customWidth="1"/>
    <col min="4629" max="4629" width="0" style="493" hidden="1" customWidth="1"/>
    <col min="4630" max="4630" width="3.7109375" style="493" customWidth="1"/>
    <col min="4631" max="4631" width="11.140625" style="493" bestFit="1" customWidth="1"/>
    <col min="4632" max="4864" width="10.5703125" style="493"/>
    <col min="4865" max="4872" width="0" style="493" hidden="1" customWidth="1"/>
    <col min="4873" max="4875" width="3.7109375" style="493" customWidth="1"/>
    <col min="4876" max="4876" width="12.7109375" style="493" customWidth="1"/>
    <col min="4877" max="4877" width="47.42578125" style="493" customWidth="1"/>
    <col min="4878" max="4881" width="0" style="493" hidden="1" customWidth="1"/>
    <col min="4882" max="4882" width="11.7109375" style="493" customWidth="1"/>
    <col min="4883" max="4883" width="6.42578125" style="493" bestFit="1" customWidth="1"/>
    <col min="4884" max="4884" width="11.7109375" style="493" customWidth="1"/>
    <col min="4885" max="4885" width="0" style="493" hidden="1" customWidth="1"/>
    <col min="4886" max="4886" width="3.7109375" style="493" customWidth="1"/>
    <col min="4887" max="4887" width="11.140625" style="493" bestFit="1" customWidth="1"/>
    <col min="4888" max="5120" width="10.5703125" style="493"/>
    <col min="5121" max="5128" width="0" style="493" hidden="1" customWidth="1"/>
    <col min="5129" max="5131" width="3.7109375" style="493" customWidth="1"/>
    <col min="5132" max="5132" width="12.7109375" style="493" customWidth="1"/>
    <col min="5133" max="5133" width="47.42578125" style="493" customWidth="1"/>
    <col min="5134" max="5137" width="0" style="493" hidden="1" customWidth="1"/>
    <col min="5138" max="5138" width="11.7109375" style="493" customWidth="1"/>
    <col min="5139" max="5139" width="6.42578125" style="493" bestFit="1" customWidth="1"/>
    <col min="5140" max="5140" width="11.7109375" style="493" customWidth="1"/>
    <col min="5141" max="5141" width="0" style="493" hidden="1" customWidth="1"/>
    <col min="5142" max="5142" width="3.7109375" style="493" customWidth="1"/>
    <col min="5143" max="5143" width="11.140625" style="493" bestFit="1" customWidth="1"/>
    <col min="5144" max="5376" width="10.5703125" style="493"/>
    <col min="5377" max="5384" width="0" style="493" hidden="1" customWidth="1"/>
    <col min="5385" max="5387" width="3.7109375" style="493" customWidth="1"/>
    <col min="5388" max="5388" width="12.7109375" style="493" customWidth="1"/>
    <col min="5389" max="5389" width="47.42578125" style="493" customWidth="1"/>
    <col min="5390" max="5393" width="0" style="493" hidden="1" customWidth="1"/>
    <col min="5394" max="5394" width="11.7109375" style="493" customWidth="1"/>
    <col min="5395" max="5395" width="6.42578125" style="493" bestFit="1" customWidth="1"/>
    <col min="5396" max="5396" width="11.7109375" style="493" customWidth="1"/>
    <col min="5397" max="5397" width="0" style="493" hidden="1" customWidth="1"/>
    <col min="5398" max="5398" width="3.7109375" style="493" customWidth="1"/>
    <col min="5399" max="5399" width="11.140625" style="493" bestFit="1" customWidth="1"/>
    <col min="5400" max="5632" width="10.5703125" style="493"/>
    <col min="5633" max="5640" width="0" style="493" hidden="1" customWidth="1"/>
    <col min="5641" max="5643" width="3.7109375" style="493" customWidth="1"/>
    <col min="5644" max="5644" width="12.7109375" style="493" customWidth="1"/>
    <col min="5645" max="5645" width="47.42578125" style="493" customWidth="1"/>
    <col min="5646" max="5649" width="0" style="493" hidden="1" customWidth="1"/>
    <col min="5650" max="5650" width="11.7109375" style="493" customWidth="1"/>
    <col min="5651" max="5651" width="6.42578125" style="493" bestFit="1" customWidth="1"/>
    <col min="5652" max="5652" width="11.7109375" style="493" customWidth="1"/>
    <col min="5653" max="5653" width="0" style="493" hidden="1" customWidth="1"/>
    <col min="5654" max="5654" width="3.7109375" style="493" customWidth="1"/>
    <col min="5655" max="5655" width="11.140625" style="493" bestFit="1" customWidth="1"/>
    <col min="5656" max="5888" width="10.5703125" style="493"/>
    <col min="5889" max="5896" width="0" style="493" hidden="1" customWidth="1"/>
    <col min="5897" max="5899" width="3.7109375" style="493" customWidth="1"/>
    <col min="5900" max="5900" width="12.7109375" style="493" customWidth="1"/>
    <col min="5901" max="5901" width="47.42578125" style="493" customWidth="1"/>
    <col min="5902" max="5905" width="0" style="493" hidden="1" customWidth="1"/>
    <col min="5906" max="5906" width="11.7109375" style="493" customWidth="1"/>
    <col min="5907" max="5907" width="6.42578125" style="493" bestFit="1" customWidth="1"/>
    <col min="5908" max="5908" width="11.7109375" style="493" customWidth="1"/>
    <col min="5909" max="5909" width="0" style="493" hidden="1" customWidth="1"/>
    <col min="5910" max="5910" width="3.7109375" style="493" customWidth="1"/>
    <col min="5911" max="5911" width="11.140625" style="493" bestFit="1" customWidth="1"/>
    <col min="5912" max="6144" width="10.5703125" style="493"/>
    <col min="6145" max="6152" width="0" style="493" hidden="1" customWidth="1"/>
    <col min="6153" max="6155" width="3.7109375" style="493" customWidth="1"/>
    <col min="6156" max="6156" width="12.7109375" style="493" customWidth="1"/>
    <col min="6157" max="6157" width="47.42578125" style="493" customWidth="1"/>
    <col min="6158" max="6161" width="0" style="493" hidden="1" customWidth="1"/>
    <col min="6162" max="6162" width="11.7109375" style="493" customWidth="1"/>
    <col min="6163" max="6163" width="6.42578125" style="493" bestFit="1" customWidth="1"/>
    <col min="6164" max="6164" width="11.7109375" style="493" customWidth="1"/>
    <col min="6165" max="6165" width="0" style="493" hidden="1" customWidth="1"/>
    <col min="6166" max="6166" width="3.7109375" style="493" customWidth="1"/>
    <col min="6167" max="6167" width="11.140625" style="493" bestFit="1" customWidth="1"/>
    <col min="6168" max="6400" width="10.5703125" style="493"/>
    <col min="6401" max="6408" width="0" style="493" hidden="1" customWidth="1"/>
    <col min="6409" max="6411" width="3.7109375" style="493" customWidth="1"/>
    <col min="6412" max="6412" width="12.7109375" style="493" customWidth="1"/>
    <col min="6413" max="6413" width="47.42578125" style="493" customWidth="1"/>
    <col min="6414" max="6417" width="0" style="493" hidden="1" customWidth="1"/>
    <col min="6418" max="6418" width="11.7109375" style="493" customWidth="1"/>
    <col min="6419" max="6419" width="6.42578125" style="493" bestFit="1" customWidth="1"/>
    <col min="6420" max="6420" width="11.7109375" style="493" customWidth="1"/>
    <col min="6421" max="6421" width="0" style="493" hidden="1" customWidth="1"/>
    <col min="6422" max="6422" width="3.7109375" style="493" customWidth="1"/>
    <col min="6423" max="6423" width="11.140625" style="493" bestFit="1" customWidth="1"/>
    <col min="6424" max="6656" width="10.5703125" style="493"/>
    <col min="6657" max="6664" width="0" style="493" hidden="1" customWidth="1"/>
    <col min="6665" max="6667" width="3.7109375" style="493" customWidth="1"/>
    <col min="6668" max="6668" width="12.7109375" style="493" customWidth="1"/>
    <col min="6669" max="6669" width="47.42578125" style="493" customWidth="1"/>
    <col min="6670" max="6673" width="0" style="493" hidden="1" customWidth="1"/>
    <col min="6674" max="6674" width="11.7109375" style="493" customWidth="1"/>
    <col min="6675" max="6675" width="6.42578125" style="493" bestFit="1" customWidth="1"/>
    <col min="6676" max="6676" width="11.7109375" style="493" customWidth="1"/>
    <col min="6677" max="6677" width="0" style="493" hidden="1" customWidth="1"/>
    <col min="6678" max="6678" width="3.7109375" style="493" customWidth="1"/>
    <col min="6679" max="6679" width="11.140625" style="493" bestFit="1" customWidth="1"/>
    <col min="6680" max="6912" width="10.5703125" style="493"/>
    <col min="6913" max="6920" width="0" style="493" hidden="1" customWidth="1"/>
    <col min="6921" max="6923" width="3.7109375" style="493" customWidth="1"/>
    <col min="6924" max="6924" width="12.7109375" style="493" customWidth="1"/>
    <col min="6925" max="6925" width="47.42578125" style="493" customWidth="1"/>
    <col min="6926" max="6929" width="0" style="493" hidden="1" customWidth="1"/>
    <col min="6930" max="6930" width="11.7109375" style="493" customWidth="1"/>
    <col min="6931" max="6931" width="6.42578125" style="493" bestFit="1" customWidth="1"/>
    <col min="6932" max="6932" width="11.7109375" style="493" customWidth="1"/>
    <col min="6933" max="6933" width="0" style="493" hidden="1" customWidth="1"/>
    <col min="6934" max="6934" width="3.7109375" style="493" customWidth="1"/>
    <col min="6935" max="6935" width="11.140625" style="493" bestFit="1" customWidth="1"/>
    <col min="6936" max="7168" width="10.5703125" style="493"/>
    <col min="7169" max="7176" width="0" style="493" hidden="1" customWidth="1"/>
    <col min="7177" max="7179" width="3.7109375" style="493" customWidth="1"/>
    <col min="7180" max="7180" width="12.7109375" style="493" customWidth="1"/>
    <col min="7181" max="7181" width="47.42578125" style="493" customWidth="1"/>
    <col min="7182" max="7185" width="0" style="493" hidden="1" customWidth="1"/>
    <col min="7186" max="7186" width="11.7109375" style="493" customWidth="1"/>
    <col min="7187" max="7187" width="6.42578125" style="493" bestFit="1" customWidth="1"/>
    <col min="7188" max="7188" width="11.7109375" style="493" customWidth="1"/>
    <col min="7189" max="7189" width="0" style="493" hidden="1" customWidth="1"/>
    <col min="7190" max="7190" width="3.7109375" style="493" customWidth="1"/>
    <col min="7191" max="7191" width="11.140625" style="493" bestFit="1" customWidth="1"/>
    <col min="7192" max="7424" width="10.5703125" style="493"/>
    <col min="7425" max="7432" width="0" style="493" hidden="1" customWidth="1"/>
    <col min="7433" max="7435" width="3.7109375" style="493" customWidth="1"/>
    <col min="7436" max="7436" width="12.7109375" style="493" customWidth="1"/>
    <col min="7437" max="7437" width="47.42578125" style="493" customWidth="1"/>
    <col min="7438" max="7441" width="0" style="493" hidden="1" customWidth="1"/>
    <col min="7442" max="7442" width="11.7109375" style="493" customWidth="1"/>
    <col min="7443" max="7443" width="6.42578125" style="493" bestFit="1" customWidth="1"/>
    <col min="7444" max="7444" width="11.7109375" style="493" customWidth="1"/>
    <col min="7445" max="7445" width="0" style="493" hidden="1" customWidth="1"/>
    <col min="7446" max="7446" width="3.7109375" style="493" customWidth="1"/>
    <col min="7447" max="7447" width="11.140625" style="493" bestFit="1" customWidth="1"/>
    <col min="7448" max="7680" width="10.5703125" style="493"/>
    <col min="7681" max="7688" width="0" style="493" hidden="1" customWidth="1"/>
    <col min="7689" max="7691" width="3.7109375" style="493" customWidth="1"/>
    <col min="7692" max="7692" width="12.7109375" style="493" customWidth="1"/>
    <col min="7693" max="7693" width="47.42578125" style="493" customWidth="1"/>
    <col min="7694" max="7697" width="0" style="493" hidden="1" customWidth="1"/>
    <col min="7698" max="7698" width="11.7109375" style="493" customWidth="1"/>
    <col min="7699" max="7699" width="6.42578125" style="493" bestFit="1" customWidth="1"/>
    <col min="7700" max="7700" width="11.7109375" style="493" customWidth="1"/>
    <col min="7701" max="7701" width="0" style="493" hidden="1" customWidth="1"/>
    <col min="7702" max="7702" width="3.7109375" style="493" customWidth="1"/>
    <col min="7703" max="7703" width="11.140625" style="493" bestFit="1" customWidth="1"/>
    <col min="7704" max="7936" width="10.5703125" style="493"/>
    <col min="7937" max="7944" width="0" style="493" hidden="1" customWidth="1"/>
    <col min="7945" max="7947" width="3.7109375" style="493" customWidth="1"/>
    <col min="7948" max="7948" width="12.7109375" style="493" customWidth="1"/>
    <col min="7949" max="7949" width="47.42578125" style="493" customWidth="1"/>
    <col min="7950" max="7953" width="0" style="493" hidden="1" customWidth="1"/>
    <col min="7954" max="7954" width="11.7109375" style="493" customWidth="1"/>
    <col min="7955" max="7955" width="6.42578125" style="493" bestFit="1" customWidth="1"/>
    <col min="7956" max="7956" width="11.7109375" style="493" customWidth="1"/>
    <col min="7957" max="7957" width="0" style="493" hidden="1" customWidth="1"/>
    <col min="7958" max="7958" width="3.7109375" style="493" customWidth="1"/>
    <col min="7959" max="7959" width="11.140625" style="493" bestFit="1" customWidth="1"/>
    <col min="7960" max="8192" width="10.5703125" style="493"/>
    <col min="8193" max="8200" width="0" style="493" hidden="1" customWidth="1"/>
    <col min="8201" max="8203" width="3.7109375" style="493" customWidth="1"/>
    <col min="8204" max="8204" width="12.7109375" style="493" customWidth="1"/>
    <col min="8205" max="8205" width="47.42578125" style="493" customWidth="1"/>
    <col min="8206" max="8209" width="0" style="493" hidden="1" customWidth="1"/>
    <col min="8210" max="8210" width="11.7109375" style="493" customWidth="1"/>
    <col min="8211" max="8211" width="6.42578125" style="493" bestFit="1" customWidth="1"/>
    <col min="8212" max="8212" width="11.7109375" style="493" customWidth="1"/>
    <col min="8213" max="8213" width="0" style="493" hidden="1" customWidth="1"/>
    <col min="8214" max="8214" width="3.7109375" style="493" customWidth="1"/>
    <col min="8215" max="8215" width="11.140625" style="493" bestFit="1" customWidth="1"/>
    <col min="8216" max="8448" width="10.5703125" style="493"/>
    <col min="8449" max="8456" width="0" style="493" hidden="1" customWidth="1"/>
    <col min="8457" max="8459" width="3.7109375" style="493" customWidth="1"/>
    <col min="8460" max="8460" width="12.7109375" style="493" customWidth="1"/>
    <col min="8461" max="8461" width="47.42578125" style="493" customWidth="1"/>
    <col min="8462" max="8465" width="0" style="493" hidden="1" customWidth="1"/>
    <col min="8466" max="8466" width="11.7109375" style="493" customWidth="1"/>
    <col min="8467" max="8467" width="6.42578125" style="493" bestFit="1" customWidth="1"/>
    <col min="8468" max="8468" width="11.7109375" style="493" customWidth="1"/>
    <col min="8469" max="8469" width="0" style="493" hidden="1" customWidth="1"/>
    <col min="8470" max="8470" width="3.7109375" style="493" customWidth="1"/>
    <col min="8471" max="8471" width="11.140625" style="493" bestFit="1" customWidth="1"/>
    <col min="8472" max="8704" width="10.5703125" style="493"/>
    <col min="8705" max="8712" width="0" style="493" hidden="1" customWidth="1"/>
    <col min="8713" max="8715" width="3.7109375" style="493" customWidth="1"/>
    <col min="8716" max="8716" width="12.7109375" style="493" customWidth="1"/>
    <col min="8717" max="8717" width="47.42578125" style="493" customWidth="1"/>
    <col min="8718" max="8721" width="0" style="493" hidden="1" customWidth="1"/>
    <col min="8722" max="8722" width="11.7109375" style="493" customWidth="1"/>
    <col min="8723" max="8723" width="6.42578125" style="493" bestFit="1" customWidth="1"/>
    <col min="8724" max="8724" width="11.7109375" style="493" customWidth="1"/>
    <col min="8725" max="8725" width="0" style="493" hidden="1" customWidth="1"/>
    <col min="8726" max="8726" width="3.7109375" style="493" customWidth="1"/>
    <col min="8727" max="8727" width="11.140625" style="493" bestFit="1" customWidth="1"/>
    <col min="8728" max="8960" width="10.5703125" style="493"/>
    <col min="8961" max="8968" width="0" style="493" hidden="1" customWidth="1"/>
    <col min="8969" max="8971" width="3.7109375" style="493" customWidth="1"/>
    <col min="8972" max="8972" width="12.7109375" style="493" customWidth="1"/>
    <col min="8973" max="8973" width="47.42578125" style="493" customWidth="1"/>
    <col min="8974" max="8977" width="0" style="493" hidden="1" customWidth="1"/>
    <col min="8978" max="8978" width="11.7109375" style="493" customWidth="1"/>
    <col min="8979" max="8979" width="6.42578125" style="493" bestFit="1" customWidth="1"/>
    <col min="8980" max="8980" width="11.7109375" style="493" customWidth="1"/>
    <col min="8981" max="8981" width="0" style="493" hidden="1" customWidth="1"/>
    <col min="8982" max="8982" width="3.7109375" style="493" customWidth="1"/>
    <col min="8983" max="8983" width="11.140625" style="493" bestFit="1" customWidth="1"/>
    <col min="8984" max="9216" width="10.5703125" style="493"/>
    <col min="9217" max="9224" width="0" style="493" hidden="1" customWidth="1"/>
    <col min="9225" max="9227" width="3.7109375" style="493" customWidth="1"/>
    <col min="9228" max="9228" width="12.7109375" style="493" customWidth="1"/>
    <col min="9229" max="9229" width="47.42578125" style="493" customWidth="1"/>
    <col min="9230" max="9233" width="0" style="493" hidden="1" customWidth="1"/>
    <col min="9234" max="9234" width="11.7109375" style="493" customWidth="1"/>
    <col min="9235" max="9235" width="6.42578125" style="493" bestFit="1" customWidth="1"/>
    <col min="9236" max="9236" width="11.7109375" style="493" customWidth="1"/>
    <col min="9237" max="9237" width="0" style="493" hidden="1" customWidth="1"/>
    <col min="9238" max="9238" width="3.7109375" style="493" customWidth="1"/>
    <col min="9239" max="9239" width="11.140625" style="493" bestFit="1" customWidth="1"/>
    <col min="9240" max="9472" width="10.5703125" style="493"/>
    <col min="9473" max="9480" width="0" style="493" hidden="1" customWidth="1"/>
    <col min="9481" max="9483" width="3.7109375" style="493" customWidth="1"/>
    <col min="9484" max="9484" width="12.7109375" style="493" customWidth="1"/>
    <col min="9485" max="9485" width="47.42578125" style="493" customWidth="1"/>
    <col min="9486" max="9489" width="0" style="493" hidden="1" customWidth="1"/>
    <col min="9490" max="9490" width="11.7109375" style="493" customWidth="1"/>
    <col min="9491" max="9491" width="6.42578125" style="493" bestFit="1" customWidth="1"/>
    <col min="9492" max="9492" width="11.7109375" style="493" customWidth="1"/>
    <col min="9493" max="9493" width="0" style="493" hidden="1" customWidth="1"/>
    <col min="9494" max="9494" width="3.7109375" style="493" customWidth="1"/>
    <col min="9495" max="9495" width="11.140625" style="493" bestFit="1" customWidth="1"/>
    <col min="9496" max="9728" width="10.5703125" style="493"/>
    <col min="9729" max="9736" width="0" style="493" hidden="1" customWidth="1"/>
    <col min="9737" max="9739" width="3.7109375" style="493" customWidth="1"/>
    <col min="9740" max="9740" width="12.7109375" style="493" customWidth="1"/>
    <col min="9741" max="9741" width="47.42578125" style="493" customWidth="1"/>
    <col min="9742" max="9745" width="0" style="493" hidden="1" customWidth="1"/>
    <col min="9746" max="9746" width="11.7109375" style="493" customWidth="1"/>
    <col min="9747" max="9747" width="6.42578125" style="493" bestFit="1" customWidth="1"/>
    <col min="9748" max="9748" width="11.7109375" style="493" customWidth="1"/>
    <col min="9749" max="9749" width="0" style="493" hidden="1" customWidth="1"/>
    <col min="9750" max="9750" width="3.7109375" style="493" customWidth="1"/>
    <col min="9751" max="9751" width="11.140625" style="493" bestFit="1" customWidth="1"/>
    <col min="9752" max="9984" width="10.5703125" style="493"/>
    <col min="9985" max="9992" width="0" style="493" hidden="1" customWidth="1"/>
    <col min="9993" max="9995" width="3.7109375" style="493" customWidth="1"/>
    <col min="9996" max="9996" width="12.7109375" style="493" customWidth="1"/>
    <col min="9997" max="9997" width="47.42578125" style="493" customWidth="1"/>
    <col min="9998" max="10001" width="0" style="493" hidden="1" customWidth="1"/>
    <col min="10002" max="10002" width="11.7109375" style="493" customWidth="1"/>
    <col min="10003" max="10003" width="6.42578125" style="493" bestFit="1" customWidth="1"/>
    <col min="10004" max="10004" width="11.7109375" style="493" customWidth="1"/>
    <col min="10005" max="10005" width="0" style="493" hidden="1" customWidth="1"/>
    <col min="10006" max="10006" width="3.7109375" style="493" customWidth="1"/>
    <col min="10007" max="10007" width="11.140625" style="493" bestFit="1" customWidth="1"/>
    <col min="10008" max="10240" width="10.5703125" style="493"/>
    <col min="10241" max="10248" width="0" style="493" hidden="1" customWidth="1"/>
    <col min="10249" max="10251" width="3.7109375" style="493" customWidth="1"/>
    <col min="10252" max="10252" width="12.7109375" style="493" customWidth="1"/>
    <col min="10253" max="10253" width="47.42578125" style="493" customWidth="1"/>
    <col min="10254" max="10257" width="0" style="493" hidden="1" customWidth="1"/>
    <col min="10258" max="10258" width="11.7109375" style="493" customWidth="1"/>
    <col min="10259" max="10259" width="6.42578125" style="493" bestFit="1" customWidth="1"/>
    <col min="10260" max="10260" width="11.7109375" style="493" customWidth="1"/>
    <col min="10261" max="10261" width="0" style="493" hidden="1" customWidth="1"/>
    <col min="10262" max="10262" width="3.7109375" style="493" customWidth="1"/>
    <col min="10263" max="10263" width="11.140625" style="493" bestFit="1" customWidth="1"/>
    <col min="10264" max="10496" width="10.5703125" style="493"/>
    <col min="10497" max="10504" width="0" style="493" hidden="1" customWidth="1"/>
    <col min="10505" max="10507" width="3.7109375" style="493" customWidth="1"/>
    <col min="10508" max="10508" width="12.7109375" style="493" customWidth="1"/>
    <col min="10509" max="10509" width="47.42578125" style="493" customWidth="1"/>
    <col min="10510" max="10513" width="0" style="493" hidden="1" customWidth="1"/>
    <col min="10514" max="10514" width="11.7109375" style="493" customWidth="1"/>
    <col min="10515" max="10515" width="6.42578125" style="493" bestFit="1" customWidth="1"/>
    <col min="10516" max="10516" width="11.7109375" style="493" customWidth="1"/>
    <col min="10517" max="10517" width="0" style="493" hidden="1" customWidth="1"/>
    <col min="10518" max="10518" width="3.7109375" style="493" customWidth="1"/>
    <col min="10519" max="10519" width="11.140625" style="493" bestFit="1" customWidth="1"/>
    <col min="10520" max="10752" width="10.5703125" style="493"/>
    <col min="10753" max="10760" width="0" style="493" hidden="1" customWidth="1"/>
    <col min="10761" max="10763" width="3.7109375" style="493" customWidth="1"/>
    <col min="10764" max="10764" width="12.7109375" style="493" customWidth="1"/>
    <col min="10765" max="10765" width="47.42578125" style="493" customWidth="1"/>
    <col min="10766" max="10769" width="0" style="493" hidden="1" customWidth="1"/>
    <col min="10770" max="10770" width="11.7109375" style="493" customWidth="1"/>
    <col min="10771" max="10771" width="6.42578125" style="493" bestFit="1" customWidth="1"/>
    <col min="10772" max="10772" width="11.7109375" style="493" customWidth="1"/>
    <col min="10773" max="10773" width="0" style="493" hidden="1" customWidth="1"/>
    <col min="10774" max="10774" width="3.7109375" style="493" customWidth="1"/>
    <col min="10775" max="10775" width="11.140625" style="493" bestFit="1" customWidth="1"/>
    <col min="10776" max="11008" width="10.5703125" style="493"/>
    <col min="11009" max="11016" width="0" style="493" hidden="1" customWidth="1"/>
    <col min="11017" max="11019" width="3.7109375" style="493" customWidth="1"/>
    <col min="11020" max="11020" width="12.7109375" style="493" customWidth="1"/>
    <col min="11021" max="11021" width="47.42578125" style="493" customWidth="1"/>
    <col min="11022" max="11025" width="0" style="493" hidden="1" customWidth="1"/>
    <col min="11026" max="11026" width="11.7109375" style="493" customWidth="1"/>
    <col min="11027" max="11027" width="6.42578125" style="493" bestFit="1" customWidth="1"/>
    <col min="11028" max="11028" width="11.7109375" style="493" customWidth="1"/>
    <col min="11029" max="11029" width="0" style="493" hidden="1" customWidth="1"/>
    <col min="11030" max="11030" width="3.7109375" style="493" customWidth="1"/>
    <col min="11031" max="11031" width="11.140625" style="493" bestFit="1" customWidth="1"/>
    <col min="11032" max="11264" width="10.5703125" style="493"/>
    <col min="11265" max="11272" width="0" style="493" hidden="1" customWidth="1"/>
    <col min="11273" max="11275" width="3.7109375" style="493" customWidth="1"/>
    <col min="11276" max="11276" width="12.7109375" style="493" customWidth="1"/>
    <col min="11277" max="11277" width="47.42578125" style="493" customWidth="1"/>
    <col min="11278" max="11281" width="0" style="493" hidden="1" customWidth="1"/>
    <col min="11282" max="11282" width="11.7109375" style="493" customWidth="1"/>
    <col min="11283" max="11283" width="6.42578125" style="493" bestFit="1" customWidth="1"/>
    <col min="11284" max="11284" width="11.7109375" style="493" customWidth="1"/>
    <col min="11285" max="11285" width="0" style="493" hidden="1" customWidth="1"/>
    <col min="11286" max="11286" width="3.7109375" style="493" customWidth="1"/>
    <col min="11287" max="11287" width="11.140625" style="493" bestFit="1" customWidth="1"/>
    <col min="11288" max="11520" width="10.5703125" style="493"/>
    <col min="11521" max="11528" width="0" style="493" hidden="1" customWidth="1"/>
    <col min="11529" max="11531" width="3.7109375" style="493" customWidth="1"/>
    <col min="11532" max="11532" width="12.7109375" style="493" customWidth="1"/>
    <col min="11533" max="11533" width="47.42578125" style="493" customWidth="1"/>
    <col min="11534" max="11537" width="0" style="493" hidden="1" customWidth="1"/>
    <col min="11538" max="11538" width="11.7109375" style="493" customWidth="1"/>
    <col min="11539" max="11539" width="6.42578125" style="493" bestFit="1" customWidth="1"/>
    <col min="11540" max="11540" width="11.7109375" style="493" customWidth="1"/>
    <col min="11541" max="11541" width="0" style="493" hidden="1" customWidth="1"/>
    <col min="11542" max="11542" width="3.7109375" style="493" customWidth="1"/>
    <col min="11543" max="11543" width="11.140625" style="493" bestFit="1" customWidth="1"/>
    <col min="11544" max="11776" width="10.5703125" style="493"/>
    <col min="11777" max="11784" width="0" style="493" hidden="1" customWidth="1"/>
    <col min="11785" max="11787" width="3.7109375" style="493" customWidth="1"/>
    <col min="11788" max="11788" width="12.7109375" style="493" customWidth="1"/>
    <col min="11789" max="11789" width="47.42578125" style="493" customWidth="1"/>
    <col min="11790" max="11793" width="0" style="493" hidden="1" customWidth="1"/>
    <col min="11794" max="11794" width="11.7109375" style="493" customWidth="1"/>
    <col min="11795" max="11795" width="6.42578125" style="493" bestFit="1" customWidth="1"/>
    <col min="11796" max="11796" width="11.7109375" style="493" customWidth="1"/>
    <col min="11797" max="11797" width="0" style="493" hidden="1" customWidth="1"/>
    <col min="11798" max="11798" width="3.7109375" style="493" customWidth="1"/>
    <col min="11799" max="11799" width="11.140625" style="493" bestFit="1" customWidth="1"/>
    <col min="11800" max="12032" width="10.5703125" style="493"/>
    <col min="12033" max="12040" width="0" style="493" hidden="1" customWidth="1"/>
    <col min="12041" max="12043" width="3.7109375" style="493" customWidth="1"/>
    <col min="12044" max="12044" width="12.7109375" style="493" customWidth="1"/>
    <col min="12045" max="12045" width="47.42578125" style="493" customWidth="1"/>
    <col min="12046" max="12049" width="0" style="493" hidden="1" customWidth="1"/>
    <col min="12050" max="12050" width="11.7109375" style="493" customWidth="1"/>
    <col min="12051" max="12051" width="6.42578125" style="493" bestFit="1" customWidth="1"/>
    <col min="12052" max="12052" width="11.7109375" style="493" customWidth="1"/>
    <col min="12053" max="12053" width="0" style="493" hidden="1" customWidth="1"/>
    <col min="12054" max="12054" width="3.7109375" style="493" customWidth="1"/>
    <col min="12055" max="12055" width="11.140625" style="493" bestFit="1" customWidth="1"/>
    <col min="12056" max="12288" width="10.5703125" style="493"/>
    <col min="12289" max="12296" width="0" style="493" hidden="1" customWidth="1"/>
    <col min="12297" max="12299" width="3.7109375" style="493" customWidth="1"/>
    <col min="12300" max="12300" width="12.7109375" style="493" customWidth="1"/>
    <col min="12301" max="12301" width="47.42578125" style="493" customWidth="1"/>
    <col min="12302" max="12305" width="0" style="493" hidden="1" customWidth="1"/>
    <col min="12306" max="12306" width="11.7109375" style="493" customWidth="1"/>
    <col min="12307" max="12307" width="6.42578125" style="493" bestFit="1" customWidth="1"/>
    <col min="12308" max="12308" width="11.7109375" style="493" customWidth="1"/>
    <col min="12309" max="12309" width="0" style="493" hidden="1" customWidth="1"/>
    <col min="12310" max="12310" width="3.7109375" style="493" customWidth="1"/>
    <col min="12311" max="12311" width="11.140625" style="493" bestFit="1" customWidth="1"/>
    <col min="12312" max="12544" width="10.5703125" style="493"/>
    <col min="12545" max="12552" width="0" style="493" hidden="1" customWidth="1"/>
    <col min="12553" max="12555" width="3.7109375" style="493" customWidth="1"/>
    <col min="12556" max="12556" width="12.7109375" style="493" customWidth="1"/>
    <col min="12557" max="12557" width="47.42578125" style="493" customWidth="1"/>
    <col min="12558" max="12561" width="0" style="493" hidden="1" customWidth="1"/>
    <col min="12562" max="12562" width="11.7109375" style="493" customWidth="1"/>
    <col min="12563" max="12563" width="6.42578125" style="493" bestFit="1" customWidth="1"/>
    <col min="12564" max="12564" width="11.7109375" style="493" customWidth="1"/>
    <col min="12565" max="12565" width="0" style="493" hidden="1" customWidth="1"/>
    <col min="12566" max="12566" width="3.7109375" style="493" customWidth="1"/>
    <col min="12567" max="12567" width="11.140625" style="493" bestFit="1" customWidth="1"/>
    <col min="12568" max="12800" width="10.5703125" style="493"/>
    <col min="12801" max="12808" width="0" style="493" hidden="1" customWidth="1"/>
    <col min="12809" max="12811" width="3.7109375" style="493" customWidth="1"/>
    <col min="12812" max="12812" width="12.7109375" style="493" customWidth="1"/>
    <col min="12813" max="12813" width="47.42578125" style="493" customWidth="1"/>
    <col min="12814" max="12817" width="0" style="493" hidden="1" customWidth="1"/>
    <col min="12818" max="12818" width="11.7109375" style="493" customWidth="1"/>
    <col min="12819" max="12819" width="6.42578125" style="493" bestFit="1" customWidth="1"/>
    <col min="12820" max="12820" width="11.7109375" style="493" customWidth="1"/>
    <col min="12821" max="12821" width="0" style="493" hidden="1" customWidth="1"/>
    <col min="12822" max="12822" width="3.7109375" style="493" customWidth="1"/>
    <col min="12823" max="12823" width="11.140625" style="493" bestFit="1" customWidth="1"/>
    <col min="12824" max="13056" width="10.5703125" style="493"/>
    <col min="13057" max="13064" width="0" style="493" hidden="1" customWidth="1"/>
    <col min="13065" max="13067" width="3.7109375" style="493" customWidth="1"/>
    <col min="13068" max="13068" width="12.7109375" style="493" customWidth="1"/>
    <col min="13069" max="13069" width="47.42578125" style="493" customWidth="1"/>
    <col min="13070" max="13073" width="0" style="493" hidden="1" customWidth="1"/>
    <col min="13074" max="13074" width="11.7109375" style="493" customWidth="1"/>
    <col min="13075" max="13075" width="6.42578125" style="493" bestFit="1" customWidth="1"/>
    <col min="13076" max="13076" width="11.7109375" style="493" customWidth="1"/>
    <col min="13077" max="13077" width="0" style="493" hidden="1" customWidth="1"/>
    <col min="13078" max="13078" width="3.7109375" style="493" customWidth="1"/>
    <col min="13079" max="13079" width="11.140625" style="493" bestFit="1" customWidth="1"/>
    <col min="13080" max="13312" width="10.5703125" style="493"/>
    <col min="13313" max="13320" width="0" style="493" hidden="1" customWidth="1"/>
    <col min="13321" max="13323" width="3.7109375" style="493" customWidth="1"/>
    <col min="13324" max="13324" width="12.7109375" style="493" customWidth="1"/>
    <col min="13325" max="13325" width="47.42578125" style="493" customWidth="1"/>
    <col min="13326" max="13329" width="0" style="493" hidden="1" customWidth="1"/>
    <col min="13330" max="13330" width="11.7109375" style="493" customWidth="1"/>
    <col min="13331" max="13331" width="6.42578125" style="493" bestFit="1" customWidth="1"/>
    <col min="13332" max="13332" width="11.7109375" style="493" customWidth="1"/>
    <col min="13333" max="13333" width="0" style="493" hidden="1" customWidth="1"/>
    <col min="13334" max="13334" width="3.7109375" style="493" customWidth="1"/>
    <col min="13335" max="13335" width="11.140625" style="493" bestFit="1" customWidth="1"/>
    <col min="13336" max="13568" width="10.5703125" style="493"/>
    <col min="13569" max="13576" width="0" style="493" hidden="1" customWidth="1"/>
    <col min="13577" max="13579" width="3.7109375" style="493" customWidth="1"/>
    <col min="13580" max="13580" width="12.7109375" style="493" customWidth="1"/>
    <col min="13581" max="13581" width="47.42578125" style="493" customWidth="1"/>
    <col min="13582" max="13585" width="0" style="493" hidden="1" customWidth="1"/>
    <col min="13586" max="13586" width="11.7109375" style="493" customWidth="1"/>
    <col min="13587" max="13587" width="6.42578125" style="493" bestFit="1" customWidth="1"/>
    <col min="13588" max="13588" width="11.7109375" style="493" customWidth="1"/>
    <col min="13589" max="13589" width="0" style="493" hidden="1" customWidth="1"/>
    <col min="13590" max="13590" width="3.7109375" style="493" customWidth="1"/>
    <col min="13591" max="13591" width="11.140625" style="493" bestFit="1" customWidth="1"/>
    <col min="13592" max="13824" width="10.5703125" style="493"/>
    <col min="13825" max="13832" width="0" style="493" hidden="1" customWidth="1"/>
    <col min="13833" max="13835" width="3.7109375" style="493" customWidth="1"/>
    <col min="13836" max="13836" width="12.7109375" style="493" customWidth="1"/>
    <col min="13837" max="13837" width="47.42578125" style="493" customWidth="1"/>
    <col min="13838" max="13841" width="0" style="493" hidden="1" customWidth="1"/>
    <col min="13842" max="13842" width="11.7109375" style="493" customWidth="1"/>
    <col min="13843" max="13843" width="6.42578125" style="493" bestFit="1" customWidth="1"/>
    <col min="13844" max="13844" width="11.7109375" style="493" customWidth="1"/>
    <col min="13845" max="13845" width="0" style="493" hidden="1" customWidth="1"/>
    <col min="13846" max="13846" width="3.7109375" style="493" customWidth="1"/>
    <col min="13847" max="13847" width="11.140625" style="493" bestFit="1" customWidth="1"/>
    <col min="13848" max="14080" width="10.5703125" style="493"/>
    <col min="14081" max="14088" width="0" style="493" hidden="1" customWidth="1"/>
    <col min="14089" max="14091" width="3.7109375" style="493" customWidth="1"/>
    <col min="14092" max="14092" width="12.7109375" style="493" customWidth="1"/>
    <col min="14093" max="14093" width="47.42578125" style="493" customWidth="1"/>
    <col min="14094" max="14097" width="0" style="493" hidden="1" customWidth="1"/>
    <col min="14098" max="14098" width="11.7109375" style="493" customWidth="1"/>
    <col min="14099" max="14099" width="6.42578125" style="493" bestFit="1" customWidth="1"/>
    <col min="14100" max="14100" width="11.7109375" style="493" customWidth="1"/>
    <col min="14101" max="14101" width="0" style="493" hidden="1" customWidth="1"/>
    <col min="14102" max="14102" width="3.7109375" style="493" customWidth="1"/>
    <col min="14103" max="14103" width="11.140625" style="493" bestFit="1" customWidth="1"/>
    <col min="14104" max="14336" width="10.5703125" style="493"/>
    <col min="14337" max="14344" width="0" style="493" hidden="1" customWidth="1"/>
    <col min="14345" max="14347" width="3.7109375" style="493" customWidth="1"/>
    <col min="14348" max="14348" width="12.7109375" style="493" customWidth="1"/>
    <col min="14349" max="14349" width="47.42578125" style="493" customWidth="1"/>
    <col min="14350" max="14353" width="0" style="493" hidden="1" customWidth="1"/>
    <col min="14354" max="14354" width="11.7109375" style="493" customWidth="1"/>
    <col min="14355" max="14355" width="6.42578125" style="493" bestFit="1" customWidth="1"/>
    <col min="14356" max="14356" width="11.7109375" style="493" customWidth="1"/>
    <col min="14357" max="14357" width="0" style="493" hidden="1" customWidth="1"/>
    <col min="14358" max="14358" width="3.7109375" style="493" customWidth="1"/>
    <col min="14359" max="14359" width="11.140625" style="493" bestFit="1" customWidth="1"/>
    <col min="14360" max="14592" width="10.5703125" style="493"/>
    <col min="14593" max="14600" width="0" style="493" hidden="1" customWidth="1"/>
    <col min="14601" max="14603" width="3.7109375" style="493" customWidth="1"/>
    <col min="14604" max="14604" width="12.7109375" style="493" customWidth="1"/>
    <col min="14605" max="14605" width="47.42578125" style="493" customWidth="1"/>
    <col min="14606" max="14609" width="0" style="493" hidden="1" customWidth="1"/>
    <col min="14610" max="14610" width="11.7109375" style="493" customWidth="1"/>
    <col min="14611" max="14611" width="6.42578125" style="493" bestFit="1" customWidth="1"/>
    <col min="14612" max="14612" width="11.7109375" style="493" customWidth="1"/>
    <col min="14613" max="14613" width="0" style="493" hidden="1" customWidth="1"/>
    <col min="14614" max="14614" width="3.7109375" style="493" customWidth="1"/>
    <col min="14615" max="14615" width="11.140625" style="493" bestFit="1" customWidth="1"/>
    <col min="14616" max="14848" width="10.5703125" style="493"/>
    <col min="14849" max="14856" width="0" style="493" hidden="1" customWidth="1"/>
    <col min="14857" max="14859" width="3.7109375" style="493" customWidth="1"/>
    <col min="14860" max="14860" width="12.7109375" style="493" customWidth="1"/>
    <col min="14861" max="14861" width="47.42578125" style="493" customWidth="1"/>
    <col min="14862" max="14865" width="0" style="493" hidden="1" customWidth="1"/>
    <col min="14866" max="14866" width="11.7109375" style="493" customWidth="1"/>
    <col min="14867" max="14867" width="6.42578125" style="493" bestFit="1" customWidth="1"/>
    <col min="14868" max="14868" width="11.7109375" style="493" customWidth="1"/>
    <col min="14869" max="14869" width="0" style="493" hidden="1" customWidth="1"/>
    <col min="14870" max="14870" width="3.7109375" style="493" customWidth="1"/>
    <col min="14871" max="14871" width="11.140625" style="493" bestFit="1" customWidth="1"/>
    <col min="14872" max="15104" width="10.5703125" style="493"/>
    <col min="15105" max="15112" width="0" style="493" hidden="1" customWidth="1"/>
    <col min="15113" max="15115" width="3.7109375" style="493" customWidth="1"/>
    <col min="15116" max="15116" width="12.7109375" style="493" customWidth="1"/>
    <col min="15117" max="15117" width="47.42578125" style="493" customWidth="1"/>
    <col min="15118" max="15121" width="0" style="493" hidden="1" customWidth="1"/>
    <col min="15122" max="15122" width="11.7109375" style="493" customWidth="1"/>
    <col min="15123" max="15123" width="6.42578125" style="493" bestFit="1" customWidth="1"/>
    <col min="15124" max="15124" width="11.7109375" style="493" customWidth="1"/>
    <col min="15125" max="15125" width="0" style="493" hidden="1" customWidth="1"/>
    <col min="15126" max="15126" width="3.7109375" style="493" customWidth="1"/>
    <col min="15127" max="15127" width="11.140625" style="493" bestFit="1" customWidth="1"/>
    <col min="15128" max="15360" width="10.5703125" style="493"/>
    <col min="15361" max="15368" width="0" style="493" hidden="1" customWidth="1"/>
    <col min="15369" max="15371" width="3.7109375" style="493" customWidth="1"/>
    <col min="15372" max="15372" width="12.7109375" style="493" customWidth="1"/>
    <col min="15373" max="15373" width="47.42578125" style="493" customWidth="1"/>
    <col min="15374" max="15377" width="0" style="493" hidden="1" customWidth="1"/>
    <col min="15378" max="15378" width="11.7109375" style="493" customWidth="1"/>
    <col min="15379" max="15379" width="6.42578125" style="493" bestFit="1" customWidth="1"/>
    <col min="15380" max="15380" width="11.7109375" style="493" customWidth="1"/>
    <col min="15381" max="15381" width="0" style="493" hidden="1" customWidth="1"/>
    <col min="15382" max="15382" width="3.7109375" style="493" customWidth="1"/>
    <col min="15383" max="15383" width="11.140625" style="493" bestFit="1" customWidth="1"/>
    <col min="15384" max="15616" width="10.5703125" style="493"/>
    <col min="15617" max="15624" width="0" style="493" hidden="1" customWidth="1"/>
    <col min="15625" max="15627" width="3.7109375" style="493" customWidth="1"/>
    <col min="15628" max="15628" width="12.7109375" style="493" customWidth="1"/>
    <col min="15629" max="15629" width="47.42578125" style="493" customWidth="1"/>
    <col min="15630" max="15633" width="0" style="493" hidden="1" customWidth="1"/>
    <col min="15634" max="15634" width="11.7109375" style="493" customWidth="1"/>
    <col min="15635" max="15635" width="6.42578125" style="493" bestFit="1" customWidth="1"/>
    <col min="15636" max="15636" width="11.7109375" style="493" customWidth="1"/>
    <col min="15637" max="15637" width="0" style="493" hidden="1" customWidth="1"/>
    <col min="15638" max="15638" width="3.7109375" style="493" customWidth="1"/>
    <col min="15639" max="15639" width="11.140625" style="493" bestFit="1" customWidth="1"/>
    <col min="15640" max="15872" width="10.5703125" style="493"/>
    <col min="15873" max="15880" width="0" style="493" hidden="1" customWidth="1"/>
    <col min="15881" max="15883" width="3.7109375" style="493" customWidth="1"/>
    <col min="15884" max="15884" width="12.7109375" style="493" customWidth="1"/>
    <col min="15885" max="15885" width="47.42578125" style="493" customWidth="1"/>
    <col min="15886" max="15889" width="0" style="493" hidden="1" customWidth="1"/>
    <col min="15890" max="15890" width="11.7109375" style="493" customWidth="1"/>
    <col min="15891" max="15891" width="6.42578125" style="493" bestFit="1" customWidth="1"/>
    <col min="15892" max="15892" width="11.7109375" style="493" customWidth="1"/>
    <col min="15893" max="15893" width="0" style="493" hidden="1" customWidth="1"/>
    <col min="15894" max="15894" width="3.7109375" style="493" customWidth="1"/>
    <col min="15895" max="15895" width="11.140625" style="493" bestFit="1" customWidth="1"/>
    <col min="15896" max="16128" width="10.5703125" style="493"/>
    <col min="16129" max="16136" width="0" style="493" hidden="1" customWidth="1"/>
    <col min="16137" max="16139" width="3.7109375" style="493" customWidth="1"/>
    <col min="16140" max="16140" width="12.7109375" style="493" customWidth="1"/>
    <col min="16141" max="16141" width="47.42578125" style="493" customWidth="1"/>
    <col min="16142" max="16145" width="0" style="493" hidden="1" customWidth="1"/>
    <col min="16146" max="16146" width="11.7109375" style="493" customWidth="1"/>
    <col min="16147" max="16147" width="6.42578125" style="493" bestFit="1" customWidth="1"/>
    <col min="16148" max="16148" width="11.7109375" style="493" customWidth="1"/>
    <col min="16149" max="16149" width="0" style="493" hidden="1" customWidth="1"/>
    <col min="16150" max="16150" width="3.7109375" style="493" customWidth="1"/>
    <col min="16151" max="16151" width="11.140625" style="493" bestFit="1" customWidth="1"/>
    <col min="16152" max="16384" width="10.5703125" style="493"/>
  </cols>
  <sheetData>
    <row r="1" spans="1:35" ht="14.25" hidden="1" customHeight="1"/>
    <row r="2" spans="1:35" ht="14.25" hidden="1" customHeight="1"/>
    <row r="3" spans="1:35" ht="14.25" hidden="1" customHeight="1"/>
    <row r="4" spans="1:35" ht="3" customHeight="1">
      <c r="J4" s="499"/>
      <c r="K4" s="499"/>
      <c r="L4" s="494"/>
      <c r="M4" s="494"/>
      <c r="N4" s="494"/>
      <c r="O4" s="502"/>
      <c r="P4" s="502"/>
      <c r="Q4" s="502"/>
      <c r="R4" s="502"/>
      <c r="S4" s="502"/>
      <c r="T4" s="502"/>
      <c r="U4" s="494"/>
    </row>
    <row r="5" spans="1:35" ht="22.5" customHeight="1">
      <c r="J5" s="499"/>
      <c r="K5" s="499"/>
      <c r="L5" s="1373" t="s">
        <v>735</v>
      </c>
      <c r="M5" s="1373"/>
      <c r="N5" s="1373"/>
      <c r="O5" s="1373"/>
      <c r="P5" s="1373"/>
      <c r="Q5" s="1373"/>
      <c r="R5" s="1373"/>
      <c r="S5" s="1373"/>
      <c r="T5" s="1373"/>
      <c r="U5" s="548"/>
    </row>
    <row r="6" spans="1:35" ht="3" customHeight="1">
      <c r="J6" s="499"/>
      <c r="K6" s="499"/>
      <c r="L6" s="494"/>
      <c r="M6" s="494"/>
      <c r="N6" s="494"/>
      <c r="O6" s="498"/>
      <c r="P6" s="498"/>
      <c r="Q6" s="498"/>
      <c r="R6" s="498"/>
      <c r="S6" s="498"/>
      <c r="T6" s="498"/>
      <c r="U6" s="494"/>
    </row>
    <row r="7" spans="1:35"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35"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635"/>
      <c r="X8" s="559"/>
      <c r="Y8" s="559"/>
      <c r="Z8" s="559"/>
      <c r="AA8" s="559"/>
      <c r="AB8" s="559"/>
      <c r="AC8" s="559"/>
      <c r="AD8" s="559"/>
      <c r="AE8" s="559"/>
      <c r="AF8" s="559"/>
      <c r="AG8" s="559"/>
      <c r="AH8" s="559"/>
      <c r="AI8" s="559"/>
    </row>
    <row r="9" spans="1:35"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635"/>
      <c r="X9" s="559"/>
      <c r="Y9" s="559"/>
      <c r="Z9" s="559"/>
      <c r="AA9" s="559"/>
      <c r="AB9" s="559"/>
      <c r="AC9" s="559"/>
      <c r="AD9" s="559"/>
      <c r="AE9" s="559"/>
      <c r="AF9" s="559"/>
      <c r="AG9" s="559"/>
      <c r="AH9" s="559"/>
      <c r="AI9" s="559"/>
    </row>
    <row r="10" spans="1:35"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35" s="539" customFormat="1" ht="11.25" hidden="1" customHeight="1">
      <c r="A11" s="559"/>
      <c r="B11" s="559"/>
      <c r="C11" s="559"/>
      <c r="D11" s="559"/>
      <c r="E11" s="559"/>
      <c r="F11" s="559"/>
      <c r="G11" s="559"/>
      <c r="H11" s="559"/>
      <c r="L11" s="1374"/>
      <c r="M11" s="1374"/>
      <c r="N11" s="536"/>
      <c r="O11" s="1391"/>
      <c r="P11" s="1391"/>
      <c r="Q11" s="1391"/>
      <c r="R11" s="1391"/>
      <c r="S11" s="1391"/>
      <c r="T11" s="1391"/>
      <c r="U11" s="557" t="s">
        <v>371</v>
      </c>
      <c r="X11" s="559"/>
      <c r="Y11" s="559"/>
      <c r="Z11" s="559"/>
      <c r="AA11" s="559"/>
      <c r="AB11" s="559"/>
      <c r="AC11" s="559"/>
      <c r="AD11" s="559"/>
      <c r="AE11" s="559"/>
      <c r="AF11" s="559"/>
      <c r="AG11" s="559"/>
      <c r="AH11" s="559"/>
      <c r="AI11" s="559"/>
    </row>
    <row r="12" spans="1:35">
      <c r="J12" s="499"/>
      <c r="K12" s="499"/>
      <c r="L12" s="494"/>
      <c r="M12" s="494"/>
      <c r="N12" s="494"/>
      <c r="O12" s="1392"/>
      <c r="P12" s="1392"/>
      <c r="Q12" s="1392"/>
      <c r="R12" s="1392"/>
      <c r="S12" s="1392"/>
      <c r="T12" s="1392"/>
      <c r="U12" s="1392"/>
    </row>
    <row r="13" spans="1:35" ht="14.25" customHeight="1">
      <c r="J13" s="499"/>
      <c r="K13" s="499"/>
      <c r="L13" s="1298" t="s">
        <v>445</v>
      </c>
      <c r="M13" s="1298"/>
      <c r="N13" s="1298"/>
      <c r="O13" s="1298"/>
      <c r="P13" s="1298"/>
      <c r="Q13" s="1298"/>
      <c r="R13" s="1298"/>
      <c r="S13" s="1298"/>
      <c r="T13" s="1298"/>
      <c r="U13" s="1298"/>
      <c r="V13" s="1298"/>
      <c r="W13" s="1298" t="s">
        <v>446</v>
      </c>
    </row>
    <row r="14" spans="1:35" ht="14.25" customHeight="1">
      <c r="J14" s="499"/>
      <c r="K14" s="499"/>
      <c r="L14" s="1357" t="s">
        <v>91</v>
      </c>
      <c r="M14" s="1357" t="s">
        <v>603</v>
      </c>
      <c r="N14" s="491"/>
      <c r="O14" s="1358" t="s">
        <v>605</v>
      </c>
      <c r="P14" s="1359"/>
      <c r="Q14" s="1359"/>
      <c r="R14" s="1359"/>
      <c r="S14" s="1359"/>
      <c r="T14" s="1360"/>
      <c r="U14" s="1368" t="s">
        <v>339</v>
      </c>
      <c r="V14" s="1354" t="s">
        <v>274</v>
      </c>
      <c r="W14" s="1298"/>
    </row>
    <row r="15" spans="1:35" ht="14.25" customHeight="1">
      <c r="J15" s="499"/>
      <c r="K15" s="499"/>
      <c r="L15" s="1357"/>
      <c r="M15" s="1357"/>
      <c r="N15" s="491"/>
      <c r="O15" s="1363" t="s">
        <v>591</v>
      </c>
      <c r="P15" s="1361"/>
      <c r="Q15" s="1362"/>
      <c r="R15" s="1366" t="s">
        <v>616</v>
      </c>
      <c r="S15" s="1366"/>
      <c r="T15" s="1367"/>
      <c r="U15" s="1369"/>
      <c r="V15" s="1355"/>
      <c r="W15" s="1298"/>
    </row>
    <row r="16" spans="1:35" ht="30" customHeight="1">
      <c r="J16" s="499"/>
      <c r="K16" s="499"/>
      <c r="L16" s="1357"/>
      <c r="M16" s="1357"/>
      <c r="N16" s="490"/>
      <c r="O16" s="1364"/>
      <c r="P16" s="505"/>
      <c r="Q16" s="505"/>
      <c r="R16" s="506" t="s">
        <v>273</v>
      </c>
      <c r="S16" s="1352" t="s">
        <v>272</v>
      </c>
      <c r="T16" s="1353"/>
      <c r="U16" s="1370"/>
      <c r="V16" s="1356"/>
      <c r="W16" s="1298"/>
    </row>
    <row r="17" spans="1:36">
      <c r="J17" s="499"/>
      <c r="K17" s="538">
        <v>1</v>
      </c>
      <c r="L17" s="616" t="s">
        <v>92</v>
      </c>
      <c r="M17" s="616" t="s">
        <v>48</v>
      </c>
      <c r="N17" s="636" t="s">
        <v>48</v>
      </c>
      <c r="O17" s="617">
        <f ca="1">OFFSET(O17,0,-1)+1</f>
        <v>3</v>
      </c>
      <c r="P17" s="618">
        <f ca="1">OFFSET(P17,0,-1)</f>
        <v>3</v>
      </c>
      <c r="Q17" s="618">
        <f ca="1">OFFSET(Q17,0,-1)</f>
        <v>3</v>
      </c>
      <c r="R17" s="617">
        <f ca="1">OFFSET(R17,0,-1)+1</f>
        <v>4</v>
      </c>
      <c r="S17" s="1375">
        <f ca="1">OFFSET(S17,0,-1)+1</f>
        <v>5</v>
      </c>
      <c r="T17" s="1375"/>
      <c r="U17" s="617">
        <f ca="1">OFFSET(U17,0,-2)+1</f>
        <v>6</v>
      </c>
      <c r="V17" s="618">
        <f ca="1">OFFSET(V17,0,-1)</f>
        <v>6</v>
      </c>
      <c r="W17" s="617">
        <f ca="1">OFFSET(W17,0,-1)+1</f>
        <v>7</v>
      </c>
    </row>
    <row r="18" spans="1:36" ht="22.5">
      <c r="A18" s="1376">
        <v>1</v>
      </c>
      <c r="B18" s="867"/>
      <c r="C18" s="867"/>
      <c r="D18" s="867"/>
      <c r="E18" s="868"/>
      <c r="F18" s="869"/>
      <c r="G18" s="867"/>
      <c r="H18" s="867"/>
      <c r="I18" s="870"/>
      <c r="J18" s="865"/>
      <c r="K18" s="874">
        <v>1</v>
      </c>
      <c r="L18" s="562">
        <f>mergeValue(A18)</f>
        <v>1</v>
      </c>
      <c r="M18" s="610" t="s">
        <v>19</v>
      </c>
      <c r="N18" s="549"/>
      <c r="O18" s="1388"/>
      <c r="P18" s="1388"/>
      <c r="Q18" s="1388"/>
      <c r="R18" s="1388"/>
      <c r="S18" s="1388"/>
      <c r="T18" s="1388"/>
      <c r="U18" s="1388"/>
      <c r="V18" s="1388"/>
      <c r="W18" s="599" t="s">
        <v>721</v>
      </c>
    </row>
    <row r="19" spans="1:36" ht="22.5">
      <c r="A19" s="1376"/>
      <c r="B19" s="1376">
        <v>1</v>
      </c>
      <c r="C19" s="867"/>
      <c r="D19" s="867"/>
      <c r="E19" s="869"/>
      <c r="F19" s="869"/>
      <c r="G19" s="867"/>
      <c r="H19" s="867"/>
      <c r="I19" s="864"/>
      <c r="J19" s="863"/>
      <c r="K19" s="874">
        <v>1</v>
      </c>
      <c r="L19" s="562" t="str">
        <f>mergeValue(A19) &amp;"."&amp; mergeValue(B19)</f>
        <v>1.1</v>
      </c>
      <c r="M19" s="516" t="s">
        <v>15</v>
      </c>
      <c r="N19" s="549"/>
      <c r="O19" s="1388"/>
      <c r="P19" s="1388"/>
      <c r="Q19" s="1388"/>
      <c r="R19" s="1388"/>
      <c r="S19" s="1388"/>
      <c r="T19" s="1388"/>
      <c r="U19" s="1388"/>
      <c r="V19" s="1388"/>
      <c r="W19" s="599" t="s">
        <v>460</v>
      </c>
    </row>
    <row r="20" spans="1:36" ht="22.5">
      <c r="A20" s="1376"/>
      <c r="B20" s="1376"/>
      <c r="C20" s="1376">
        <v>1</v>
      </c>
      <c r="D20" s="867"/>
      <c r="E20" s="869"/>
      <c r="F20" s="869"/>
      <c r="G20" s="867"/>
      <c r="H20" s="867"/>
      <c r="I20" s="871"/>
      <c r="J20" s="863"/>
      <c r="K20" s="874">
        <v>1</v>
      </c>
      <c r="L20" s="562" t="str">
        <f>mergeValue(A20) &amp;"."&amp; mergeValue(B20)&amp;"."&amp; mergeValue(C20)</f>
        <v>1.1.1</v>
      </c>
      <c r="M20" s="517" t="s">
        <v>7</v>
      </c>
      <c r="N20" s="549"/>
      <c r="O20" s="1388"/>
      <c r="P20" s="1388"/>
      <c r="Q20" s="1388"/>
      <c r="R20" s="1388"/>
      <c r="S20" s="1388"/>
      <c r="T20" s="1388"/>
      <c r="U20" s="1388"/>
      <c r="V20" s="1388"/>
      <c r="W20" s="599" t="s">
        <v>601</v>
      </c>
    </row>
    <row r="21" spans="1:36" ht="22.5">
      <c r="A21" s="1376"/>
      <c r="B21" s="1376"/>
      <c r="C21" s="1376"/>
      <c r="D21" s="1376">
        <v>1</v>
      </c>
      <c r="E21" s="869"/>
      <c r="F21" s="869"/>
      <c r="G21" s="867"/>
      <c r="H21" s="867"/>
      <c r="I21" s="1376">
        <v>1</v>
      </c>
      <c r="J21" s="863"/>
      <c r="K21" s="874">
        <v>1</v>
      </c>
      <c r="L21" s="562" t="str">
        <f>mergeValue(A21) &amp;"."&amp; mergeValue(B21)&amp;"."&amp; mergeValue(C21)&amp;"."&amp; mergeValue(D21)</f>
        <v>1.1.1.1</v>
      </c>
      <c r="M21" s="518" t="s">
        <v>21</v>
      </c>
      <c r="N21" s="549"/>
      <c r="O21" s="1388"/>
      <c r="P21" s="1388"/>
      <c r="Q21" s="1388"/>
      <c r="R21" s="1388"/>
      <c r="S21" s="1388"/>
      <c r="T21" s="1388"/>
      <c r="U21" s="1388"/>
      <c r="V21" s="1388"/>
      <c r="W21" s="599" t="s">
        <v>602</v>
      </c>
    </row>
    <row r="22" spans="1:36" ht="11.25" hidden="1" customHeight="1">
      <c r="A22" s="1376"/>
      <c r="B22" s="1376"/>
      <c r="C22" s="1376"/>
      <c r="D22" s="1376"/>
      <c r="E22" s="1376">
        <v>1</v>
      </c>
      <c r="F22" s="869"/>
      <c r="G22" s="867"/>
      <c r="H22" s="867"/>
      <c r="I22" s="1376"/>
      <c r="J22" s="869"/>
      <c r="K22" s="874">
        <v>1</v>
      </c>
      <c r="L22" s="562"/>
      <c r="M22" s="524"/>
      <c r="N22" s="550"/>
      <c r="O22" s="600"/>
      <c r="P22" s="600"/>
      <c r="Q22" s="600"/>
      <c r="R22" s="600"/>
      <c r="S22" s="600"/>
      <c r="T22" s="600"/>
      <c r="U22" s="562"/>
      <c r="V22" s="477"/>
      <c r="W22" s="529"/>
    </row>
    <row r="23" spans="1:36" ht="33.75">
      <c r="A23" s="1376"/>
      <c r="B23" s="1376"/>
      <c r="C23" s="1376"/>
      <c r="D23" s="1376"/>
      <c r="E23" s="1376"/>
      <c r="F23" s="1376">
        <v>1</v>
      </c>
      <c r="G23" s="867"/>
      <c r="H23" s="867"/>
      <c r="I23" s="1376"/>
      <c r="J23" s="1393"/>
      <c r="K23" s="874">
        <v>1</v>
      </c>
      <c r="L23" s="562" t="str">
        <f>mergeValue(A23) &amp;"."&amp; mergeValue(B23)&amp;"."&amp; mergeValue(C23)&amp;"."&amp; mergeValue(D23)&amp;"."&amp;  mergeValue(F23)</f>
        <v>1.1.1.1.1</v>
      </c>
      <c r="M23" s="524" t="s">
        <v>9</v>
      </c>
      <c r="N23" s="550"/>
      <c r="O23" s="1378"/>
      <c r="P23" s="1378"/>
      <c r="Q23" s="1378"/>
      <c r="R23" s="1378"/>
      <c r="S23" s="1378"/>
      <c r="T23" s="1378"/>
      <c r="U23" s="1378"/>
      <c r="V23" s="1378"/>
      <c r="W23" s="599" t="s">
        <v>723</v>
      </c>
      <c r="Y23" s="558" t="str">
        <f>strCheckUnique(Z23:Z26)</f>
        <v/>
      </c>
      <c r="AA23" s="558"/>
    </row>
    <row r="24" spans="1:36" ht="99" customHeight="1">
      <c r="A24" s="1376"/>
      <c r="B24" s="1376"/>
      <c r="C24" s="1376"/>
      <c r="D24" s="1376"/>
      <c r="E24" s="1376"/>
      <c r="F24" s="1376"/>
      <c r="G24" s="867">
        <v>1</v>
      </c>
      <c r="H24" s="867"/>
      <c r="I24" s="1376"/>
      <c r="J24" s="1393"/>
      <c r="K24" s="866"/>
      <c r="L24" s="562" t="str">
        <f>mergeValue(A24) &amp;"."&amp; mergeValue(B24)&amp;"."&amp; mergeValue(C24)&amp;"."&amp; mergeValue(D24)&amp;"."&amp;  mergeValue(F24)&amp;"."&amp;  mergeValue(G24)</f>
        <v>1.1.1.1.1.1</v>
      </c>
      <c r="M24" s="1088"/>
      <c r="N24" s="555"/>
      <c r="O24" s="532"/>
      <c r="P24" s="532"/>
      <c r="Q24" s="532"/>
      <c r="R24" s="1382"/>
      <c r="S24" s="1372" t="s">
        <v>83</v>
      </c>
      <c r="T24" s="1382"/>
      <c r="U24" s="1372" t="s">
        <v>84</v>
      </c>
      <c r="V24" s="507"/>
      <c r="W24" s="1346" t="s">
        <v>736</v>
      </c>
      <c r="X24" s="554" t="str">
        <f>strCheckDate(O25:V25)</f>
        <v/>
      </c>
      <c r="Y24" s="558"/>
      <c r="Z24" s="558" t="str">
        <f>IF(M24="","",M24 )</f>
        <v/>
      </c>
      <c r="AA24" s="558"/>
      <c r="AB24" s="558"/>
      <c r="AC24" s="558"/>
    </row>
    <row r="25" spans="1:36" ht="11.25" hidden="1">
      <c r="A25" s="1376"/>
      <c r="B25" s="1376"/>
      <c r="C25" s="1376"/>
      <c r="D25" s="1376"/>
      <c r="E25" s="1376"/>
      <c r="F25" s="1376"/>
      <c r="G25" s="867"/>
      <c r="H25" s="867"/>
      <c r="I25" s="1376"/>
      <c r="J25" s="1393"/>
      <c r="K25" s="874">
        <v>1</v>
      </c>
      <c r="L25" s="569"/>
      <c r="M25" s="615"/>
      <c r="N25" s="555"/>
      <c r="O25" s="532"/>
      <c r="P25" s="532"/>
      <c r="Q25" s="553" t="str">
        <f>R24 &amp; "-" &amp; T24</f>
        <v>-</v>
      </c>
      <c r="R25" s="1382"/>
      <c r="S25" s="1372"/>
      <c r="T25" s="1382"/>
      <c r="U25" s="1372"/>
      <c r="V25" s="507"/>
      <c r="W25" s="1347"/>
      <c r="Y25" s="558"/>
      <c r="Z25" s="558"/>
      <c r="AA25" s="558"/>
      <c r="AB25" s="558"/>
      <c r="AC25" s="558"/>
    </row>
    <row r="26" spans="1:36" s="492" customFormat="1" ht="15" customHeight="1">
      <c r="A26" s="1376"/>
      <c r="B26" s="1376"/>
      <c r="C26" s="1376"/>
      <c r="D26" s="1376"/>
      <c r="E26" s="1376"/>
      <c r="F26" s="1376"/>
      <c r="G26" s="867"/>
      <c r="H26" s="867"/>
      <c r="I26" s="1376"/>
      <c r="J26" s="1393"/>
      <c r="K26" s="874">
        <v>1</v>
      </c>
      <c r="L26" s="508"/>
      <c r="M26" s="526" t="s">
        <v>24</v>
      </c>
      <c r="N26" s="521"/>
      <c r="O26" s="515"/>
      <c r="P26" s="515"/>
      <c r="Q26" s="515"/>
      <c r="R26" s="542"/>
      <c r="S26" s="534"/>
      <c r="T26" s="533"/>
      <c r="U26" s="521"/>
      <c r="V26" s="530"/>
      <c r="W26" s="1348"/>
      <c r="X26" s="556"/>
      <c r="Y26" s="556"/>
      <c r="Z26" s="556"/>
      <c r="AA26" s="556"/>
      <c r="AB26" s="556"/>
      <c r="AC26" s="556"/>
      <c r="AD26" s="556"/>
      <c r="AE26" s="556"/>
      <c r="AF26" s="556"/>
      <c r="AG26" s="556"/>
      <c r="AH26" s="556"/>
      <c r="AI26" s="556"/>
    </row>
    <row r="27" spans="1:36" s="492" customFormat="1" ht="15" customHeight="1">
      <c r="A27" s="1376"/>
      <c r="B27" s="1376"/>
      <c r="C27" s="1376"/>
      <c r="D27" s="1376"/>
      <c r="E27" s="1376"/>
      <c r="F27" s="869"/>
      <c r="G27" s="869"/>
      <c r="H27" s="867"/>
      <c r="I27" s="1376"/>
      <c r="J27" s="869"/>
      <c r="K27" s="873"/>
      <c r="L27" s="508"/>
      <c r="M27" s="521" t="s">
        <v>10</v>
      </c>
      <c r="N27" s="526"/>
      <c r="O27" s="526"/>
      <c r="P27" s="526"/>
      <c r="Q27" s="526"/>
      <c r="R27" s="526"/>
      <c r="S27" s="526"/>
      <c r="T27" s="526"/>
      <c r="U27" s="526"/>
      <c r="V27" s="526"/>
      <c r="W27" s="530"/>
      <c r="X27" s="556"/>
      <c r="Y27" s="556"/>
      <c r="Z27" s="556"/>
      <c r="AA27" s="556"/>
      <c r="AB27" s="556"/>
      <c r="AC27" s="556"/>
      <c r="AD27" s="556"/>
      <c r="AE27" s="556"/>
      <c r="AF27" s="556"/>
      <c r="AG27" s="556"/>
      <c r="AH27" s="556"/>
      <c r="AI27" s="556"/>
      <c r="AJ27" s="556"/>
    </row>
    <row r="28" spans="1:36" s="492" customFormat="1" ht="15" hidden="1" customHeight="1">
      <c r="A28" s="1376"/>
      <c r="B28" s="1376"/>
      <c r="C28" s="1376"/>
      <c r="D28" s="1376"/>
      <c r="E28" s="869"/>
      <c r="F28" s="869"/>
      <c r="G28" s="869"/>
      <c r="H28" s="867"/>
      <c r="I28" s="1376"/>
      <c r="J28" s="869"/>
      <c r="K28" s="873"/>
      <c r="L28" s="508"/>
      <c r="M28" s="521"/>
      <c r="N28" s="526"/>
      <c r="O28" s="526"/>
      <c r="P28" s="526"/>
      <c r="Q28" s="526"/>
      <c r="R28" s="526"/>
      <c r="S28" s="526"/>
      <c r="T28" s="526"/>
      <c r="U28" s="526"/>
      <c r="V28" s="526"/>
      <c r="W28" s="530"/>
      <c r="X28" s="556"/>
      <c r="Y28" s="556"/>
      <c r="Z28" s="556"/>
      <c r="AA28" s="556"/>
      <c r="AB28" s="556"/>
      <c r="AC28" s="556"/>
      <c r="AD28" s="556"/>
      <c r="AE28" s="556"/>
      <c r="AF28" s="556"/>
      <c r="AG28" s="556"/>
      <c r="AH28" s="556"/>
      <c r="AI28" s="556"/>
      <c r="AJ28" s="556"/>
    </row>
    <row r="29" spans="1:36" s="492" customFormat="1" ht="15" customHeight="1">
      <c r="A29" s="1376"/>
      <c r="B29" s="1376"/>
      <c r="C29" s="1376"/>
      <c r="D29" s="872"/>
      <c r="E29" s="872"/>
      <c r="F29" s="869"/>
      <c r="G29" s="867"/>
      <c r="H29" s="867"/>
      <c r="I29" s="865"/>
      <c r="J29" s="862"/>
      <c r="K29" s="874">
        <v>1</v>
      </c>
      <c r="L29" s="508"/>
      <c r="M29" s="520" t="s">
        <v>16</v>
      </c>
      <c r="N29" s="519"/>
      <c r="O29" s="515"/>
      <c r="P29" s="515"/>
      <c r="Q29" s="515"/>
      <c r="R29" s="542"/>
      <c r="S29" s="534"/>
      <c r="T29" s="533"/>
      <c r="U29" s="519"/>
      <c r="V29" s="534"/>
      <c r="W29" s="530"/>
      <c r="X29" s="556"/>
      <c r="Y29" s="556"/>
      <c r="Z29" s="556"/>
      <c r="AA29" s="556"/>
      <c r="AB29" s="556"/>
      <c r="AC29" s="556"/>
      <c r="AD29" s="556"/>
      <c r="AE29" s="556"/>
      <c r="AF29" s="556"/>
      <c r="AG29" s="556"/>
      <c r="AH29" s="556"/>
      <c r="AI29" s="556"/>
    </row>
    <row r="30" spans="1:36" s="492" customFormat="1" ht="15" customHeight="1">
      <c r="A30" s="1376"/>
      <c r="B30" s="1376"/>
      <c r="C30" s="872"/>
      <c r="D30" s="872"/>
      <c r="E30" s="872"/>
      <c r="F30" s="872"/>
      <c r="G30" s="867"/>
      <c r="H30" s="867"/>
      <c r="I30" s="875"/>
      <c r="J30" s="862"/>
      <c r="K30" s="874">
        <v>1</v>
      </c>
      <c r="L30" s="508"/>
      <c r="M30" s="519" t="s">
        <v>17</v>
      </c>
      <c r="N30" s="519"/>
      <c r="O30" s="515"/>
      <c r="P30" s="515"/>
      <c r="Q30" s="515"/>
      <c r="R30" s="542"/>
      <c r="S30" s="534"/>
      <c r="T30" s="533"/>
      <c r="U30" s="519"/>
      <c r="V30" s="534"/>
      <c r="W30" s="530"/>
      <c r="X30" s="556"/>
      <c r="Y30" s="556"/>
      <c r="Z30" s="556"/>
      <c r="AA30" s="556"/>
      <c r="AB30" s="556"/>
      <c r="AC30" s="556"/>
      <c r="AD30" s="556"/>
      <c r="AE30" s="556"/>
      <c r="AF30" s="556"/>
      <c r="AG30" s="556"/>
      <c r="AH30" s="556"/>
      <c r="AI30" s="556"/>
    </row>
    <row r="31" spans="1:36" s="492" customFormat="1" ht="15" customHeight="1">
      <c r="A31" s="1376"/>
      <c r="B31" s="872"/>
      <c r="C31" s="872"/>
      <c r="D31" s="872"/>
      <c r="E31" s="872"/>
      <c r="F31" s="872"/>
      <c r="G31" s="867"/>
      <c r="H31" s="867"/>
      <c r="I31" s="865"/>
      <c r="J31" s="862"/>
      <c r="K31" s="874">
        <v>1</v>
      </c>
      <c r="L31" s="508"/>
      <c r="M31" s="528" t="s">
        <v>18</v>
      </c>
      <c r="N31" s="519"/>
      <c r="O31" s="515"/>
      <c r="P31" s="515"/>
      <c r="Q31" s="515"/>
      <c r="R31" s="542"/>
      <c r="S31" s="534"/>
      <c r="T31" s="533"/>
      <c r="U31" s="519"/>
      <c r="V31" s="534"/>
      <c r="W31" s="530"/>
      <c r="X31" s="556"/>
      <c r="Y31" s="556"/>
      <c r="Z31" s="556"/>
      <c r="AA31" s="556"/>
      <c r="AB31" s="556"/>
      <c r="AC31" s="556"/>
      <c r="AD31" s="556"/>
      <c r="AE31" s="556"/>
      <c r="AF31" s="556"/>
      <c r="AG31" s="556"/>
      <c r="AH31" s="556"/>
      <c r="AI31" s="556"/>
    </row>
    <row r="32" spans="1:36" s="492" customFormat="1" ht="15" customHeight="1">
      <c r="A32" s="861"/>
      <c r="B32" s="861"/>
      <c r="C32" s="861"/>
      <c r="D32" s="861"/>
      <c r="E32" s="861"/>
      <c r="F32" s="861"/>
      <c r="G32" s="861"/>
      <c r="H32" s="861"/>
      <c r="I32" s="861"/>
      <c r="J32" s="861"/>
      <c r="K32" s="861"/>
      <c r="L32" s="462"/>
      <c r="M32" s="535" t="s">
        <v>308</v>
      </c>
      <c r="N32" s="519"/>
      <c r="O32" s="515"/>
      <c r="P32" s="515"/>
      <c r="Q32" s="515"/>
      <c r="R32" s="542"/>
      <c r="S32" s="534"/>
      <c r="T32" s="533"/>
      <c r="U32" s="519"/>
      <c r="V32" s="534"/>
      <c r="W32" s="530"/>
      <c r="X32" s="556"/>
      <c r="Y32" s="556"/>
      <c r="Z32" s="556"/>
      <c r="AA32" s="556"/>
      <c r="AB32" s="556"/>
      <c r="AC32" s="556"/>
      <c r="AD32" s="556"/>
      <c r="AE32" s="556"/>
      <c r="AF32" s="556"/>
      <c r="AG32" s="556"/>
      <c r="AH32" s="556"/>
      <c r="AI32" s="556"/>
    </row>
    <row r="33" spans="12:23" ht="3" customHeight="1">
      <c r="L33" s="455"/>
      <c r="M33" s="455"/>
      <c r="N33" s="455"/>
      <c r="O33" s="455"/>
      <c r="P33" s="455"/>
      <c r="Q33" s="455"/>
      <c r="R33" s="455"/>
      <c r="S33" s="455"/>
      <c r="T33" s="455"/>
      <c r="U33" s="455"/>
    </row>
    <row r="34" spans="12:23" ht="106.5" customHeight="1">
      <c r="L34" s="1">
        <v>1</v>
      </c>
      <c r="M34" s="1339" t="s">
        <v>737</v>
      </c>
      <c r="N34" s="1339"/>
      <c r="O34" s="1339"/>
      <c r="P34" s="1339"/>
      <c r="Q34" s="1339"/>
      <c r="R34" s="1339"/>
      <c r="S34" s="1339"/>
      <c r="T34" s="1339"/>
      <c r="U34" s="1339"/>
      <c r="V34" s="1339"/>
      <c r="W34" s="1339"/>
    </row>
  </sheetData>
  <sheetProtection password="FA9C" sheet="1" objects="1" scenarios="1" formatColumns="0" formatRows="0"/>
  <dataConsolidate link="1"/>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68</v>
      </c>
    </row>
    <row r="2" spans="1:20" ht="22.5">
      <c r="F2" s="1340" t="s">
        <v>471</v>
      </c>
      <c r="G2" s="1341"/>
      <c r="H2" s="1342"/>
      <c r="I2" s="609"/>
    </row>
    <row r="3" spans="1:20" ht="3" customHeight="1"/>
    <row r="4" spans="1:20" s="539" customFormat="1" ht="11.25">
      <c r="A4" s="559"/>
      <c r="B4" s="559"/>
      <c r="C4" s="559"/>
      <c r="D4" s="559"/>
      <c r="F4" s="1298" t="s">
        <v>445</v>
      </c>
      <c r="G4" s="1298"/>
      <c r="H4" s="1298"/>
      <c r="I4" s="134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4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25.12.2018</v>
      </c>
      <c r="I7" s="550" t="s">
        <v>473</v>
      </c>
      <c r="J7" s="584"/>
      <c r="K7" s="559"/>
      <c r="L7" s="559"/>
      <c r="M7" s="559"/>
      <c r="N7" s="559"/>
      <c r="O7" s="559"/>
      <c r="P7" s="559"/>
      <c r="Q7" s="559"/>
      <c r="R7" s="559"/>
      <c r="S7" s="559"/>
      <c r="T7" s="559"/>
    </row>
    <row r="8" spans="1:20" s="539" customFormat="1" ht="45">
      <c r="A8" s="1344">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44"/>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44"/>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44"/>
      <c r="B11" s="1344">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44"/>
      <c r="B12" s="1344"/>
      <c r="C12" s="1344">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44"/>
      <c r="B13" s="1344"/>
      <c r="C13" s="1344"/>
      <c r="D13" s="592">
        <v>1</v>
      </c>
      <c r="F13" s="585" t="str">
        <f>"4."&amp;mergeValue(A13) &amp;"."&amp;mergeValue(B13)&amp;"."&amp;mergeValue(C13)&amp;"."&amp;mergeValue(D13)</f>
        <v>4.1.1.1.1</v>
      </c>
      <c r="G13" s="602" t="s">
        <v>478</v>
      </c>
      <c r="H13" s="573"/>
      <c r="I13" s="1345" t="s">
        <v>570</v>
      </c>
      <c r="J13" s="584"/>
      <c r="K13" s="559"/>
      <c r="L13" s="559"/>
      <c r="M13" s="559"/>
      <c r="N13" s="559"/>
      <c r="O13" s="559"/>
      <c r="P13" s="559"/>
      <c r="Q13" s="559"/>
      <c r="R13" s="559"/>
      <c r="S13" s="559"/>
      <c r="T13" s="559"/>
    </row>
    <row r="14" spans="1:20" s="539" customFormat="1" ht="18.75">
      <c r="A14" s="1344"/>
      <c r="B14" s="1344"/>
      <c r="C14" s="1344"/>
      <c r="D14" s="592"/>
      <c r="F14" s="588"/>
      <c r="G14" s="520" t="s">
        <v>4</v>
      </c>
      <c r="H14" s="593"/>
      <c r="I14" s="1345"/>
      <c r="J14" s="584"/>
      <c r="K14" s="559"/>
      <c r="L14" s="559"/>
      <c r="M14" s="559"/>
      <c r="N14" s="559"/>
      <c r="O14" s="559"/>
      <c r="P14" s="559"/>
      <c r="Q14" s="559"/>
      <c r="R14" s="559"/>
      <c r="S14" s="559"/>
      <c r="T14" s="559"/>
    </row>
    <row r="15" spans="1:20" s="539" customFormat="1" ht="18.75">
      <c r="A15" s="1344"/>
      <c r="B15" s="1344"/>
      <c r="C15" s="592"/>
      <c r="D15" s="592"/>
      <c r="F15" s="603"/>
      <c r="G15" s="546" t="s">
        <v>401</v>
      </c>
      <c r="H15" s="604"/>
      <c r="I15" s="605"/>
      <c r="J15" s="584"/>
      <c r="K15" s="559"/>
      <c r="L15" s="559"/>
      <c r="M15" s="559"/>
      <c r="N15" s="559"/>
      <c r="O15" s="559"/>
      <c r="P15" s="559"/>
      <c r="Q15" s="559"/>
      <c r="R15" s="559"/>
      <c r="S15" s="559"/>
      <c r="T15" s="559"/>
    </row>
    <row r="16" spans="1:20" s="539" customFormat="1" ht="18.75">
      <c r="A16" s="1344"/>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39" t="s">
        <v>572</v>
      </c>
      <c r="H19" s="133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6" hidden="1" customWidth="1"/>
    <col min="7" max="8" width="9.140625" style="453" hidden="1" customWidth="1"/>
    <col min="9" max="9" width="3.7109375" style="453" customWidth="1"/>
    <col min="10" max="11" width="3.7109375" style="452" customWidth="1"/>
    <col min="12" max="12" width="12.7109375" style="446" customWidth="1"/>
    <col min="13" max="13" width="44.7109375" style="446" customWidth="1"/>
    <col min="14" max="14" width="2.140625"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26" width="10.5703125" style="470"/>
    <col min="27" max="27" width="10.140625" style="470" customWidth="1"/>
    <col min="28"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2" width="10.5703125" style="446"/>
    <col min="283" max="283" width="10.140625" style="446" customWidth="1"/>
    <col min="284"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8" width="10.5703125" style="446"/>
    <col min="539" max="539" width="10.140625" style="446" customWidth="1"/>
    <col min="540"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4" width="10.5703125" style="446"/>
    <col min="795" max="795" width="10.140625" style="446" customWidth="1"/>
    <col min="796"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50" width="10.5703125" style="446"/>
    <col min="1051" max="1051" width="10.140625" style="446" customWidth="1"/>
    <col min="1052"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6" width="10.5703125" style="446"/>
    <col min="1307" max="1307" width="10.140625" style="446" customWidth="1"/>
    <col min="1308"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2" width="10.5703125" style="446"/>
    <col min="1563" max="1563" width="10.140625" style="446" customWidth="1"/>
    <col min="1564"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8" width="10.5703125" style="446"/>
    <col min="1819" max="1819" width="10.140625" style="446" customWidth="1"/>
    <col min="1820"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4" width="10.5703125" style="446"/>
    <col min="2075" max="2075" width="10.140625" style="446" customWidth="1"/>
    <col min="2076"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30" width="10.5703125" style="446"/>
    <col min="2331" max="2331" width="10.140625" style="446" customWidth="1"/>
    <col min="2332"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6" width="10.5703125" style="446"/>
    <col min="2587" max="2587" width="10.140625" style="446" customWidth="1"/>
    <col min="2588"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2" width="10.5703125" style="446"/>
    <col min="2843" max="2843" width="10.140625" style="446" customWidth="1"/>
    <col min="2844"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8" width="10.5703125" style="446"/>
    <col min="3099" max="3099" width="10.140625" style="446" customWidth="1"/>
    <col min="3100"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4" width="10.5703125" style="446"/>
    <col min="3355" max="3355" width="10.140625" style="446" customWidth="1"/>
    <col min="3356"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10" width="10.5703125" style="446"/>
    <col min="3611" max="3611" width="10.140625" style="446" customWidth="1"/>
    <col min="3612"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6" width="10.5703125" style="446"/>
    <col min="3867" max="3867" width="10.140625" style="446" customWidth="1"/>
    <col min="3868"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2" width="10.5703125" style="446"/>
    <col min="4123" max="4123" width="10.140625" style="446" customWidth="1"/>
    <col min="4124"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8" width="10.5703125" style="446"/>
    <col min="4379" max="4379" width="10.140625" style="446" customWidth="1"/>
    <col min="4380"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4" width="10.5703125" style="446"/>
    <col min="4635" max="4635" width="10.140625" style="446" customWidth="1"/>
    <col min="4636"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90" width="10.5703125" style="446"/>
    <col min="4891" max="4891" width="10.140625" style="446" customWidth="1"/>
    <col min="4892"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6" width="10.5703125" style="446"/>
    <col min="5147" max="5147" width="10.140625" style="446" customWidth="1"/>
    <col min="5148"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2" width="10.5703125" style="446"/>
    <col min="5403" max="5403" width="10.140625" style="446" customWidth="1"/>
    <col min="5404"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8" width="10.5703125" style="446"/>
    <col min="5659" max="5659" width="10.140625" style="446" customWidth="1"/>
    <col min="5660"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4" width="10.5703125" style="446"/>
    <col min="5915" max="5915" width="10.140625" style="446" customWidth="1"/>
    <col min="5916"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70" width="10.5703125" style="446"/>
    <col min="6171" max="6171" width="10.140625" style="446" customWidth="1"/>
    <col min="6172"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6" width="10.5703125" style="446"/>
    <col min="6427" max="6427" width="10.140625" style="446" customWidth="1"/>
    <col min="6428"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2" width="10.5703125" style="446"/>
    <col min="6683" max="6683" width="10.140625" style="446" customWidth="1"/>
    <col min="6684"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8" width="10.5703125" style="446"/>
    <col min="6939" max="6939" width="10.140625" style="446" customWidth="1"/>
    <col min="6940"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4" width="10.5703125" style="446"/>
    <col min="7195" max="7195" width="10.140625" style="446" customWidth="1"/>
    <col min="7196"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50" width="10.5703125" style="446"/>
    <col min="7451" max="7451" width="10.140625" style="446" customWidth="1"/>
    <col min="7452"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6" width="10.5703125" style="446"/>
    <col min="7707" max="7707" width="10.140625" style="446" customWidth="1"/>
    <col min="7708"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2" width="10.5703125" style="446"/>
    <col min="7963" max="7963" width="10.140625" style="446" customWidth="1"/>
    <col min="7964"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8" width="10.5703125" style="446"/>
    <col min="8219" max="8219" width="10.140625" style="446" customWidth="1"/>
    <col min="8220"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4" width="10.5703125" style="446"/>
    <col min="8475" max="8475" width="10.140625" style="446" customWidth="1"/>
    <col min="8476"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30" width="10.5703125" style="446"/>
    <col min="8731" max="8731" width="10.140625" style="446" customWidth="1"/>
    <col min="8732"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6" width="10.5703125" style="446"/>
    <col min="8987" max="8987" width="10.140625" style="446" customWidth="1"/>
    <col min="8988"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2" width="10.5703125" style="446"/>
    <col min="9243" max="9243" width="10.140625" style="446" customWidth="1"/>
    <col min="9244"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8" width="10.5703125" style="446"/>
    <col min="9499" max="9499" width="10.140625" style="446" customWidth="1"/>
    <col min="9500"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4" width="10.5703125" style="446"/>
    <col min="9755" max="9755" width="10.140625" style="446" customWidth="1"/>
    <col min="9756"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10" width="10.5703125" style="446"/>
    <col min="10011" max="10011" width="10.140625" style="446" customWidth="1"/>
    <col min="10012"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6" width="10.5703125" style="446"/>
    <col min="10267" max="10267" width="10.140625" style="446" customWidth="1"/>
    <col min="10268"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2" width="10.5703125" style="446"/>
    <col min="10523" max="10523" width="10.140625" style="446" customWidth="1"/>
    <col min="10524"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8" width="10.5703125" style="446"/>
    <col min="10779" max="10779" width="10.140625" style="446" customWidth="1"/>
    <col min="10780"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4" width="10.5703125" style="446"/>
    <col min="11035" max="11035" width="10.140625" style="446" customWidth="1"/>
    <col min="11036"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90" width="10.5703125" style="446"/>
    <col min="11291" max="11291" width="10.140625" style="446" customWidth="1"/>
    <col min="11292"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6" width="10.5703125" style="446"/>
    <col min="11547" max="11547" width="10.140625" style="446" customWidth="1"/>
    <col min="11548"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2" width="10.5703125" style="446"/>
    <col min="11803" max="11803" width="10.140625" style="446" customWidth="1"/>
    <col min="11804"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8" width="10.5703125" style="446"/>
    <col min="12059" max="12059" width="10.140625" style="446" customWidth="1"/>
    <col min="12060"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4" width="10.5703125" style="446"/>
    <col min="12315" max="12315" width="10.140625" style="446" customWidth="1"/>
    <col min="12316"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70" width="10.5703125" style="446"/>
    <col min="12571" max="12571" width="10.140625" style="446" customWidth="1"/>
    <col min="12572"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6" width="10.5703125" style="446"/>
    <col min="12827" max="12827" width="10.140625" style="446" customWidth="1"/>
    <col min="12828"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2" width="10.5703125" style="446"/>
    <col min="13083" max="13083" width="10.140625" style="446" customWidth="1"/>
    <col min="13084"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8" width="10.5703125" style="446"/>
    <col min="13339" max="13339" width="10.140625" style="446" customWidth="1"/>
    <col min="13340"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4" width="10.5703125" style="446"/>
    <col min="13595" max="13595" width="10.140625" style="446" customWidth="1"/>
    <col min="13596"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50" width="10.5703125" style="446"/>
    <col min="13851" max="13851" width="10.140625" style="446" customWidth="1"/>
    <col min="13852"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6" width="10.5703125" style="446"/>
    <col min="14107" max="14107" width="10.140625" style="446" customWidth="1"/>
    <col min="14108"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2" width="10.5703125" style="446"/>
    <col min="14363" max="14363" width="10.140625" style="446" customWidth="1"/>
    <col min="14364"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8" width="10.5703125" style="446"/>
    <col min="14619" max="14619" width="10.140625" style="446" customWidth="1"/>
    <col min="14620"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4" width="10.5703125" style="446"/>
    <col min="14875" max="14875" width="10.140625" style="446" customWidth="1"/>
    <col min="14876"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30" width="10.5703125" style="446"/>
    <col min="15131" max="15131" width="10.140625" style="446" customWidth="1"/>
    <col min="15132"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6" width="10.5703125" style="446"/>
    <col min="15387" max="15387" width="10.140625" style="446" customWidth="1"/>
    <col min="15388"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2" width="10.5703125" style="446"/>
    <col min="15643" max="15643" width="10.140625" style="446" customWidth="1"/>
    <col min="15644"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8" width="10.5703125" style="446"/>
    <col min="15899" max="15899" width="10.140625" style="446" customWidth="1"/>
    <col min="15900"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4" width="10.5703125" style="446"/>
    <col min="16155" max="16155" width="10.140625" style="446" customWidth="1"/>
    <col min="16156"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73" t="s">
        <v>617</v>
      </c>
      <c r="M5" s="1373"/>
      <c r="N5" s="1373"/>
      <c r="O5" s="1373"/>
      <c r="P5" s="1373"/>
      <c r="Q5" s="1373"/>
      <c r="R5" s="1373"/>
      <c r="S5" s="1373"/>
      <c r="T5" s="1373"/>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34" s="461" customFormat="1" ht="18.75">
      <c r="G8" s="460"/>
      <c r="H8" s="460"/>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635"/>
      <c r="X8" s="475"/>
      <c r="Y8" s="475"/>
      <c r="Z8" s="475"/>
      <c r="AA8" s="475"/>
      <c r="AB8" s="475"/>
      <c r="AC8" s="475"/>
      <c r="AD8" s="475"/>
      <c r="AE8" s="475"/>
      <c r="AF8" s="475"/>
      <c r="AG8" s="475"/>
      <c r="AH8" s="475"/>
    </row>
    <row r="9" spans="1:34" s="461" customFormat="1" ht="22.5">
      <c r="G9" s="460"/>
      <c r="H9" s="460"/>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34" s="461" customFormat="1" ht="11.25" hidden="1">
      <c r="G11" s="460"/>
      <c r="H11" s="460"/>
      <c r="L11" s="1374"/>
      <c r="M11" s="1374"/>
      <c r="N11" s="458"/>
      <c r="O11" s="1394"/>
      <c r="P11" s="1394"/>
      <c r="Q11" s="1394"/>
      <c r="R11" s="1394"/>
      <c r="S11" s="1394"/>
      <c r="T11" s="1394"/>
      <c r="U11" s="473" t="s">
        <v>371</v>
      </c>
      <c r="X11" s="475"/>
      <c r="Y11" s="475"/>
      <c r="Z11" s="475"/>
      <c r="AA11" s="475"/>
      <c r="AB11" s="475"/>
      <c r="AC11" s="475"/>
      <c r="AD11" s="475"/>
      <c r="AE11" s="475"/>
      <c r="AF11" s="475"/>
      <c r="AG11" s="475"/>
      <c r="AH11" s="475"/>
    </row>
    <row r="12" spans="1:34">
      <c r="J12" s="451"/>
      <c r="K12" s="451"/>
      <c r="L12" s="447"/>
      <c r="M12" s="447"/>
      <c r="N12" s="447"/>
      <c r="O12" s="1392"/>
      <c r="P12" s="1392"/>
      <c r="Q12" s="1392"/>
      <c r="R12" s="1392"/>
      <c r="S12" s="1392"/>
      <c r="T12" s="1392"/>
      <c r="U12" s="1392"/>
    </row>
    <row r="13" spans="1:34">
      <c r="J13" s="451"/>
      <c r="K13" s="451"/>
      <c r="L13" s="1298" t="s">
        <v>445</v>
      </c>
      <c r="M13" s="1298"/>
      <c r="N13" s="1298"/>
      <c r="O13" s="1298"/>
      <c r="P13" s="1298"/>
      <c r="Q13" s="1298"/>
      <c r="R13" s="1298"/>
      <c r="S13" s="1298"/>
      <c r="T13" s="1298"/>
      <c r="U13" s="1298"/>
      <c r="V13" s="1298"/>
      <c r="W13" s="1298" t="s">
        <v>446</v>
      </c>
    </row>
    <row r="14" spans="1:34" ht="14.25" customHeight="1">
      <c r="J14" s="451"/>
      <c r="K14" s="451"/>
      <c r="L14" s="1357" t="s">
        <v>91</v>
      </c>
      <c r="M14" s="1357" t="s">
        <v>603</v>
      </c>
      <c r="N14" s="491"/>
      <c r="O14" s="1358" t="s">
        <v>605</v>
      </c>
      <c r="P14" s="1359"/>
      <c r="Q14" s="1359"/>
      <c r="R14" s="1359"/>
      <c r="S14" s="1359"/>
      <c r="T14" s="1360"/>
      <c r="U14" s="1368" t="s">
        <v>339</v>
      </c>
      <c r="V14" s="1354" t="s">
        <v>274</v>
      </c>
      <c r="W14" s="1298"/>
    </row>
    <row r="15" spans="1:34" s="493" customFormat="1" ht="14.25" customHeight="1">
      <c r="G15" s="501"/>
      <c r="H15" s="501"/>
      <c r="I15" s="501"/>
      <c r="J15" s="499"/>
      <c r="K15" s="499"/>
      <c r="L15" s="1357"/>
      <c r="M15" s="1357"/>
      <c r="N15" s="491"/>
      <c r="O15" s="1363" t="s">
        <v>579</v>
      </c>
      <c r="P15" s="1361" t="s">
        <v>270</v>
      </c>
      <c r="Q15" s="1362"/>
      <c r="R15" s="1366" t="s">
        <v>616</v>
      </c>
      <c r="S15" s="1366"/>
      <c r="T15" s="1367"/>
      <c r="U15" s="1369"/>
      <c r="V15" s="1355"/>
      <c r="W15" s="1298"/>
      <c r="X15" s="554"/>
      <c r="Y15" s="554"/>
      <c r="Z15" s="554"/>
      <c r="AA15" s="554"/>
      <c r="AB15" s="554"/>
      <c r="AC15" s="554"/>
      <c r="AD15" s="554"/>
      <c r="AE15" s="554"/>
      <c r="AF15" s="554"/>
      <c r="AG15" s="554"/>
      <c r="AH15" s="554"/>
    </row>
    <row r="16" spans="1:34" ht="33.75">
      <c r="J16" s="451"/>
      <c r="K16" s="451"/>
      <c r="L16" s="1357"/>
      <c r="M16" s="1357"/>
      <c r="N16" s="490"/>
      <c r="O16" s="1364"/>
      <c r="P16" s="505" t="s">
        <v>671</v>
      </c>
      <c r="Q16" s="505" t="s">
        <v>672</v>
      </c>
      <c r="R16" s="506" t="s">
        <v>273</v>
      </c>
      <c r="S16" s="1352" t="s">
        <v>272</v>
      </c>
      <c r="T16" s="1353"/>
      <c r="U16" s="1370"/>
      <c r="V16" s="1356"/>
      <c r="W16" s="1298"/>
    </row>
    <row r="17" spans="1:34">
      <c r="J17" s="451"/>
      <c r="K17" s="459">
        <v>1</v>
      </c>
      <c r="L17" s="448" t="s">
        <v>92</v>
      </c>
      <c r="M17" s="448" t="s">
        <v>48</v>
      </c>
      <c r="N17" s="466" t="s">
        <v>48</v>
      </c>
      <c r="O17" s="457">
        <f ca="1">OFFSET(O17,0,-1)+1</f>
        <v>3</v>
      </c>
      <c r="P17" s="457">
        <f ca="1">OFFSET(P17,0,-1)+1</f>
        <v>4</v>
      </c>
      <c r="Q17" s="457">
        <f ca="1">OFFSET(Q17,0,-1)+1</f>
        <v>5</v>
      </c>
      <c r="R17" s="457">
        <f ca="1">OFFSET(R17,0,-1)+1</f>
        <v>6</v>
      </c>
      <c r="S17" s="1375">
        <f ca="1">OFFSET(S17,0,-1)+1</f>
        <v>7</v>
      </c>
      <c r="T17" s="1375"/>
      <c r="U17" s="457">
        <f ca="1">OFFSET(U17,0,-2)+1</f>
        <v>8</v>
      </c>
      <c r="V17" s="465">
        <f ca="1">OFFSET(V17,0,-1)</f>
        <v>8</v>
      </c>
      <c r="W17" s="457">
        <f ca="1">OFFSET(W17,0,-1)+1</f>
        <v>9</v>
      </c>
    </row>
    <row r="18" spans="1:34" ht="22.5">
      <c r="A18" s="1376">
        <v>1</v>
      </c>
      <c r="B18" s="888"/>
      <c r="C18" s="888"/>
      <c r="D18" s="888"/>
      <c r="E18" s="889"/>
      <c r="F18" s="890"/>
      <c r="G18" s="890"/>
      <c r="H18" s="890"/>
      <c r="I18" s="891"/>
      <c r="J18" s="886"/>
      <c r="K18" s="893"/>
      <c r="L18" s="562">
        <f>mergeValue(A18)</f>
        <v>1</v>
      </c>
      <c r="M18" s="610" t="s">
        <v>19</v>
      </c>
      <c r="N18" s="549"/>
      <c r="O18" s="1388"/>
      <c r="P18" s="1388"/>
      <c r="Q18" s="1388"/>
      <c r="R18" s="1388"/>
      <c r="S18" s="1388"/>
      <c r="T18" s="1388"/>
      <c r="U18" s="1388"/>
      <c r="V18" s="1388"/>
      <c r="W18" s="1128" t="s">
        <v>721</v>
      </c>
    </row>
    <row r="19" spans="1:34" ht="22.5">
      <c r="A19" s="1376"/>
      <c r="B19" s="1376">
        <v>1</v>
      </c>
      <c r="C19" s="888"/>
      <c r="D19" s="888"/>
      <c r="E19" s="890"/>
      <c r="F19" s="890"/>
      <c r="G19" s="890"/>
      <c r="H19" s="890"/>
      <c r="I19" s="885"/>
      <c r="J19" s="884"/>
      <c r="K19" s="887"/>
      <c r="L19" s="562" t="str">
        <f>mergeValue(A19) &amp;"."&amp; mergeValue(B19)</f>
        <v>1.1</v>
      </c>
      <c r="M19" s="516" t="s">
        <v>15</v>
      </c>
      <c r="N19" s="549"/>
      <c r="O19" s="1388"/>
      <c r="P19" s="1388"/>
      <c r="Q19" s="1388"/>
      <c r="R19" s="1388"/>
      <c r="S19" s="1388"/>
      <c r="T19" s="1388"/>
      <c r="U19" s="1388"/>
      <c r="V19" s="1388"/>
      <c r="W19" s="1128" t="s">
        <v>460</v>
      </c>
    </row>
    <row r="20" spans="1:34" ht="22.5">
      <c r="A20" s="1376"/>
      <c r="B20" s="1376"/>
      <c r="C20" s="1376">
        <v>1</v>
      </c>
      <c r="D20" s="888"/>
      <c r="E20" s="890"/>
      <c r="F20" s="890"/>
      <c r="G20" s="890"/>
      <c r="H20" s="890"/>
      <c r="I20" s="892"/>
      <c r="J20" s="884"/>
      <c r="K20" s="887"/>
      <c r="L20" s="562" t="str">
        <f>mergeValue(A20) &amp;"."&amp; mergeValue(B20)&amp;"."&amp; mergeValue(C20)</f>
        <v>1.1.1</v>
      </c>
      <c r="M20" s="517" t="s">
        <v>7</v>
      </c>
      <c r="N20" s="549"/>
      <c r="O20" s="1388"/>
      <c r="P20" s="1388"/>
      <c r="Q20" s="1388"/>
      <c r="R20" s="1388"/>
      <c r="S20" s="1388"/>
      <c r="T20" s="1388"/>
      <c r="U20" s="1388"/>
      <c r="V20" s="1388"/>
      <c r="W20" s="1128" t="s">
        <v>601</v>
      </c>
    </row>
    <row r="21" spans="1:34" ht="22.5">
      <c r="A21" s="1376"/>
      <c r="B21" s="1376"/>
      <c r="C21" s="1376"/>
      <c r="D21" s="1376">
        <v>1</v>
      </c>
      <c r="E21" s="890"/>
      <c r="F21" s="890"/>
      <c r="G21" s="890"/>
      <c r="H21" s="890"/>
      <c r="I21" s="892"/>
      <c r="J21" s="884"/>
      <c r="K21" s="887"/>
      <c r="L21" s="562" t="str">
        <f>mergeValue(A21) &amp;"."&amp; mergeValue(B21)&amp;"."&amp; mergeValue(C21)&amp;"."&amp; mergeValue(D21)</f>
        <v>1.1.1.1</v>
      </c>
      <c r="M21" s="518" t="s">
        <v>21</v>
      </c>
      <c r="N21" s="549"/>
      <c r="O21" s="1388"/>
      <c r="P21" s="1388"/>
      <c r="Q21" s="1388"/>
      <c r="R21" s="1388"/>
      <c r="S21" s="1388"/>
      <c r="T21" s="1388"/>
      <c r="U21" s="1388"/>
      <c r="V21" s="1388"/>
      <c r="W21" s="1128" t="s">
        <v>602</v>
      </c>
    </row>
    <row r="22" spans="1:34" ht="11.25" hidden="1" customHeight="1">
      <c r="A22" s="1376"/>
      <c r="B22" s="1376"/>
      <c r="C22" s="1376"/>
      <c r="D22" s="1376"/>
      <c r="E22" s="1376">
        <v>1</v>
      </c>
      <c r="F22" s="890"/>
      <c r="G22" s="890"/>
      <c r="H22" s="888">
        <v>1</v>
      </c>
      <c r="I22" s="1376">
        <v>1</v>
      </c>
      <c r="J22" s="890"/>
      <c r="K22" s="895"/>
      <c r="L22" s="562"/>
      <c r="M22" s="524"/>
      <c r="N22" s="550"/>
      <c r="O22" s="600"/>
      <c r="P22" s="600"/>
      <c r="Q22" s="600"/>
      <c r="R22" s="600"/>
      <c r="S22" s="600"/>
      <c r="T22" s="600"/>
      <c r="U22" s="600"/>
      <c r="V22" s="478"/>
      <c r="W22" s="1089"/>
    </row>
    <row r="23" spans="1:34" ht="33.75">
      <c r="A23" s="1376"/>
      <c r="B23" s="1376"/>
      <c r="C23" s="1376"/>
      <c r="D23" s="1376"/>
      <c r="E23" s="1376"/>
      <c r="F23" s="1376">
        <v>1</v>
      </c>
      <c r="G23" s="888"/>
      <c r="H23" s="888"/>
      <c r="I23" s="1376"/>
      <c r="J23" s="1376">
        <v>1</v>
      </c>
      <c r="K23" s="896"/>
      <c r="L23" s="562" t="str">
        <f>mergeValue(A23) &amp;"."&amp; mergeValue(B23)&amp;"."&amp; mergeValue(C23)&amp;"."&amp; mergeValue(D23)&amp;"."&amp;  mergeValue(F23)</f>
        <v>1.1.1.1.1</v>
      </c>
      <c r="M23" s="525" t="s">
        <v>9</v>
      </c>
      <c r="N23" s="550"/>
      <c r="O23" s="1378"/>
      <c r="P23" s="1378"/>
      <c r="Q23" s="1378"/>
      <c r="R23" s="1378"/>
      <c r="S23" s="1378"/>
      <c r="T23" s="1378"/>
      <c r="U23" s="1378"/>
      <c r="V23" s="1378"/>
      <c r="W23" s="1128" t="s">
        <v>723</v>
      </c>
      <c r="Y23" s="474" t="str">
        <f>strCheckUnique(Z23:Z26)</f>
        <v/>
      </c>
      <c r="AA23" s="474"/>
    </row>
    <row r="24" spans="1:34" ht="99" customHeight="1">
      <c r="A24" s="1376"/>
      <c r="B24" s="1376"/>
      <c r="C24" s="1376"/>
      <c r="D24" s="1376"/>
      <c r="E24" s="1376"/>
      <c r="F24" s="1376"/>
      <c r="G24" s="888">
        <v>1</v>
      </c>
      <c r="H24" s="888"/>
      <c r="I24" s="1376"/>
      <c r="J24" s="1376"/>
      <c r="K24" s="896">
        <v>1</v>
      </c>
      <c r="L24" s="562" t="str">
        <f>mergeValue(A24) &amp;"."&amp; mergeValue(B24)&amp;"."&amp; mergeValue(C24)&amp;"."&amp; mergeValue(D24)&amp;"."&amp; mergeValue(F24)&amp;"."&amp; mergeValue(G24)</f>
        <v>1.1.1.1.1.1</v>
      </c>
      <c r="M24" s="1088"/>
      <c r="N24" s="555"/>
      <c r="O24" s="532"/>
      <c r="P24" s="532"/>
      <c r="Q24" s="1040"/>
      <c r="R24" s="1382"/>
      <c r="S24" s="1372" t="s">
        <v>83</v>
      </c>
      <c r="T24" s="1382"/>
      <c r="U24" s="1372" t="s">
        <v>84</v>
      </c>
      <c r="V24" s="547"/>
      <c r="W24" s="1346" t="s">
        <v>736</v>
      </c>
      <c r="X24" s="470" t="str">
        <f>strCheckDate(O25:V25)</f>
        <v/>
      </c>
      <c r="Y24" s="474"/>
      <c r="Z24" s="474" t="str">
        <f>IF(M24="","",M24 )</f>
        <v/>
      </c>
      <c r="AA24" s="474"/>
      <c r="AB24" s="474"/>
      <c r="AC24" s="474"/>
    </row>
    <row r="25" spans="1:34" ht="11.25" hidden="1">
      <c r="A25" s="1376"/>
      <c r="B25" s="1376"/>
      <c r="C25" s="1376"/>
      <c r="D25" s="1376"/>
      <c r="E25" s="1376"/>
      <c r="F25" s="1376"/>
      <c r="G25" s="888"/>
      <c r="H25" s="888"/>
      <c r="I25" s="1376"/>
      <c r="J25" s="1376"/>
      <c r="K25" s="896"/>
      <c r="L25" s="569"/>
      <c r="M25" s="615"/>
      <c r="N25" s="555"/>
      <c r="O25" s="532"/>
      <c r="P25" s="532"/>
      <c r="Q25" s="553" t="str">
        <f>R24 &amp; "-" &amp; T24</f>
        <v>-</v>
      </c>
      <c r="R25" s="1371"/>
      <c r="S25" s="1372"/>
      <c r="T25" s="1371"/>
      <c r="U25" s="1372"/>
      <c r="V25" s="547"/>
      <c r="W25" s="1347"/>
    </row>
    <row r="26" spans="1:34" s="445" customFormat="1" ht="15" customHeight="1">
      <c r="A26" s="1376"/>
      <c r="B26" s="1376"/>
      <c r="C26" s="1376"/>
      <c r="D26" s="1376"/>
      <c r="E26" s="1376"/>
      <c r="F26" s="1376"/>
      <c r="G26" s="890"/>
      <c r="H26" s="888"/>
      <c r="I26" s="1376"/>
      <c r="J26" s="1376"/>
      <c r="K26" s="895"/>
      <c r="L26" s="508"/>
      <c r="M26" s="526" t="s">
        <v>24</v>
      </c>
      <c r="N26" s="521"/>
      <c r="O26" s="515"/>
      <c r="P26" s="515"/>
      <c r="Q26" s="515"/>
      <c r="R26" s="542"/>
      <c r="S26" s="534"/>
      <c r="T26" s="533"/>
      <c r="U26" s="521"/>
      <c r="V26" s="530"/>
      <c r="W26" s="1348"/>
      <c r="X26" s="471"/>
      <c r="Y26" s="471"/>
      <c r="Z26" s="471"/>
      <c r="AA26" s="471"/>
      <c r="AB26" s="471"/>
      <c r="AC26" s="471"/>
      <c r="AD26" s="471"/>
      <c r="AE26" s="471"/>
      <c r="AF26" s="471"/>
      <c r="AG26" s="471"/>
      <c r="AH26" s="471"/>
    </row>
    <row r="27" spans="1:34" s="445" customFormat="1" ht="15" customHeight="1">
      <c r="A27" s="1376"/>
      <c r="B27" s="1376"/>
      <c r="C27" s="1376"/>
      <c r="D27" s="1376"/>
      <c r="E27" s="1376"/>
      <c r="F27" s="890"/>
      <c r="G27" s="890"/>
      <c r="H27" s="888"/>
      <c r="I27" s="1376"/>
      <c r="J27" s="890"/>
      <c r="K27" s="895"/>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4" s="445" customFormat="1" ht="0.2" customHeight="1">
      <c r="A28" s="1376"/>
      <c r="B28" s="1376"/>
      <c r="C28" s="1376"/>
      <c r="D28" s="1376"/>
      <c r="E28" s="894"/>
      <c r="F28" s="890"/>
      <c r="G28" s="890"/>
      <c r="H28" s="890"/>
      <c r="I28" s="886"/>
      <c r="J28" s="883"/>
      <c r="K28" s="893"/>
      <c r="L28" s="508"/>
      <c r="M28" s="521"/>
      <c r="N28" s="519"/>
      <c r="O28" s="515"/>
      <c r="P28" s="515"/>
      <c r="Q28" s="515"/>
      <c r="R28" s="542"/>
      <c r="S28" s="534"/>
      <c r="T28" s="533"/>
      <c r="U28" s="519"/>
      <c r="V28" s="534"/>
      <c r="W28" s="530"/>
      <c r="X28" s="471"/>
      <c r="Y28" s="471"/>
      <c r="Z28" s="471"/>
      <c r="AA28" s="471"/>
      <c r="AB28" s="471"/>
      <c r="AC28" s="471"/>
      <c r="AD28" s="471"/>
      <c r="AE28" s="471"/>
      <c r="AF28" s="471"/>
      <c r="AG28" s="471"/>
      <c r="AH28" s="471"/>
    </row>
    <row r="29" spans="1:34" s="445" customFormat="1" ht="15" customHeight="1">
      <c r="A29" s="1376"/>
      <c r="B29" s="1376"/>
      <c r="C29" s="1376"/>
      <c r="D29" s="894"/>
      <c r="E29" s="894"/>
      <c r="F29" s="890"/>
      <c r="G29" s="890"/>
      <c r="H29" s="890"/>
      <c r="I29" s="886"/>
      <c r="J29" s="883"/>
      <c r="K29" s="893"/>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4" s="445" customFormat="1" ht="15" customHeight="1">
      <c r="A30" s="1376"/>
      <c r="B30" s="1376"/>
      <c r="C30" s="894"/>
      <c r="D30" s="894"/>
      <c r="E30" s="894"/>
      <c r="F30" s="894"/>
      <c r="G30" s="899"/>
      <c r="H30" s="886"/>
      <c r="I30" s="897"/>
      <c r="J30" s="883"/>
      <c r="K30" s="898"/>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4" s="445" customFormat="1" ht="15" customHeight="1">
      <c r="A31" s="1376"/>
      <c r="B31" s="894"/>
      <c r="C31" s="894"/>
      <c r="D31" s="894"/>
      <c r="E31" s="894"/>
      <c r="F31" s="894"/>
      <c r="G31" s="899"/>
      <c r="H31" s="886"/>
      <c r="I31" s="886"/>
      <c r="J31" s="883"/>
      <c r="K31" s="893"/>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4" s="445" customFormat="1" ht="15" customHeight="1">
      <c r="A32" s="882"/>
      <c r="B32" s="882"/>
      <c r="C32" s="882"/>
      <c r="D32" s="882"/>
      <c r="E32" s="882"/>
      <c r="F32" s="882"/>
      <c r="G32" s="882"/>
      <c r="H32" s="882"/>
      <c r="I32" s="882"/>
      <c r="J32" s="882"/>
      <c r="K32" s="882"/>
      <c r="L32" s="462"/>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23.75" customHeight="1">
      <c r="L34" s="1">
        <v>1</v>
      </c>
      <c r="M34" s="1339" t="s">
        <v>737</v>
      </c>
      <c r="N34" s="1339"/>
      <c r="O34" s="1339"/>
      <c r="P34" s="1339"/>
      <c r="Q34" s="1339"/>
      <c r="R34" s="1339"/>
      <c r="S34" s="1339"/>
      <c r="T34" s="1339"/>
      <c r="U34" s="1339"/>
      <c r="V34" s="1339"/>
      <c r="W34" s="1339"/>
    </row>
  </sheetData>
  <sheetProtection password="FA9C" sheet="1" objects="1" scenarios="1" formatColumns="0" formatRows="0"/>
  <dataConsolidate link="1"/>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20" width="10.5703125" style="554"/>
    <col min="21" max="16384" width="10.5703125" style="493"/>
  </cols>
  <sheetData>
    <row r="1" spans="1:20" ht="3" customHeight="1">
      <c r="A1" s="560" t="s">
        <v>182</v>
      </c>
    </row>
    <row r="2" spans="1:20" ht="22.5">
      <c r="F2" s="1340" t="s">
        <v>471</v>
      </c>
      <c r="G2" s="1341"/>
      <c r="H2" s="1342"/>
      <c r="I2" s="609"/>
    </row>
    <row r="3" spans="1:20" ht="3" customHeight="1"/>
    <row r="4" spans="1:20" s="539" customFormat="1" ht="11.25">
      <c r="A4" s="559"/>
      <c r="B4" s="559"/>
      <c r="C4" s="559"/>
      <c r="D4" s="559"/>
      <c r="F4" s="1298" t="s">
        <v>445</v>
      </c>
      <c r="G4" s="1298"/>
      <c r="H4" s="1298"/>
      <c r="I4" s="1343" t="s">
        <v>446</v>
      </c>
      <c r="J4" s="559"/>
      <c r="K4" s="559"/>
      <c r="L4" s="559"/>
      <c r="M4" s="559"/>
      <c r="N4" s="559"/>
      <c r="O4" s="559"/>
      <c r="P4" s="559"/>
      <c r="Q4" s="559"/>
      <c r="R4" s="559"/>
      <c r="S4" s="559"/>
      <c r="T4" s="559"/>
    </row>
    <row r="5" spans="1:20" s="539" customFormat="1" ht="11.25" customHeight="1">
      <c r="A5" s="559"/>
      <c r="B5" s="559"/>
      <c r="C5" s="559"/>
      <c r="D5" s="559"/>
      <c r="F5" s="575" t="s">
        <v>91</v>
      </c>
      <c r="G5" s="587" t="s">
        <v>448</v>
      </c>
      <c r="H5" s="574" t="s">
        <v>439</v>
      </c>
      <c r="I5" s="1343"/>
      <c r="J5" s="559"/>
      <c r="K5" s="559"/>
      <c r="L5" s="559"/>
      <c r="M5" s="559"/>
      <c r="N5" s="559"/>
      <c r="O5" s="559"/>
      <c r="P5" s="559"/>
      <c r="Q5" s="559"/>
      <c r="R5" s="559"/>
      <c r="S5" s="559"/>
      <c r="T5" s="559"/>
    </row>
    <row r="6" spans="1:20" s="539" customFormat="1" ht="12" customHeight="1">
      <c r="A6" s="559"/>
      <c r="B6" s="559"/>
      <c r="C6" s="559"/>
      <c r="D6" s="559"/>
      <c r="F6" s="576" t="s">
        <v>92</v>
      </c>
      <c r="G6" s="578">
        <v>2</v>
      </c>
      <c r="H6" s="579">
        <v>3</v>
      </c>
      <c r="I6" s="577">
        <v>4</v>
      </c>
      <c r="J6" s="559">
        <v>4</v>
      </c>
      <c r="K6" s="559"/>
      <c r="L6" s="559"/>
      <c r="M6" s="559"/>
      <c r="N6" s="559"/>
      <c r="O6" s="559"/>
      <c r="P6" s="559"/>
      <c r="Q6" s="559"/>
      <c r="R6" s="559"/>
      <c r="S6" s="559"/>
      <c r="T6" s="559"/>
    </row>
    <row r="7" spans="1:20" s="539" customFormat="1" ht="18.75">
      <c r="A7" s="559"/>
      <c r="B7" s="559"/>
      <c r="C7" s="559"/>
      <c r="D7" s="559"/>
      <c r="F7" s="585">
        <v>1</v>
      </c>
      <c r="G7" s="601" t="s">
        <v>472</v>
      </c>
      <c r="H7" s="573" t="str">
        <f>IF(dateCh="","",dateCh)</f>
        <v>25.12.2018</v>
      </c>
      <c r="I7" s="550" t="s">
        <v>473</v>
      </c>
      <c r="J7" s="584"/>
      <c r="K7" s="559"/>
      <c r="L7" s="559"/>
      <c r="M7" s="559"/>
      <c r="N7" s="559"/>
      <c r="O7" s="559"/>
      <c r="P7" s="559"/>
      <c r="Q7" s="559"/>
      <c r="R7" s="559"/>
      <c r="S7" s="559"/>
      <c r="T7" s="559"/>
    </row>
    <row r="8" spans="1:20" s="539" customFormat="1" ht="45">
      <c r="A8" s="1344">
        <v>1</v>
      </c>
      <c r="B8" s="559"/>
      <c r="C8" s="559"/>
      <c r="D8" s="559"/>
      <c r="F8" s="585" t="str">
        <f>"2." &amp;mergeValue(A8)</f>
        <v>2.1</v>
      </c>
      <c r="G8" s="601" t="s">
        <v>474</v>
      </c>
      <c r="H8" s="573"/>
      <c r="I8" s="550" t="s">
        <v>569</v>
      </c>
      <c r="J8" s="584"/>
      <c r="K8" s="559"/>
      <c r="L8" s="559"/>
      <c r="M8" s="559"/>
      <c r="N8" s="559"/>
      <c r="O8" s="559"/>
      <c r="P8" s="559"/>
      <c r="Q8" s="559"/>
      <c r="R8" s="559"/>
      <c r="S8" s="559"/>
      <c r="T8" s="559"/>
    </row>
    <row r="9" spans="1:20" s="539" customFormat="1" ht="22.5">
      <c r="A9" s="1344"/>
      <c r="B9" s="559"/>
      <c r="C9" s="559"/>
      <c r="D9" s="559"/>
      <c r="F9" s="585" t="str">
        <f>"3." &amp;mergeValue(A9)</f>
        <v>3.1</v>
      </c>
      <c r="G9" s="601" t="s">
        <v>475</v>
      </c>
      <c r="H9" s="573"/>
      <c r="I9" s="550" t="s">
        <v>567</v>
      </c>
      <c r="J9" s="584"/>
      <c r="K9" s="559"/>
      <c r="L9" s="559"/>
      <c r="M9" s="559"/>
      <c r="N9" s="559"/>
      <c r="O9" s="559"/>
      <c r="P9" s="559"/>
      <c r="Q9" s="559"/>
      <c r="R9" s="559"/>
      <c r="S9" s="559"/>
      <c r="T9" s="559"/>
    </row>
    <row r="10" spans="1:20" s="539" customFormat="1" ht="22.5">
      <c r="A10" s="1344"/>
      <c r="B10" s="559"/>
      <c r="C10" s="559"/>
      <c r="D10" s="559"/>
      <c r="F10" s="585" t="str">
        <f>"4."&amp;mergeValue(A10)</f>
        <v>4.1</v>
      </c>
      <c r="G10" s="601" t="s">
        <v>476</v>
      </c>
      <c r="H10" s="574" t="s">
        <v>449</v>
      </c>
      <c r="I10" s="550"/>
      <c r="J10" s="584"/>
      <c r="K10" s="559"/>
      <c r="L10" s="559"/>
      <c r="M10" s="559"/>
      <c r="N10" s="559"/>
      <c r="O10" s="559"/>
      <c r="P10" s="559"/>
      <c r="Q10" s="559"/>
      <c r="R10" s="559"/>
      <c r="S10" s="559"/>
      <c r="T10" s="559"/>
    </row>
    <row r="11" spans="1:20" s="539" customFormat="1" ht="18.75">
      <c r="A11" s="1344"/>
      <c r="B11" s="1344">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c r="O11" s="559"/>
      <c r="P11" s="559"/>
      <c r="Q11" s="559"/>
      <c r="R11" s="559"/>
      <c r="S11" s="559"/>
      <c r="T11" s="559"/>
    </row>
    <row r="12" spans="1:20" s="539" customFormat="1" ht="22.5">
      <c r="A12" s="1344"/>
      <c r="B12" s="1344"/>
      <c r="C12" s="1344">
        <v>1</v>
      </c>
      <c r="D12" s="592"/>
      <c r="F12" s="585" t="str">
        <f>"4."&amp;mergeValue(A12) &amp;"."&amp;mergeValue(B12)&amp;"."&amp;mergeValue(C12)</f>
        <v>4.1.1.1</v>
      </c>
      <c r="G12" s="591" t="s">
        <v>477</v>
      </c>
      <c r="H12" s="573"/>
      <c r="I12" s="550" t="s">
        <v>480</v>
      </c>
      <c r="J12" s="584"/>
      <c r="K12" s="559"/>
      <c r="L12" s="559"/>
      <c r="M12" s="559"/>
      <c r="N12" s="559"/>
      <c r="O12" s="559"/>
      <c r="P12" s="559"/>
      <c r="Q12" s="559"/>
      <c r="R12" s="559"/>
      <c r="S12" s="559"/>
      <c r="T12" s="559"/>
    </row>
    <row r="13" spans="1:20" s="539" customFormat="1" ht="39" customHeight="1">
      <c r="A13" s="1344"/>
      <c r="B13" s="1344"/>
      <c r="C13" s="1344"/>
      <c r="D13" s="592">
        <v>1</v>
      </c>
      <c r="F13" s="585" t="str">
        <f>"4."&amp;mergeValue(A13) &amp;"."&amp;mergeValue(B13)&amp;"."&amp;mergeValue(C13)&amp;"."&amp;mergeValue(D13)</f>
        <v>4.1.1.1.1</v>
      </c>
      <c r="G13" s="602" t="s">
        <v>478</v>
      </c>
      <c r="H13" s="573"/>
      <c r="I13" s="1345" t="s">
        <v>570</v>
      </c>
      <c r="J13" s="584"/>
      <c r="K13" s="559"/>
      <c r="L13" s="559"/>
      <c r="M13" s="559"/>
      <c r="N13" s="559"/>
      <c r="O13" s="559"/>
      <c r="P13" s="559"/>
      <c r="Q13" s="559"/>
      <c r="R13" s="559"/>
      <c r="S13" s="559"/>
      <c r="T13" s="559"/>
    </row>
    <row r="14" spans="1:20" s="539" customFormat="1" ht="18.75">
      <c r="A14" s="1344"/>
      <c r="B14" s="1344"/>
      <c r="C14" s="1344"/>
      <c r="D14" s="592"/>
      <c r="F14" s="588"/>
      <c r="G14" s="520" t="s">
        <v>4</v>
      </c>
      <c r="H14" s="593"/>
      <c r="I14" s="1345"/>
      <c r="J14" s="584"/>
      <c r="K14" s="559"/>
      <c r="L14" s="559"/>
      <c r="M14" s="559"/>
      <c r="N14" s="559"/>
      <c r="O14" s="559"/>
      <c r="P14" s="559"/>
      <c r="Q14" s="559"/>
      <c r="R14" s="559"/>
      <c r="S14" s="559"/>
      <c r="T14" s="559"/>
    </row>
    <row r="15" spans="1:20" s="539" customFormat="1" ht="18.75">
      <c r="A15" s="1344"/>
      <c r="B15" s="1344"/>
      <c r="C15" s="592"/>
      <c r="D15" s="592"/>
      <c r="F15" s="603"/>
      <c r="G15" s="546" t="s">
        <v>401</v>
      </c>
      <c r="H15" s="604"/>
      <c r="I15" s="605"/>
      <c r="J15" s="584"/>
      <c r="K15" s="559"/>
      <c r="L15" s="559"/>
      <c r="M15" s="559"/>
      <c r="N15" s="559"/>
      <c r="O15" s="559"/>
      <c r="P15" s="559"/>
      <c r="Q15" s="559"/>
      <c r="R15" s="559"/>
      <c r="S15" s="559"/>
      <c r="T15" s="559"/>
    </row>
    <row r="16" spans="1:20" s="539" customFormat="1" ht="18.75">
      <c r="A16" s="1344"/>
      <c r="B16" s="559"/>
      <c r="C16" s="559"/>
      <c r="D16" s="559"/>
      <c r="F16" s="588"/>
      <c r="G16" s="528" t="s">
        <v>484</v>
      </c>
      <c r="H16" s="589"/>
      <c r="I16" s="590"/>
      <c r="J16" s="584"/>
      <c r="K16" s="559"/>
      <c r="L16" s="559"/>
      <c r="M16" s="559"/>
      <c r="N16" s="559"/>
      <c r="O16" s="559"/>
      <c r="P16" s="559"/>
      <c r="Q16" s="559"/>
      <c r="R16" s="559"/>
      <c r="S16" s="559"/>
      <c r="T16" s="559"/>
    </row>
    <row r="17" spans="1:20" s="539" customFormat="1" ht="18.75">
      <c r="A17" s="559"/>
      <c r="B17" s="559"/>
      <c r="C17" s="559"/>
      <c r="D17" s="559"/>
      <c r="F17" s="588"/>
      <c r="G17" s="535" t="s">
        <v>483</v>
      </c>
      <c r="H17" s="589"/>
      <c r="I17" s="590"/>
      <c r="J17" s="584"/>
      <c r="K17" s="559"/>
      <c r="L17" s="559"/>
      <c r="M17" s="559"/>
      <c r="N17" s="559"/>
      <c r="O17" s="559"/>
      <c r="P17" s="559"/>
      <c r="Q17" s="559"/>
      <c r="R17" s="559"/>
      <c r="S17" s="559"/>
      <c r="T17" s="559"/>
    </row>
    <row r="18" spans="1:20" s="582" customFormat="1" ht="3" customHeight="1">
      <c r="A18" s="583"/>
      <c r="B18" s="583"/>
      <c r="C18" s="583"/>
      <c r="D18" s="583"/>
      <c r="F18" s="594"/>
      <c r="G18" s="595"/>
      <c r="H18" s="596"/>
      <c r="I18" s="597"/>
      <c r="J18" s="583"/>
      <c r="K18" s="583"/>
      <c r="L18" s="583"/>
      <c r="M18" s="583"/>
      <c r="N18" s="583"/>
      <c r="O18" s="583"/>
      <c r="P18" s="583"/>
      <c r="Q18" s="583"/>
      <c r="R18" s="583"/>
      <c r="S18" s="583"/>
      <c r="T18" s="583"/>
    </row>
    <row r="19" spans="1:20" s="582" customFormat="1" ht="15" customHeight="1">
      <c r="A19" s="583"/>
      <c r="B19" s="583"/>
      <c r="C19" s="583"/>
      <c r="D19" s="583"/>
      <c r="F19" s="581"/>
      <c r="G19" s="1339" t="s">
        <v>572</v>
      </c>
      <c r="H19" s="1339"/>
      <c r="I19" s="563"/>
      <c r="J19" s="583"/>
      <c r="K19" s="583"/>
      <c r="L19" s="583"/>
      <c r="M19" s="583"/>
      <c r="N19" s="583"/>
      <c r="O19" s="583"/>
      <c r="P19" s="583"/>
      <c r="Q19" s="583"/>
      <c r="R19" s="583"/>
      <c r="S19" s="583"/>
      <c r="T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4.7109375" style="446" customWidth="1"/>
    <col min="14" max="14" width="2" style="446" hidden="1" customWidth="1"/>
    <col min="15" max="17" width="23.7109375" style="446" hidden="1" customWidth="1"/>
    <col min="18" max="18" width="11.7109375" style="446" customWidth="1"/>
    <col min="19" max="19" width="3.7109375" style="446" customWidth="1"/>
    <col min="20" max="20" width="11.7109375" style="446" customWidth="1"/>
    <col min="21" max="21" width="8.5703125" style="446" hidden="1" customWidth="1"/>
    <col min="22" max="22" width="4.7109375" style="446" customWidth="1"/>
    <col min="23" max="23" width="115.7109375" style="446" customWidth="1"/>
    <col min="24" max="34" width="10.5703125" style="470"/>
    <col min="35" max="256" width="10.5703125" style="446"/>
    <col min="257" max="264" width="0" style="446" hidden="1" customWidth="1"/>
    <col min="265" max="267" width="3.7109375" style="446" customWidth="1"/>
    <col min="268" max="268" width="12.7109375" style="446" customWidth="1"/>
    <col min="269" max="269" width="47.42578125" style="446" customWidth="1"/>
    <col min="270" max="273" width="0" style="446" hidden="1"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512" width="10.5703125" style="446"/>
    <col min="513" max="520" width="0" style="446" hidden="1" customWidth="1"/>
    <col min="521" max="523" width="3.7109375" style="446" customWidth="1"/>
    <col min="524" max="524" width="12.7109375" style="446" customWidth="1"/>
    <col min="525" max="525" width="47.42578125" style="446" customWidth="1"/>
    <col min="526" max="529" width="0" style="446" hidden="1"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768" width="10.5703125" style="446"/>
    <col min="769" max="776" width="0" style="446" hidden="1" customWidth="1"/>
    <col min="777" max="779" width="3.7109375" style="446" customWidth="1"/>
    <col min="780" max="780" width="12.7109375" style="446" customWidth="1"/>
    <col min="781" max="781" width="47.42578125" style="446" customWidth="1"/>
    <col min="782" max="785" width="0" style="446" hidden="1"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1024" width="10.5703125" style="446"/>
    <col min="1025" max="1032" width="0" style="446" hidden="1" customWidth="1"/>
    <col min="1033" max="1035" width="3.7109375" style="446" customWidth="1"/>
    <col min="1036" max="1036" width="12.7109375" style="446" customWidth="1"/>
    <col min="1037" max="1037" width="47.42578125" style="446" customWidth="1"/>
    <col min="1038" max="1041" width="0" style="446" hidden="1"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280" width="10.5703125" style="446"/>
    <col min="1281" max="1288" width="0" style="446" hidden="1" customWidth="1"/>
    <col min="1289" max="1291" width="3.7109375" style="446" customWidth="1"/>
    <col min="1292" max="1292" width="12.7109375" style="446" customWidth="1"/>
    <col min="1293" max="1293" width="47.42578125" style="446" customWidth="1"/>
    <col min="1294" max="1297" width="0" style="446" hidden="1"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536" width="10.5703125" style="446"/>
    <col min="1537" max="1544" width="0" style="446" hidden="1" customWidth="1"/>
    <col min="1545" max="1547" width="3.7109375" style="446" customWidth="1"/>
    <col min="1548" max="1548" width="12.7109375" style="446" customWidth="1"/>
    <col min="1549" max="1549" width="47.42578125" style="446" customWidth="1"/>
    <col min="1550" max="1553" width="0" style="446" hidden="1"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792" width="10.5703125" style="446"/>
    <col min="1793" max="1800" width="0" style="446" hidden="1" customWidth="1"/>
    <col min="1801" max="1803" width="3.7109375" style="446" customWidth="1"/>
    <col min="1804" max="1804" width="12.7109375" style="446" customWidth="1"/>
    <col min="1805" max="1805" width="47.42578125" style="446" customWidth="1"/>
    <col min="1806" max="1809" width="0" style="446" hidden="1"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2048" width="10.5703125" style="446"/>
    <col min="2049" max="2056" width="0" style="446" hidden="1" customWidth="1"/>
    <col min="2057" max="2059" width="3.7109375" style="446" customWidth="1"/>
    <col min="2060" max="2060" width="12.7109375" style="446" customWidth="1"/>
    <col min="2061" max="2061" width="47.42578125" style="446" customWidth="1"/>
    <col min="2062" max="2065" width="0" style="446" hidden="1"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304" width="10.5703125" style="446"/>
    <col min="2305" max="2312" width="0" style="446" hidden="1" customWidth="1"/>
    <col min="2313" max="2315" width="3.7109375" style="446" customWidth="1"/>
    <col min="2316" max="2316" width="12.7109375" style="446" customWidth="1"/>
    <col min="2317" max="2317" width="47.42578125" style="446" customWidth="1"/>
    <col min="2318" max="2321" width="0" style="446" hidden="1"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560" width="10.5703125" style="446"/>
    <col min="2561" max="2568" width="0" style="446" hidden="1" customWidth="1"/>
    <col min="2569" max="2571" width="3.7109375" style="446" customWidth="1"/>
    <col min="2572" max="2572" width="12.7109375" style="446" customWidth="1"/>
    <col min="2573" max="2573" width="47.42578125" style="446" customWidth="1"/>
    <col min="2574" max="2577" width="0" style="446" hidden="1"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816" width="10.5703125" style="446"/>
    <col min="2817" max="2824" width="0" style="446" hidden="1" customWidth="1"/>
    <col min="2825" max="2827" width="3.7109375" style="446" customWidth="1"/>
    <col min="2828" max="2828" width="12.7109375" style="446" customWidth="1"/>
    <col min="2829" max="2829" width="47.42578125" style="446" customWidth="1"/>
    <col min="2830" max="2833" width="0" style="446" hidden="1"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3072" width="10.5703125" style="446"/>
    <col min="3073" max="3080" width="0" style="446" hidden="1" customWidth="1"/>
    <col min="3081" max="3083" width="3.7109375" style="446" customWidth="1"/>
    <col min="3084" max="3084" width="12.7109375" style="446" customWidth="1"/>
    <col min="3085" max="3085" width="47.42578125" style="446" customWidth="1"/>
    <col min="3086" max="3089" width="0" style="446" hidden="1"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328" width="10.5703125" style="446"/>
    <col min="3329" max="3336" width="0" style="446" hidden="1" customWidth="1"/>
    <col min="3337" max="3339" width="3.7109375" style="446" customWidth="1"/>
    <col min="3340" max="3340" width="12.7109375" style="446" customWidth="1"/>
    <col min="3341" max="3341" width="47.42578125" style="446" customWidth="1"/>
    <col min="3342" max="3345" width="0" style="446" hidden="1"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584" width="10.5703125" style="446"/>
    <col min="3585" max="3592" width="0" style="446" hidden="1" customWidth="1"/>
    <col min="3593" max="3595" width="3.7109375" style="446" customWidth="1"/>
    <col min="3596" max="3596" width="12.7109375" style="446" customWidth="1"/>
    <col min="3597" max="3597" width="47.42578125" style="446" customWidth="1"/>
    <col min="3598" max="3601" width="0" style="446" hidden="1"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840" width="10.5703125" style="446"/>
    <col min="3841" max="3848" width="0" style="446" hidden="1" customWidth="1"/>
    <col min="3849" max="3851" width="3.7109375" style="446" customWidth="1"/>
    <col min="3852" max="3852" width="12.7109375" style="446" customWidth="1"/>
    <col min="3853" max="3853" width="47.42578125" style="446" customWidth="1"/>
    <col min="3854" max="3857" width="0" style="446" hidden="1"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4096" width="10.5703125" style="446"/>
    <col min="4097" max="4104" width="0" style="446" hidden="1" customWidth="1"/>
    <col min="4105" max="4107" width="3.7109375" style="446" customWidth="1"/>
    <col min="4108" max="4108" width="12.7109375" style="446" customWidth="1"/>
    <col min="4109" max="4109" width="47.42578125" style="446" customWidth="1"/>
    <col min="4110" max="4113" width="0" style="446" hidden="1"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352" width="10.5703125" style="446"/>
    <col min="4353" max="4360" width="0" style="446" hidden="1" customWidth="1"/>
    <col min="4361" max="4363" width="3.7109375" style="446" customWidth="1"/>
    <col min="4364" max="4364" width="12.7109375" style="446" customWidth="1"/>
    <col min="4365" max="4365" width="47.42578125" style="446" customWidth="1"/>
    <col min="4366" max="4369" width="0" style="446" hidden="1"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608" width="10.5703125" style="446"/>
    <col min="4609" max="4616" width="0" style="446" hidden="1" customWidth="1"/>
    <col min="4617" max="4619" width="3.7109375" style="446" customWidth="1"/>
    <col min="4620" max="4620" width="12.7109375" style="446" customWidth="1"/>
    <col min="4621" max="4621" width="47.42578125" style="446" customWidth="1"/>
    <col min="4622" max="4625" width="0" style="446" hidden="1"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864" width="10.5703125" style="446"/>
    <col min="4865" max="4872" width="0" style="446" hidden="1" customWidth="1"/>
    <col min="4873" max="4875" width="3.7109375" style="446" customWidth="1"/>
    <col min="4876" max="4876" width="12.7109375" style="446" customWidth="1"/>
    <col min="4877" max="4877" width="47.42578125" style="446" customWidth="1"/>
    <col min="4878" max="4881" width="0" style="446" hidden="1"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5120" width="10.5703125" style="446"/>
    <col min="5121" max="5128" width="0" style="446" hidden="1" customWidth="1"/>
    <col min="5129" max="5131" width="3.7109375" style="446" customWidth="1"/>
    <col min="5132" max="5132" width="12.7109375" style="446" customWidth="1"/>
    <col min="5133" max="5133" width="47.42578125" style="446" customWidth="1"/>
    <col min="5134" max="5137" width="0" style="446" hidden="1"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376" width="10.5703125" style="446"/>
    <col min="5377" max="5384" width="0" style="446" hidden="1" customWidth="1"/>
    <col min="5385" max="5387" width="3.7109375" style="446" customWidth="1"/>
    <col min="5388" max="5388" width="12.7109375" style="446" customWidth="1"/>
    <col min="5389" max="5389" width="47.42578125" style="446" customWidth="1"/>
    <col min="5390" max="5393" width="0" style="446" hidden="1"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632" width="10.5703125" style="446"/>
    <col min="5633" max="5640" width="0" style="446" hidden="1" customWidth="1"/>
    <col min="5641" max="5643" width="3.7109375" style="446" customWidth="1"/>
    <col min="5644" max="5644" width="12.7109375" style="446" customWidth="1"/>
    <col min="5645" max="5645" width="47.42578125" style="446" customWidth="1"/>
    <col min="5646" max="5649" width="0" style="446" hidden="1"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888" width="10.5703125" style="446"/>
    <col min="5889" max="5896" width="0" style="446" hidden="1" customWidth="1"/>
    <col min="5897" max="5899" width="3.7109375" style="446" customWidth="1"/>
    <col min="5900" max="5900" width="12.7109375" style="446" customWidth="1"/>
    <col min="5901" max="5901" width="47.42578125" style="446" customWidth="1"/>
    <col min="5902" max="5905" width="0" style="446" hidden="1"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6144" width="10.5703125" style="446"/>
    <col min="6145" max="6152" width="0" style="446" hidden="1" customWidth="1"/>
    <col min="6153" max="6155" width="3.7109375" style="446" customWidth="1"/>
    <col min="6156" max="6156" width="12.7109375" style="446" customWidth="1"/>
    <col min="6157" max="6157" width="47.42578125" style="446" customWidth="1"/>
    <col min="6158" max="6161" width="0" style="446" hidden="1"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400" width="10.5703125" style="446"/>
    <col min="6401" max="6408" width="0" style="446" hidden="1" customWidth="1"/>
    <col min="6409" max="6411" width="3.7109375" style="446" customWidth="1"/>
    <col min="6412" max="6412" width="12.7109375" style="446" customWidth="1"/>
    <col min="6413" max="6413" width="47.42578125" style="446" customWidth="1"/>
    <col min="6414" max="6417" width="0" style="446" hidden="1"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656" width="10.5703125" style="446"/>
    <col min="6657" max="6664" width="0" style="446" hidden="1" customWidth="1"/>
    <col min="6665" max="6667" width="3.7109375" style="446" customWidth="1"/>
    <col min="6668" max="6668" width="12.7109375" style="446" customWidth="1"/>
    <col min="6669" max="6669" width="47.42578125" style="446" customWidth="1"/>
    <col min="6670" max="6673" width="0" style="446" hidden="1"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912" width="10.5703125" style="446"/>
    <col min="6913" max="6920" width="0" style="446" hidden="1" customWidth="1"/>
    <col min="6921" max="6923" width="3.7109375" style="446" customWidth="1"/>
    <col min="6924" max="6924" width="12.7109375" style="446" customWidth="1"/>
    <col min="6925" max="6925" width="47.42578125" style="446" customWidth="1"/>
    <col min="6926" max="6929" width="0" style="446" hidden="1"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7168" width="10.5703125" style="446"/>
    <col min="7169" max="7176" width="0" style="446" hidden="1" customWidth="1"/>
    <col min="7177" max="7179" width="3.7109375" style="446" customWidth="1"/>
    <col min="7180" max="7180" width="12.7109375" style="446" customWidth="1"/>
    <col min="7181" max="7181" width="47.42578125" style="446" customWidth="1"/>
    <col min="7182" max="7185" width="0" style="446" hidden="1"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424" width="10.5703125" style="446"/>
    <col min="7425" max="7432" width="0" style="446" hidden="1" customWidth="1"/>
    <col min="7433" max="7435" width="3.7109375" style="446" customWidth="1"/>
    <col min="7436" max="7436" width="12.7109375" style="446" customWidth="1"/>
    <col min="7437" max="7437" width="47.42578125" style="446" customWidth="1"/>
    <col min="7438" max="7441" width="0" style="446" hidden="1"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680" width="10.5703125" style="446"/>
    <col min="7681" max="7688" width="0" style="446" hidden="1" customWidth="1"/>
    <col min="7689" max="7691" width="3.7109375" style="446" customWidth="1"/>
    <col min="7692" max="7692" width="12.7109375" style="446" customWidth="1"/>
    <col min="7693" max="7693" width="47.42578125" style="446" customWidth="1"/>
    <col min="7694" max="7697" width="0" style="446" hidden="1"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936" width="10.5703125" style="446"/>
    <col min="7937" max="7944" width="0" style="446" hidden="1" customWidth="1"/>
    <col min="7945" max="7947" width="3.7109375" style="446" customWidth="1"/>
    <col min="7948" max="7948" width="12.7109375" style="446" customWidth="1"/>
    <col min="7949" max="7949" width="47.42578125" style="446" customWidth="1"/>
    <col min="7950" max="7953" width="0" style="446" hidden="1"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8192" width="10.5703125" style="446"/>
    <col min="8193" max="8200" width="0" style="446" hidden="1" customWidth="1"/>
    <col min="8201" max="8203" width="3.7109375" style="446" customWidth="1"/>
    <col min="8204" max="8204" width="12.7109375" style="446" customWidth="1"/>
    <col min="8205" max="8205" width="47.42578125" style="446" customWidth="1"/>
    <col min="8206" max="8209" width="0" style="446" hidden="1"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448" width="10.5703125" style="446"/>
    <col min="8449" max="8456" width="0" style="446" hidden="1" customWidth="1"/>
    <col min="8457" max="8459" width="3.7109375" style="446" customWidth="1"/>
    <col min="8460" max="8460" width="12.7109375" style="446" customWidth="1"/>
    <col min="8461" max="8461" width="47.42578125" style="446" customWidth="1"/>
    <col min="8462" max="8465" width="0" style="446" hidden="1"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704" width="10.5703125" style="446"/>
    <col min="8705" max="8712" width="0" style="446" hidden="1" customWidth="1"/>
    <col min="8713" max="8715" width="3.7109375" style="446" customWidth="1"/>
    <col min="8716" max="8716" width="12.7109375" style="446" customWidth="1"/>
    <col min="8717" max="8717" width="47.42578125" style="446" customWidth="1"/>
    <col min="8718" max="8721" width="0" style="446" hidden="1"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960" width="10.5703125" style="446"/>
    <col min="8961" max="8968" width="0" style="446" hidden="1" customWidth="1"/>
    <col min="8969" max="8971" width="3.7109375" style="446" customWidth="1"/>
    <col min="8972" max="8972" width="12.7109375" style="446" customWidth="1"/>
    <col min="8973" max="8973" width="47.42578125" style="446" customWidth="1"/>
    <col min="8974" max="8977" width="0" style="446" hidden="1"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9216" width="10.5703125" style="446"/>
    <col min="9217" max="9224" width="0" style="446" hidden="1" customWidth="1"/>
    <col min="9225" max="9227" width="3.7109375" style="446" customWidth="1"/>
    <col min="9228" max="9228" width="12.7109375" style="446" customWidth="1"/>
    <col min="9229" max="9229" width="47.42578125" style="446" customWidth="1"/>
    <col min="9230" max="9233" width="0" style="446" hidden="1"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472" width="10.5703125" style="446"/>
    <col min="9473" max="9480" width="0" style="446" hidden="1" customWidth="1"/>
    <col min="9481" max="9483" width="3.7109375" style="446" customWidth="1"/>
    <col min="9484" max="9484" width="12.7109375" style="446" customWidth="1"/>
    <col min="9485" max="9485" width="47.42578125" style="446" customWidth="1"/>
    <col min="9486" max="9489" width="0" style="446" hidden="1"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728" width="10.5703125" style="446"/>
    <col min="9729" max="9736" width="0" style="446" hidden="1" customWidth="1"/>
    <col min="9737" max="9739" width="3.7109375" style="446" customWidth="1"/>
    <col min="9740" max="9740" width="12.7109375" style="446" customWidth="1"/>
    <col min="9741" max="9741" width="47.42578125" style="446" customWidth="1"/>
    <col min="9742" max="9745" width="0" style="446" hidden="1"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984" width="10.5703125" style="446"/>
    <col min="9985" max="9992" width="0" style="446" hidden="1" customWidth="1"/>
    <col min="9993" max="9995" width="3.7109375" style="446" customWidth="1"/>
    <col min="9996" max="9996" width="12.7109375" style="446" customWidth="1"/>
    <col min="9997" max="9997" width="47.42578125" style="446" customWidth="1"/>
    <col min="9998" max="10001" width="0" style="446" hidden="1"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240" width="10.5703125" style="446"/>
    <col min="10241" max="10248" width="0" style="446" hidden="1" customWidth="1"/>
    <col min="10249" max="10251" width="3.7109375" style="446" customWidth="1"/>
    <col min="10252" max="10252" width="12.7109375" style="446" customWidth="1"/>
    <col min="10253" max="10253" width="47.42578125" style="446" customWidth="1"/>
    <col min="10254" max="10257" width="0" style="446" hidden="1"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496" width="10.5703125" style="446"/>
    <col min="10497" max="10504" width="0" style="446" hidden="1" customWidth="1"/>
    <col min="10505" max="10507" width="3.7109375" style="446" customWidth="1"/>
    <col min="10508" max="10508" width="12.7109375" style="446" customWidth="1"/>
    <col min="10509" max="10509" width="47.42578125" style="446" customWidth="1"/>
    <col min="10510" max="10513" width="0" style="446" hidden="1"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752" width="10.5703125" style="446"/>
    <col min="10753" max="10760" width="0" style="446" hidden="1" customWidth="1"/>
    <col min="10761" max="10763" width="3.7109375" style="446" customWidth="1"/>
    <col min="10764" max="10764" width="12.7109375" style="446" customWidth="1"/>
    <col min="10765" max="10765" width="47.42578125" style="446" customWidth="1"/>
    <col min="10766" max="10769" width="0" style="446" hidden="1"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1008" width="10.5703125" style="446"/>
    <col min="11009" max="11016" width="0" style="446" hidden="1" customWidth="1"/>
    <col min="11017" max="11019" width="3.7109375" style="446" customWidth="1"/>
    <col min="11020" max="11020" width="12.7109375" style="446" customWidth="1"/>
    <col min="11021" max="11021" width="47.42578125" style="446" customWidth="1"/>
    <col min="11022" max="11025" width="0" style="446" hidden="1"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264" width="10.5703125" style="446"/>
    <col min="11265" max="11272" width="0" style="446" hidden="1" customWidth="1"/>
    <col min="11273" max="11275" width="3.7109375" style="446" customWidth="1"/>
    <col min="11276" max="11276" width="12.7109375" style="446" customWidth="1"/>
    <col min="11277" max="11277" width="47.42578125" style="446" customWidth="1"/>
    <col min="11278" max="11281" width="0" style="446" hidden="1"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520" width="10.5703125" style="446"/>
    <col min="11521" max="11528" width="0" style="446" hidden="1" customWidth="1"/>
    <col min="11529" max="11531" width="3.7109375" style="446" customWidth="1"/>
    <col min="11532" max="11532" width="12.7109375" style="446" customWidth="1"/>
    <col min="11533" max="11533" width="47.42578125" style="446" customWidth="1"/>
    <col min="11534" max="11537" width="0" style="446" hidden="1"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776" width="10.5703125" style="446"/>
    <col min="11777" max="11784" width="0" style="446" hidden="1" customWidth="1"/>
    <col min="11785" max="11787" width="3.7109375" style="446" customWidth="1"/>
    <col min="11788" max="11788" width="12.7109375" style="446" customWidth="1"/>
    <col min="11789" max="11789" width="47.42578125" style="446" customWidth="1"/>
    <col min="11790" max="11793" width="0" style="446" hidden="1"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2032" width="10.5703125" style="446"/>
    <col min="12033" max="12040" width="0" style="446" hidden="1" customWidth="1"/>
    <col min="12041" max="12043" width="3.7109375" style="446" customWidth="1"/>
    <col min="12044" max="12044" width="12.7109375" style="446" customWidth="1"/>
    <col min="12045" max="12045" width="47.42578125" style="446" customWidth="1"/>
    <col min="12046" max="12049" width="0" style="446" hidden="1"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288" width="10.5703125" style="446"/>
    <col min="12289" max="12296" width="0" style="446" hidden="1" customWidth="1"/>
    <col min="12297" max="12299" width="3.7109375" style="446" customWidth="1"/>
    <col min="12300" max="12300" width="12.7109375" style="446" customWidth="1"/>
    <col min="12301" max="12301" width="47.42578125" style="446" customWidth="1"/>
    <col min="12302" max="12305" width="0" style="446" hidden="1"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544" width="10.5703125" style="446"/>
    <col min="12545" max="12552" width="0" style="446" hidden="1" customWidth="1"/>
    <col min="12553" max="12555" width="3.7109375" style="446" customWidth="1"/>
    <col min="12556" max="12556" width="12.7109375" style="446" customWidth="1"/>
    <col min="12557" max="12557" width="47.42578125" style="446" customWidth="1"/>
    <col min="12558" max="12561" width="0" style="446" hidden="1"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800" width="10.5703125" style="446"/>
    <col min="12801" max="12808" width="0" style="446" hidden="1" customWidth="1"/>
    <col min="12809" max="12811" width="3.7109375" style="446" customWidth="1"/>
    <col min="12812" max="12812" width="12.7109375" style="446" customWidth="1"/>
    <col min="12813" max="12813" width="47.42578125" style="446" customWidth="1"/>
    <col min="12814" max="12817" width="0" style="446" hidden="1"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3056" width="10.5703125" style="446"/>
    <col min="13057" max="13064" width="0" style="446" hidden="1" customWidth="1"/>
    <col min="13065" max="13067" width="3.7109375" style="446" customWidth="1"/>
    <col min="13068" max="13068" width="12.7109375" style="446" customWidth="1"/>
    <col min="13069" max="13069" width="47.42578125" style="446" customWidth="1"/>
    <col min="13070" max="13073" width="0" style="446" hidden="1"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312" width="10.5703125" style="446"/>
    <col min="13313" max="13320" width="0" style="446" hidden="1" customWidth="1"/>
    <col min="13321" max="13323" width="3.7109375" style="446" customWidth="1"/>
    <col min="13324" max="13324" width="12.7109375" style="446" customWidth="1"/>
    <col min="13325" max="13325" width="47.42578125" style="446" customWidth="1"/>
    <col min="13326" max="13329" width="0" style="446" hidden="1"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568" width="10.5703125" style="446"/>
    <col min="13569" max="13576" width="0" style="446" hidden="1" customWidth="1"/>
    <col min="13577" max="13579" width="3.7109375" style="446" customWidth="1"/>
    <col min="13580" max="13580" width="12.7109375" style="446" customWidth="1"/>
    <col min="13581" max="13581" width="47.42578125" style="446" customWidth="1"/>
    <col min="13582" max="13585" width="0" style="446" hidden="1"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824" width="10.5703125" style="446"/>
    <col min="13825" max="13832" width="0" style="446" hidden="1" customWidth="1"/>
    <col min="13833" max="13835" width="3.7109375" style="446" customWidth="1"/>
    <col min="13836" max="13836" width="12.7109375" style="446" customWidth="1"/>
    <col min="13837" max="13837" width="47.42578125" style="446" customWidth="1"/>
    <col min="13838" max="13841" width="0" style="446" hidden="1"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4080" width="10.5703125" style="446"/>
    <col min="14081" max="14088" width="0" style="446" hidden="1" customWidth="1"/>
    <col min="14089" max="14091" width="3.7109375" style="446" customWidth="1"/>
    <col min="14092" max="14092" width="12.7109375" style="446" customWidth="1"/>
    <col min="14093" max="14093" width="47.42578125" style="446" customWidth="1"/>
    <col min="14094" max="14097" width="0" style="446" hidden="1"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336" width="10.5703125" style="446"/>
    <col min="14337" max="14344" width="0" style="446" hidden="1" customWidth="1"/>
    <col min="14345" max="14347" width="3.7109375" style="446" customWidth="1"/>
    <col min="14348" max="14348" width="12.7109375" style="446" customWidth="1"/>
    <col min="14349" max="14349" width="47.42578125" style="446" customWidth="1"/>
    <col min="14350" max="14353" width="0" style="446" hidden="1"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592" width="10.5703125" style="446"/>
    <col min="14593" max="14600" width="0" style="446" hidden="1" customWidth="1"/>
    <col min="14601" max="14603" width="3.7109375" style="446" customWidth="1"/>
    <col min="14604" max="14604" width="12.7109375" style="446" customWidth="1"/>
    <col min="14605" max="14605" width="47.42578125" style="446" customWidth="1"/>
    <col min="14606" max="14609" width="0" style="446" hidden="1"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848" width="10.5703125" style="446"/>
    <col min="14849" max="14856" width="0" style="446" hidden="1" customWidth="1"/>
    <col min="14857" max="14859" width="3.7109375" style="446" customWidth="1"/>
    <col min="14860" max="14860" width="12.7109375" style="446" customWidth="1"/>
    <col min="14861" max="14861" width="47.42578125" style="446" customWidth="1"/>
    <col min="14862" max="14865" width="0" style="446" hidden="1"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5104" width="10.5703125" style="446"/>
    <col min="15105" max="15112" width="0" style="446" hidden="1" customWidth="1"/>
    <col min="15113" max="15115" width="3.7109375" style="446" customWidth="1"/>
    <col min="15116" max="15116" width="12.7109375" style="446" customWidth="1"/>
    <col min="15117" max="15117" width="47.42578125" style="446" customWidth="1"/>
    <col min="15118" max="15121" width="0" style="446" hidden="1"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360" width="10.5703125" style="446"/>
    <col min="15361" max="15368" width="0" style="446" hidden="1" customWidth="1"/>
    <col min="15369" max="15371" width="3.7109375" style="446" customWidth="1"/>
    <col min="15372" max="15372" width="12.7109375" style="446" customWidth="1"/>
    <col min="15373" max="15373" width="47.42578125" style="446" customWidth="1"/>
    <col min="15374" max="15377" width="0" style="446" hidden="1"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616" width="10.5703125" style="446"/>
    <col min="15617" max="15624" width="0" style="446" hidden="1" customWidth="1"/>
    <col min="15625" max="15627" width="3.7109375" style="446" customWidth="1"/>
    <col min="15628" max="15628" width="12.7109375" style="446" customWidth="1"/>
    <col min="15629" max="15629" width="47.42578125" style="446" customWidth="1"/>
    <col min="15630" max="15633" width="0" style="446" hidden="1"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872" width="10.5703125" style="446"/>
    <col min="15873" max="15880" width="0" style="446" hidden="1" customWidth="1"/>
    <col min="15881" max="15883" width="3.7109375" style="446" customWidth="1"/>
    <col min="15884" max="15884" width="12.7109375" style="446" customWidth="1"/>
    <col min="15885" max="15885" width="47.42578125" style="446" customWidth="1"/>
    <col min="15886" max="15889" width="0" style="446" hidden="1"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6128" width="10.5703125" style="446"/>
    <col min="16129" max="16136" width="0" style="446" hidden="1" customWidth="1"/>
    <col min="16137" max="16139" width="3.7109375" style="446" customWidth="1"/>
    <col min="16140" max="16140" width="12.7109375" style="446" customWidth="1"/>
    <col min="16141" max="16141" width="47.42578125" style="446" customWidth="1"/>
    <col min="16142" max="16145" width="0" style="446" hidden="1"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384" width="10.5703125" style="446"/>
  </cols>
  <sheetData>
    <row r="1" spans="1:34" hidden="1"/>
    <row r="2" spans="1:34" hidden="1"/>
    <row r="3" spans="1:34" hidden="1"/>
    <row r="4" spans="1:34" ht="3" customHeight="1">
      <c r="J4" s="451"/>
      <c r="K4" s="451"/>
      <c r="L4" s="447"/>
      <c r="M4" s="447"/>
      <c r="N4" s="447"/>
      <c r="O4" s="454"/>
      <c r="P4" s="454"/>
      <c r="Q4" s="454"/>
      <c r="R4" s="454"/>
      <c r="S4" s="454"/>
      <c r="T4" s="454"/>
      <c r="U4" s="447"/>
    </row>
    <row r="5" spans="1:34" ht="22.5" customHeight="1">
      <c r="J5" s="451"/>
      <c r="K5" s="451"/>
      <c r="L5" s="1373" t="s">
        <v>617</v>
      </c>
      <c r="M5" s="1373"/>
      <c r="N5" s="1373"/>
      <c r="O5" s="1373"/>
      <c r="P5" s="1373"/>
      <c r="Q5" s="1373"/>
      <c r="R5" s="1373"/>
      <c r="S5" s="1373"/>
      <c r="T5" s="1373"/>
      <c r="U5" s="467"/>
    </row>
    <row r="6" spans="1:34" ht="3" customHeight="1">
      <c r="J6" s="451"/>
      <c r="K6" s="451"/>
      <c r="L6" s="447"/>
      <c r="M6" s="447"/>
      <c r="N6" s="447"/>
      <c r="O6" s="450"/>
      <c r="P6" s="450"/>
      <c r="Q6" s="450"/>
      <c r="R6" s="450"/>
      <c r="S6" s="450"/>
      <c r="T6" s="450"/>
      <c r="U6" s="447"/>
    </row>
    <row r="7" spans="1:34"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34"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635"/>
      <c r="X8" s="559"/>
      <c r="Y8" s="559"/>
      <c r="Z8" s="559"/>
      <c r="AA8" s="559"/>
      <c r="AB8" s="559"/>
      <c r="AC8" s="559"/>
      <c r="AD8" s="559"/>
      <c r="AE8" s="559"/>
      <c r="AF8" s="559"/>
      <c r="AG8" s="559"/>
      <c r="AH8" s="559"/>
    </row>
    <row r="9" spans="1:34"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635"/>
      <c r="X9" s="475"/>
      <c r="Y9" s="475"/>
      <c r="Z9" s="475"/>
      <c r="AA9" s="475"/>
      <c r="AB9" s="475"/>
      <c r="AC9" s="475"/>
      <c r="AD9" s="475"/>
      <c r="AE9" s="475"/>
      <c r="AF9" s="475"/>
      <c r="AG9" s="475"/>
      <c r="AH9" s="475"/>
    </row>
    <row r="10" spans="1:34"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34" s="461" customFormat="1" ht="11.25" hidden="1">
      <c r="A11" s="475"/>
      <c r="B11" s="475"/>
      <c r="C11" s="475"/>
      <c r="D11" s="475"/>
      <c r="E11" s="475"/>
      <c r="F11" s="475"/>
      <c r="G11" s="475"/>
      <c r="H11" s="475"/>
      <c r="L11" s="522"/>
      <c r="M11" s="522"/>
      <c r="N11" s="536"/>
      <c r="O11" s="551"/>
      <c r="P11" s="551"/>
      <c r="Q11" s="551"/>
      <c r="R11" s="551"/>
      <c r="S11" s="551"/>
      <c r="T11" s="551"/>
      <c r="U11" s="473" t="s">
        <v>371</v>
      </c>
      <c r="X11" s="475"/>
      <c r="Y11" s="475"/>
      <c r="Z11" s="475"/>
      <c r="AA11" s="475"/>
      <c r="AB11" s="475"/>
      <c r="AC11" s="475"/>
      <c r="AD11" s="475"/>
      <c r="AE11" s="475"/>
      <c r="AF11" s="475"/>
      <c r="AG11" s="475"/>
      <c r="AH11" s="475"/>
    </row>
    <row r="12" spans="1:34" ht="15" customHeight="1">
      <c r="J12" s="451"/>
      <c r="K12" s="451"/>
      <c r="L12" s="447"/>
      <c r="M12" s="447"/>
      <c r="N12" s="447"/>
      <c r="O12" s="1392"/>
      <c r="P12" s="1392"/>
      <c r="Q12" s="1392"/>
      <c r="R12" s="1392"/>
      <c r="S12" s="1392"/>
      <c r="T12" s="1392"/>
      <c r="U12" s="1392"/>
    </row>
    <row r="13" spans="1:34">
      <c r="J13" s="451"/>
      <c r="K13" s="451"/>
      <c r="L13" s="1298" t="s">
        <v>445</v>
      </c>
      <c r="M13" s="1298"/>
      <c r="N13" s="1298"/>
      <c r="O13" s="1298"/>
      <c r="P13" s="1298"/>
      <c r="Q13" s="1298"/>
      <c r="R13" s="1298"/>
      <c r="S13" s="1298"/>
      <c r="T13" s="1298"/>
      <c r="U13" s="1298"/>
      <c r="V13" s="1298"/>
      <c r="W13" s="1298" t="s">
        <v>446</v>
      </c>
    </row>
    <row r="14" spans="1:34" ht="14.25" customHeight="1">
      <c r="J14" s="451"/>
      <c r="K14" s="451"/>
      <c r="L14" s="1357" t="s">
        <v>91</v>
      </c>
      <c r="M14" s="1357" t="s">
        <v>603</v>
      </c>
      <c r="N14" s="491"/>
      <c r="O14" s="1358" t="s">
        <v>605</v>
      </c>
      <c r="P14" s="1359"/>
      <c r="Q14" s="1359"/>
      <c r="R14" s="1359"/>
      <c r="S14" s="1359"/>
      <c r="T14" s="1360"/>
      <c r="U14" s="1368" t="s">
        <v>339</v>
      </c>
      <c r="V14" s="1354" t="s">
        <v>274</v>
      </c>
      <c r="W14" s="1298"/>
    </row>
    <row r="15" spans="1:34" s="493" customFormat="1" ht="14.25" customHeight="1">
      <c r="A15" s="554"/>
      <c r="B15" s="554"/>
      <c r="C15" s="554"/>
      <c r="D15" s="554"/>
      <c r="E15" s="554"/>
      <c r="F15" s="554"/>
      <c r="G15" s="560"/>
      <c r="H15" s="560"/>
      <c r="I15" s="501"/>
      <c r="J15" s="499"/>
      <c r="K15" s="499"/>
      <c r="L15" s="1357"/>
      <c r="M15" s="1357"/>
      <c r="N15" s="491"/>
      <c r="O15" s="1363" t="s">
        <v>676</v>
      </c>
      <c r="P15" s="1361" t="s">
        <v>270</v>
      </c>
      <c r="Q15" s="1362"/>
      <c r="R15" s="1366" t="s">
        <v>616</v>
      </c>
      <c r="S15" s="1366"/>
      <c r="T15" s="1367"/>
      <c r="U15" s="1369"/>
      <c r="V15" s="1355"/>
      <c r="W15" s="1298"/>
      <c r="X15" s="554"/>
      <c r="Y15" s="554"/>
      <c r="Z15" s="554"/>
      <c r="AA15" s="554"/>
      <c r="AB15" s="554"/>
      <c r="AC15" s="554"/>
      <c r="AD15" s="554"/>
      <c r="AE15" s="554"/>
      <c r="AF15" s="554"/>
      <c r="AG15" s="554"/>
      <c r="AH15" s="554"/>
    </row>
    <row r="16" spans="1:34" ht="33.75">
      <c r="J16" s="451"/>
      <c r="K16" s="451"/>
      <c r="L16" s="1357"/>
      <c r="M16" s="1357"/>
      <c r="N16" s="490"/>
      <c r="O16" s="1364"/>
      <c r="P16" s="505" t="s">
        <v>671</v>
      </c>
      <c r="Q16" s="505" t="s">
        <v>672</v>
      </c>
      <c r="R16" s="506" t="s">
        <v>273</v>
      </c>
      <c r="S16" s="1352" t="s">
        <v>272</v>
      </c>
      <c r="T16" s="1353"/>
      <c r="U16" s="1370"/>
      <c r="V16" s="1356"/>
      <c r="W16" s="1298"/>
    </row>
    <row r="17" spans="1:35">
      <c r="J17" s="451"/>
      <c r="K17" s="459">
        <v>1</v>
      </c>
      <c r="L17" s="495" t="s">
        <v>92</v>
      </c>
      <c r="M17" s="495" t="s">
        <v>48</v>
      </c>
      <c r="N17" s="466" t="s">
        <v>48</v>
      </c>
      <c r="O17" s="457">
        <f ca="1">OFFSET(O17,0,-1)+1</f>
        <v>3</v>
      </c>
      <c r="P17" s="457">
        <f ca="1">OFFSET(P17,0,-1)+1</f>
        <v>4</v>
      </c>
      <c r="Q17" s="457">
        <f ca="1">OFFSET(Q17,0,-1)+1</f>
        <v>5</v>
      </c>
      <c r="R17" s="457">
        <f ca="1">OFFSET(R17,0,-1)+1</f>
        <v>6</v>
      </c>
      <c r="S17" s="1375">
        <f ca="1">OFFSET(S17,0,-1)+1</f>
        <v>7</v>
      </c>
      <c r="T17" s="1375"/>
      <c r="U17" s="457">
        <f ca="1">OFFSET(U17,0,-2)+1</f>
        <v>8</v>
      </c>
      <c r="V17" s="620">
        <f ca="1">OFFSET(V17,0,-1)</f>
        <v>8</v>
      </c>
      <c r="W17" s="457">
        <f ca="1">OFFSET(W17,0,-1)+1</f>
        <v>9</v>
      </c>
    </row>
    <row r="18" spans="1:35" ht="22.5">
      <c r="A18" s="1376">
        <v>1</v>
      </c>
      <c r="B18" s="906"/>
      <c r="C18" s="906"/>
      <c r="D18" s="906"/>
      <c r="E18" s="907"/>
      <c r="F18" s="908"/>
      <c r="G18" s="908"/>
      <c r="H18" s="908"/>
      <c r="I18" s="909"/>
      <c r="J18" s="904"/>
      <c r="K18" s="911"/>
      <c r="L18" s="562">
        <f>mergeValue(A18)</f>
        <v>1</v>
      </c>
      <c r="M18" s="610" t="s">
        <v>19</v>
      </c>
      <c r="N18" s="549"/>
      <c r="O18" s="1388"/>
      <c r="P18" s="1388"/>
      <c r="Q18" s="1388"/>
      <c r="R18" s="1388"/>
      <c r="S18" s="1388"/>
      <c r="T18" s="1388"/>
      <c r="U18" s="1388"/>
      <c r="V18" s="1388"/>
      <c r="W18" s="1128" t="s">
        <v>721</v>
      </c>
    </row>
    <row r="19" spans="1:35" ht="22.5">
      <c r="A19" s="1376"/>
      <c r="B19" s="1376">
        <v>1</v>
      </c>
      <c r="C19" s="906"/>
      <c r="D19" s="906"/>
      <c r="E19" s="908"/>
      <c r="F19" s="908"/>
      <c r="G19" s="908"/>
      <c r="H19" s="908"/>
      <c r="I19" s="903"/>
      <c r="J19" s="902"/>
      <c r="K19" s="905"/>
      <c r="L19" s="562" t="str">
        <f>mergeValue(A19) &amp;"."&amp; mergeValue(B19)</f>
        <v>1.1</v>
      </c>
      <c r="M19" s="516" t="s">
        <v>15</v>
      </c>
      <c r="N19" s="549"/>
      <c r="O19" s="1388"/>
      <c r="P19" s="1388"/>
      <c r="Q19" s="1388"/>
      <c r="R19" s="1388"/>
      <c r="S19" s="1388"/>
      <c r="T19" s="1388"/>
      <c r="U19" s="1388"/>
      <c r="V19" s="1388"/>
      <c r="W19" s="1128" t="s">
        <v>460</v>
      </c>
    </row>
    <row r="20" spans="1:35" ht="22.5">
      <c r="A20" s="1376"/>
      <c r="B20" s="1376"/>
      <c r="C20" s="1376">
        <v>1</v>
      </c>
      <c r="D20" s="906"/>
      <c r="E20" s="908"/>
      <c r="F20" s="908"/>
      <c r="G20" s="908"/>
      <c r="H20" s="908"/>
      <c r="I20" s="910"/>
      <c r="J20" s="902"/>
      <c r="K20" s="905"/>
      <c r="L20" s="562" t="str">
        <f>mergeValue(A20) &amp;"."&amp; mergeValue(B20)&amp;"."&amp; mergeValue(C20)</f>
        <v>1.1.1</v>
      </c>
      <c r="M20" s="517" t="s">
        <v>7</v>
      </c>
      <c r="N20" s="549"/>
      <c r="O20" s="1388"/>
      <c r="P20" s="1388"/>
      <c r="Q20" s="1388"/>
      <c r="R20" s="1388"/>
      <c r="S20" s="1388"/>
      <c r="T20" s="1388"/>
      <c r="U20" s="1388"/>
      <c r="V20" s="1388"/>
      <c r="W20" s="1128" t="s">
        <v>601</v>
      </c>
    </row>
    <row r="21" spans="1:35" ht="22.5">
      <c r="A21" s="1376"/>
      <c r="B21" s="1376"/>
      <c r="C21" s="1376"/>
      <c r="D21" s="1376">
        <v>1</v>
      </c>
      <c r="E21" s="908"/>
      <c r="F21" s="908"/>
      <c r="G21" s="908"/>
      <c r="H21" s="908"/>
      <c r="I21" s="910"/>
      <c r="J21" s="902"/>
      <c r="K21" s="905"/>
      <c r="L21" s="562" t="str">
        <f>mergeValue(A21) &amp;"."&amp; mergeValue(B21)&amp;"."&amp; mergeValue(C21)&amp;"."&amp; mergeValue(D21)</f>
        <v>1.1.1.1</v>
      </c>
      <c r="M21" s="518" t="s">
        <v>21</v>
      </c>
      <c r="N21" s="549"/>
      <c r="O21" s="1388"/>
      <c r="P21" s="1388"/>
      <c r="Q21" s="1388"/>
      <c r="R21" s="1388"/>
      <c r="S21" s="1388"/>
      <c r="T21" s="1388"/>
      <c r="U21" s="1388"/>
      <c r="V21" s="1388"/>
      <c r="W21" s="1128" t="s">
        <v>602</v>
      </c>
    </row>
    <row r="22" spans="1:35" ht="11.25" hidden="1" customHeight="1">
      <c r="A22" s="1376"/>
      <c r="B22" s="1376"/>
      <c r="C22" s="1376"/>
      <c r="D22" s="1376"/>
      <c r="E22" s="1376">
        <v>1</v>
      </c>
      <c r="F22" s="908"/>
      <c r="G22" s="908"/>
      <c r="H22" s="906">
        <v>1</v>
      </c>
      <c r="I22" s="1376">
        <v>1</v>
      </c>
      <c r="J22" s="908"/>
      <c r="K22" s="913"/>
      <c r="L22" s="562"/>
      <c r="M22" s="524"/>
      <c r="N22" s="550"/>
      <c r="O22" s="600"/>
      <c r="P22" s="600"/>
      <c r="Q22" s="600"/>
      <c r="R22" s="600"/>
      <c r="S22" s="600"/>
      <c r="T22" s="600"/>
      <c r="U22" s="600"/>
      <c r="V22" s="478"/>
      <c r="W22" s="1089"/>
    </row>
    <row r="23" spans="1:35" ht="33.75">
      <c r="A23" s="1376"/>
      <c r="B23" s="1376"/>
      <c r="C23" s="1376"/>
      <c r="D23" s="1376"/>
      <c r="E23" s="1376"/>
      <c r="F23" s="1376">
        <v>1</v>
      </c>
      <c r="G23" s="906"/>
      <c r="H23" s="906"/>
      <c r="I23" s="1376"/>
      <c r="J23" s="1376">
        <v>1</v>
      </c>
      <c r="K23" s="914"/>
      <c r="L23" s="562" t="str">
        <f>mergeValue(A23) &amp;"."&amp; mergeValue(B23)&amp;"."&amp; mergeValue(C23)&amp;"."&amp; mergeValue(D23)&amp;"."&amp;  mergeValue(F23)</f>
        <v>1.1.1.1.1</v>
      </c>
      <c r="M23" s="525" t="s">
        <v>9</v>
      </c>
      <c r="N23" s="550"/>
      <c r="O23" s="1378"/>
      <c r="P23" s="1378"/>
      <c r="Q23" s="1378"/>
      <c r="R23" s="1378"/>
      <c r="S23" s="1378"/>
      <c r="T23" s="1378"/>
      <c r="U23" s="1378"/>
      <c r="V23" s="1378"/>
      <c r="W23" s="1128" t="s">
        <v>723</v>
      </c>
      <c r="Y23" s="474" t="str">
        <f>strCheckUnique(Z23:Z26)</f>
        <v/>
      </c>
      <c r="AA23" s="474"/>
    </row>
    <row r="24" spans="1:35" ht="99" customHeight="1">
      <c r="A24" s="1376"/>
      <c r="B24" s="1376"/>
      <c r="C24" s="1376"/>
      <c r="D24" s="1376"/>
      <c r="E24" s="1376"/>
      <c r="F24" s="1376"/>
      <c r="G24" s="906">
        <v>1</v>
      </c>
      <c r="H24" s="906"/>
      <c r="I24" s="1376"/>
      <c r="J24" s="1376"/>
      <c r="K24" s="914">
        <v>1</v>
      </c>
      <c r="L24" s="562" t="str">
        <f>mergeValue(A24) &amp;"."&amp; mergeValue(B24)&amp;"."&amp; mergeValue(C24)&amp;"."&amp; mergeValue(D24)&amp;"."&amp; mergeValue(F24)&amp;"."&amp; mergeValue(G24)</f>
        <v>1.1.1.1.1.1</v>
      </c>
      <c r="M24" s="1088"/>
      <c r="N24" s="555"/>
      <c r="O24" s="532"/>
      <c r="P24" s="532"/>
      <c r="Q24" s="1040"/>
      <c r="R24" s="1382"/>
      <c r="S24" s="1372" t="s">
        <v>83</v>
      </c>
      <c r="T24" s="1382"/>
      <c r="U24" s="1372" t="s">
        <v>84</v>
      </c>
      <c r="V24" s="547"/>
      <c r="W24" s="1346" t="s">
        <v>736</v>
      </c>
      <c r="X24" s="470" t="str">
        <f>strCheckDate(O25:V25)</f>
        <v/>
      </c>
      <c r="Y24" s="474"/>
      <c r="Z24" s="474" t="str">
        <f>IF(M24="","",M24 )</f>
        <v/>
      </c>
      <c r="AA24" s="474"/>
      <c r="AB24" s="474"/>
      <c r="AC24" s="474"/>
    </row>
    <row r="25" spans="1:35" ht="11.25" hidden="1">
      <c r="A25" s="1376"/>
      <c r="B25" s="1376"/>
      <c r="C25" s="1376"/>
      <c r="D25" s="1376"/>
      <c r="E25" s="1376"/>
      <c r="F25" s="1376"/>
      <c r="G25" s="906"/>
      <c r="H25" s="906"/>
      <c r="I25" s="1376"/>
      <c r="J25" s="1376"/>
      <c r="K25" s="914"/>
      <c r="L25" s="569"/>
      <c r="M25" s="615"/>
      <c r="N25" s="555"/>
      <c r="O25" s="532"/>
      <c r="P25" s="532"/>
      <c r="Q25" s="553" t="str">
        <f>R24 &amp; "-" &amp; T24</f>
        <v>-</v>
      </c>
      <c r="R25" s="1371"/>
      <c r="S25" s="1372"/>
      <c r="T25" s="1371"/>
      <c r="U25" s="1372"/>
      <c r="V25" s="547"/>
      <c r="W25" s="1347"/>
    </row>
    <row r="26" spans="1:35" s="445" customFormat="1" ht="15" customHeight="1">
      <c r="A26" s="1376"/>
      <c r="B26" s="1376"/>
      <c r="C26" s="1376"/>
      <c r="D26" s="1376"/>
      <c r="E26" s="1376"/>
      <c r="F26" s="1376"/>
      <c r="G26" s="908"/>
      <c r="H26" s="906"/>
      <c r="I26" s="1376"/>
      <c r="J26" s="1376"/>
      <c r="K26" s="913"/>
      <c r="L26" s="508"/>
      <c r="M26" s="526" t="s">
        <v>24</v>
      </c>
      <c r="N26" s="521"/>
      <c r="O26" s="515"/>
      <c r="P26" s="515"/>
      <c r="Q26" s="515"/>
      <c r="R26" s="542"/>
      <c r="S26" s="534"/>
      <c r="T26" s="533"/>
      <c r="U26" s="521"/>
      <c r="V26" s="530"/>
      <c r="W26" s="1348"/>
      <c r="X26" s="471"/>
      <c r="Y26" s="471"/>
      <c r="Z26" s="471"/>
      <c r="AA26" s="471"/>
      <c r="AB26" s="471"/>
      <c r="AC26" s="471"/>
      <c r="AD26" s="471"/>
      <c r="AE26" s="471"/>
      <c r="AF26" s="471"/>
      <c r="AG26" s="471"/>
      <c r="AH26" s="471"/>
    </row>
    <row r="27" spans="1:35" s="445" customFormat="1" ht="15" customHeight="1">
      <c r="A27" s="1376"/>
      <c r="B27" s="1376"/>
      <c r="C27" s="1376"/>
      <c r="D27" s="1376"/>
      <c r="E27" s="1376"/>
      <c r="F27" s="908"/>
      <c r="G27" s="908"/>
      <c r="H27" s="906"/>
      <c r="I27" s="1376"/>
      <c r="J27" s="908"/>
      <c r="K27" s="913"/>
      <c r="L27" s="508"/>
      <c r="M27" s="521" t="s">
        <v>10</v>
      </c>
      <c r="N27" s="520"/>
      <c r="O27" s="515"/>
      <c r="P27" s="515"/>
      <c r="Q27" s="515"/>
      <c r="R27" s="542"/>
      <c r="S27" s="534"/>
      <c r="T27" s="533"/>
      <c r="U27" s="520"/>
      <c r="V27" s="534"/>
      <c r="W27" s="530"/>
      <c r="X27" s="471"/>
      <c r="Y27" s="471"/>
      <c r="Z27" s="471"/>
      <c r="AA27" s="471"/>
      <c r="AB27" s="471"/>
      <c r="AC27" s="471"/>
      <c r="AD27" s="471"/>
      <c r="AE27" s="471"/>
      <c r="AF27" s="471"/>
      <c r="AG27" s="471"/>
      <c r="AH27" s="471"/>
    </row>
    <row r="28" spans="1:35" s="445" customFormat="1" ht="15" hidden="1" customHeight="1">
      <c r="A28" s="1376"/>
      <c r="B28" s="1376"/>
      <c r="C28" s="1376"/>
      <c r="D28" s="1376"/>
      <c r="E28" s="912"/>
      <c r="F28" s="908"/>
      <c r="G28" s="908"/>
      <c r="H28" s="908"/>
      <c r="I28" s="904"/>
      <c r="J28" s="901"/>
      <c r="K28" s="911"/>
      <c r="L28" s="508"/>
      <c r="M28" s="521"/>
      <c r="N28" s="521"/>
      <c r="O28" s="521"/>
      <c r="P28" s="521"/>
      <c r="Q28" s="521"/>
      <c r="R28" s="521"/>
      <c r="S28" s="521"/>
      <c r="T28" s="521"/>
      <c r="U28" s="521"/>
      <c r="V28" s="534"/>
      <c r="W28" s="530"/>
      <c r="X28" s="471"/>
      <c r="Y28" s="471"/>
      <c r="Z28" s="471"/>
      <c r="AA28" s="471"/>
      <c r="AB28" s="471"/>
      <c r="AC28" s="471"/>
      <c r="AD28" s="471"/>
      <c r="AE28" s="471"/>
      <c r="AF28" s="471"/>
      <c r="AG28" s="471"/>
      <c r="AH28" s="471"/>
      <c r="AI28" s="471"/>
    </row>
    <row r="29" spans="1:35" s="445" customFormat="1" ht="15" customHeight="1">
      <c r="A29" s="1376"/>
      <c r="B29" s="1376"/>
      <c r="C29" s="1376"/>
      <c r="D29" s="912"/>
      <c r="E29" s="912"/>
      <c r="F29" s="908"/>
      <c r="G29" s="908"/>
      <c r="H29" s="908"/>
      <c r="I29" s="904"/>
      <c r="J29" s="901"/>
      <c r="K29" s="911"/>
      <c r="L29" s="508"/>
      <c r="M29" s="520" t="s">
        <v>16</v>
      </c>
      <c r="N29" s="519"/>
      <c r="O29" s="515"/>
      <c r="P29" s="515"/>
      <c r="Q29" s="515"/>
      <c r="R29" s="542"/>
      <c r="S29" s="534"/>
      <c r="T29" s="533"/>
      <c r="U29" s="519"/>
      <c r="V29" s="534"/>
      <c r="W29" s="530"/>
      <c r="X29" s="471"/>
      <c r="Y29" s="471"/>
      <c r="Z29" s="471"/>
      <c r="AA29" s="471"/>
      <c r="AB29" s="471"/>
      <c r="AC29" s="471"/>
      <c r="AD29" s="471"/>
      <c r="AE29" s="471"/>
      <c r="AF29" s="471"/>
      <c r="AG29" s="471"/>
      <c r="AH29" s="471"/>
    </row>
    <row r="30" spans="1:35" s="445" customFormat="1" ht="15" customHeight="1">
      <c r="A30" s="1376"/>
      <c r="B30" s="1376"/>
      <c r="C30" s="912"/>
      <c r="D30" s="912"/>
      <c r="E30" s="912"/>
      <c r="F30" s="912"/>
      <c r="G30" s="917"/>
      <c r="H30" s="904"/>
      <c r="I30" s="915"/>
      <c r="J30" s="901"/>
      <c r="K30" s="916"/>
      <c r="L30" s="508"/>
      <c r="M30" s="519" t="s">
        <v>17</v>
      </c>
      <c r="N30" s="519"/>
      <c r="O30" s="515"/>
      <c r="P30" s="515"/>
      <c r="Q30" s="515"/>
      <c r="R30" s="542"/>
      <c r="S30" s="534"/>
      <c r="T30" s="533"/>
      <c r="U30" s="519"/>
      <c r="V30" s="534"/>
      <c r="W30" s="530"/>
      <c r="X30" s="471"/>
      <c r="Y30" s="471"/>
      <c r="Z30" s="471"/>
      <c r="AA30" s="471"/>
      <c r="AB30" s="471"/>
      <c r="AC30" s="471"/>
      <c r="AD30" s="471"/>
      <c r="AE30" s="471"/>
      <c r="AF30" s="471"/>
      <c r="AG30" s="471"/>
      <c r="AH30" s="471"/>
    </row>
    <row r="31" spans="1:35" s="445" customFormat="1" ht="15" customHeight="1">
      <c r="A31" s="1376"/>
      <c r="B31" s="912"/>
      <c r="C31" s="912"/>
      <c r="D31" s="912"/>
      <c r="E31" s="912"/>
      <c r="F31" s="912"/>
      <c r="G31" s="917"/>
      <c r="H31" s="904"/>
      <c r="I31" s="904"/>
      <c r="J31" s="901"/>
      <c r="K31" s="911"/>
      <c r="L31" s="508"/>
      <c r="M31" s="528" t="s">
        <v>18</v>
      </c>
      <c r="N31" s="519"/>
      <c r="O31" s="515"/>
      <c r="P31" s="515"/>
      <c r="Q31" s="515"/>
      <c r="R31" s="542"/>
      <c r="S31" s="534"/>
      <c r="T31" s="533"/>
      <c r="U31" s="519"/>
      <c r="V31" s="534"/>
      <c r="W31" s="530"/>
      <c r="X31" s="471"/>
      <c r="Y31" s="471"/>
      <c r="Z31" s="471"/>
      <c r="AA31" s="471"/>
      <c r="AB31" s="471"/>
      <c r="AC31" s="471"/>
      <c r="AD31" s="471"/>
      <c r="AE31" s="471"/>
      <c r="AF31" s="471"/>
      <c r="AG31" s="471"/>
      <c r="AH31" s="471"/>
    </row>
    <row r="32" spans="1:35" s="445" customFormat="1" ht="15" customHeight="1">
      <c r="A32" s="900"/>
      <c r="B32" s="900"/>
      <c r="C32" s="900"/>
      <c r="D32" s="900"/>
      <c r="E32" s="900"/>
      <c r="F32" s="900"/>
      <c r="G32" s="900"/>
      <c r="H32" s="900"/>
      <c r="I32" s="900"/>
      <c r="J32" s="900"/>
      <c r="K32" s="900"/>
      <c r="L32" s="508"/>
      <c r="M32" s="535" t="s">
        <v>308</v>
      </c>
      <c r="N32" s="519"/>
      <c r="O32" s="515"/>
      <c r="P32" s="515"/>
      <c r="Q32" s="515"/>
      <c r="R32" s="542"/>
      <c r="S32" s="534"/>
      <c r="T32" s="533"/>
      <c r="U32" s="519"/>
      <c r="V32" s="534"/>
      <c r="W32" s="530"/>
      <c r="X32" s="471"/>
      <c r="Y32" s="471"/>
      <c r="Z32" s="471"/>
      <c r="AA32" s="471"/>
      <c r="AB32" s="471"/>
      <c r="AC32" s="471"/>
      <c r="AD32" s="471"/>
      <c r="AE32" s="471"/>
      <c r="AF32" s="471"/>
      <c r="AG32" s="471"/>
      <c r="AH32" s="471"/>
    </row>
    <row r="33" spans="12:23" ht="3" customHeight="1">
      <c r="L33" s="455"/>
      <c r="M33" s="455"/>
      <c r="N33" s="455"/>
      <c r="O33" s="455"/>
      <c r="P33" s="455"/>
      <c r="Q33" s="455"/>
      <c r="R33" s="455"/>
      <c r="S33" s="455"/>
      <c r="T33" s="455"/>
      <c r="U33" s="455"/>
    </row>
    <row r="34" spans="12:23" ht="141.75" customHeight="1">
      <c r="L34" s="1">
        <v>1</v>
      </c>
      <c r="M34" s="1339" t="s">
        <v>737</v>
      </c>
      <c r="N34" s="1339"/>
      <c r="O34" s="1339"/>
      <c r="P34" s="1339"/>
      <c r="Q34" s="1339"/>
      <c r="R34" s="1339"/>
      <c r="S34" s="1339"/>
      <c r="T34" s="1339"/>
      <c r="U34" s="1339"/>
      <c r="V34" s="1339"/>
      <c r="W34" s="1339"/>
    </row>
  </sheetData>
  <sheetProtection password="FA9C" sheet="1" objects="1" scenarios="1" formatColumns="0" formatRows="0"/>
  <dataConsolidate link="1"/>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340" t="s">
        <v>471</v>
      </c>
      <c r="G2" s="1341"/>
      <c r="H2" s="1342"/>
      <c r="I2" s="407"/>
    </row>
    <row r="3" spans="1:20" ht="3" customHeight="1"/>
    <row r="4" spans="1:20" s="182" customFormat="1" ht="11.25">
      <c r="A4" s="206"/>
      <c r="B4" s="206"/>
      <c r="C4" s="206"/>
      <c r="D4" s="206"/>
      <c r="F4" s="1298" t="s">
        <v>445</v>
      </c>
      <c r="G4" s="1298"/>
      <c r="H4" s="1298"/>
      <c r="I4" s="134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4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25.12.2018</v>
      </c>
      <c r="I7" s="188" t="s">
        <v>473</v>
      </c>
      <c r="J7" s="312"/>
      <c r="K7" s="206"/>
      <c r="L7" s="206"/>
      <c r="M7" s="206"/>
      <c r="N7" s="206"/>
      <c r="O7" s="206"/>
      <c r="P7" s="206"/>
      <c r="Q7" s="206"/>
      <c r="R7" s="206"/>
      <c r="S7" s="206"/>
      <c r="T7" s="206"/>
    </row>
    <row r="8" spans="1:20" s="182" customFormat="1" ht="45">
      <c r="A8" s="1344">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44"/>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44"/>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44"/>
      <c r="B11" s="1344">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44"/>
      <c r="B12" s="1344"/>
      <c r="C12" s="1344">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44"/>
      <c r="B13" s="1344"/>
      <c r="C13" s="1344"/>
      <c r="D13" s="321">
        <v>1</v>
      </c>
      <c r="F13" s="313" t="str">
        <f>"4."&amp;mergeValue(A13) &amp;"."&amp;mergeValue(B13)&amp;"."&amp;mergeValue(C13)&amp;"."&amp;mergeValue(D13)</f>
        <v>4.1.1.1.1</v>
      </c>
      <c r="G13" s="392" t="s">
        <v>478</v>
      </c>
      <c r="H13" s="297"/>
      <c r="I13" s="1345" t="s">
        <v>570</v>
      </c>
      <c r="J13" s="312"/>
      <c r="K13" s="206"/>
      <c r="L13" s="206"/>
      <c r="M13" s="206"/>
      <c r="N13" s="206"/>
      <c r="O13" s="206"/>
      <c r="P13" s="206"/>
      <c r="Q13" s="206"/>
      <c r="R13" s="206"/>
      <c r="S13" s="206"/>
      <c r="T13" s="206"/>
    </row>
    <row r="14" spans="1:20" s="182" customFormat="1" ht="18.75">
      <c r="A14" s="1344"/>
      <c r="B14" s="1344"/>
      <c r="C14" s="1344"/>
      <c r="D14" s="321"/>
      <c r="F14" s="315"/>
      <c r="G14" s="143" t="s">
        <v>4</v>
      </c>
      <c r="H14" s="320"/>
      <c r="I14" s="1345"/>
      <c r="J14" s="312"/>
      <c r="K14" s="206"/>
      <c r="L14" s="206"/>
      <c r="M14" s="206"/>
      <c r="N14" s="206"/>
      <c r="O14" s="206"/>
      <c r="P14" s="206"/>
      <c r="Q14" s="206"/>
      <c r="R14" s="206"/>
      <c r="S14" s="206"/>
      <c r="T14" s="206"/>
    </row>
    <row r="15" spans="1:20" s="182" customFormat="1" ht="18.75">
      <c r="A15" s="1344"/>
      <c r="B15" s="1344"/>
      <c r="C15" s="321"/>
      <c r="D15" s="321"/>
      <c r="F15" s="393"/>
      <c r="G15" s="187" t="s">
        <v>401</v>
      </c>
      <c r="H15" s="394"/>
      <c r="I15" s="395"/>
      <c r="J15" s="312"/>
      <c r="K15" s="206"/>
      <c r="L15" s="206"/>
      <c r="M15" s="206"/>
      <c r="N15" s="206"/>
      <c r="O15" s="206"/>
      <c r="P15" s="206"/>
      <c r="Q15" s="206"/>
      <c r="R15" s="206"/>
      <c r="S15" s="206"/>
      <c r="T15" s="206"/>
    </row>
    <row r="16" spans="1:20" s="182" customFormat="1" ht="18.75">
      <c r="A16" s="1344"/>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39" t="s">
        <v>572</v>
      </c>
      <c r="H19" s="133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70" hidden="1" customWidth="1"/>
    <col min="7" max="8" width="11.140625" style="476" hidden="1" customWidth="1"/>
    <col min="9" max="9" width="3.7109375" style="453" customWidth="1"/>
    <col min="10" max="11" width="3.7109375" style="452" customWidth="1"/>
    <col min="12" max="12" width="12.7109375" style="446" customWidth="1"/>
    <col min="13" max="13" width="44.7109375" style="446" customWidth="1"/>
    <col min="14" max="14" width="1.7109375" style="446" hidden="1" customWidth="1"/>
    <col min="15" max="21" width="23.7109375" style="446" hidden="1" customWidth="1"/>
    <col min="22" max="22" width="1.7109375" style="446" hidden="1" customWidth="1"/>
    <col min="23" max="23" width="11.7109375" style="446" customWidth="1"/>
    <col min="24" max="24" width="3.7109375" style="446" customWidth="1"/>
    <col min="25" max="25" width="11.7109375" style="446" customWidth="1"/>
    <col min="26" max="26" width="8.5703125" style="446" hidden="1" customWidth="1"/>
    <col min="27" max="27" width="4.7109375" style="446" customWidth="1"/>
    <col min="28" max="28" width="115.7109375" style="446" customWidth="1"/>
    <col min="29" max="33" width="10.5703125" style="470"/>
    <col min="34" max="249" width="10.5703125" style="446"/>
    <col min="250" max="257" width="0" style="446" hidden="1" customWidth="1"/>
    <col min="258" max="260" width="3.7109375" style="446" customWidth="1"/>
    <col min="261" max="261" width="12.7109375" style="446" customWidth="1"/>
    <col min="262" max="262" width="47.42578125" style="446" customWidth="1"/>
    <col min="263" max="271" width="0" style="446" hidden="1" customWidth="1"/>
    <col min="272" max="272" width="11.7109375" style="446" customWidth="1"/>
    <col min="273" max="273" width="6.42578125" style="446" bestFit="1" customWidth="1"/>
    <col min="274" max="274" width="11.7109375" style="446" customWidth="1"/>
    <col min="275" max="275" width="0" style="446" hidden="1" customWidth="1"/>
    <col min="276" max="276" width="3.7109375" style="446" customWidth="1"/>
    <col min="277" max="277" width="11.140625" style="446" bestFit="1" customWidth="1"/>
    <col min="278" max="505" width="10.5703125" style="446"/>
    <col min="506" max="513" width="0" style="446" hidden="1" customWidth="1"/>
    <col min="514" max="516" width="3.7109375" style="446" customWidth="1"/>
    <col min="517" max="517" width="12.7109375" style="446" customWidth="1"/>
    <col min="518" max="518" width="47.42578125" style="446" customWidth="1"/>
    <col min="519" max="527" width="0" style="446" hidden="1" customWidth="1"/>
    <col min="528" max="528" width="11.7109375" style="446" customWidth="1"/>
    <col min="529" max="529" width="6.42578125" style="446" bestFit="1" customWidth="1"/>
    <col min="530" max="530" width="11.7109375" style="446" customWidth="1"/>
    <col min="531" max="531" width="0" style="446" hidden="1" customWidth="1"/>
    <col min="532" max="532" width="3.7109375" style="446" customWidth="1"/>
    <col min="533" max="533" width="11.140625" style="446" bestFit="1" customWidth="1"/>
    <col min="534" max="761" width="10.5703125" style="446"/>
    <col min="762" max="769" width="0" style="446" hidden="1" customWidth="1"/>
    <col min="770" max="772" width="3.7109375" style="446" customWidth="1"/>
    <col min="773" max="773" width="12.7109375" style="446" customWidth="1"/>
    <col min="774" max="774" width="47.42578125" style="446" customWidth="1"/>
    <col min="775" max="783" width="0" style="446" hidden="1" customWidth="1"/>
    <col min="784" max="784" width="11.7109375" style="446" customWidth="1"/>
    <col min="785" max="785" width="6.42578125" style="446" bestFit="1" customWidth="1"/>
    <col min="786" max="786" width="11.7109375" style="446" customWidth="1"/>
    <col min="787" max="787" width="0" style="446" hidden="1" customWidth="1"/>
    <col min="788" max="788" width="3.7109375" style="446" customWidth="1"/>
    <col min="789" max="789" width="11.140625" style="446" bestFit="1" customWidth="1"/>
    <col min="790" max="1017" width="10.5703125" style="446"/>
    <col min="1018" max="1025" width="0" style="446" hidden="1" customWidth="1"/>
    <col min="1026" max="1028" width="3.7109375" style="446" customWidth="1"/>
    <col min="1029" max="1029" width="12.7109375" style="446" customWidth="1"/>
    <col min="1030" max="1030" width="47.42578125" style="446" customWidth="1"/>
    <col min="1031" max="1039" width="0" style="446" hidden="1" customWidth="1"/>
    <col min="1040" max="1040" width="11.7109375" style="446" customWidth="1"/>
    <col min="1041" max="1041" width="6.42578125" style="446" bestFit="1" customWidth="1"/>
    <col min="1042" max="1042" width="11.7109375" style="446" customWidth="1"/>
    <col min="1043" max="1043" width="0" style="446" hidden="1" customWidth="1"/>
    <col min="1044" max="1044" width="3.7109375" style="446" customWidth="1"/>
    <col min="1045" max="1045" width="11.140625" style="446" bestFit="1" customWidth="1"/>
    <col min="1046" max="1273" width="10.5703125" style="446"/>
    <col min="1274" max="1281" width="0" style="446" hidden="1" customWidth="1"/>
    <col min="1282" max="1284" width="3.7109375" style="446" customWidth="1"/>
    <col min="1285" max="1285" width="12.7109375" style="446" customWidth="1"/>
    <col min="1286" max="1286" width="47.42578125" style="446" customWidth="1"/>
    <col min="1287" max="1295" width="0" style="446" hidden="1" customWidth="1"/>
    <col min="1296" max="1296" width="11.7109375" style="446" customWidth="1"/>
    <col min="1297" max="1297" width="6.42578125" style="446" bestFit="1" customWidth="1"/>
    <col min="1298" max="1298" width="11.7109375" style="446" customWidth="1"/>
    <col min="1299" max="1299" width="0" style="446" hidden="1" customWidth="1"/>
    <col min="1300" max="1300" width="3.7109375" style="446" customWidth="1"/>
    <col min="1301" max="1301" width="11.140625" style="446" bestFit="1" customWidth="1"/>
    <col min="1302" max="1529" width="10.5703125" style="446"/>
    <col min="1530" max="1537" width="0" style="446" hidden="1" customWidth="1"/>
    <col min="1538" max="1540" width="3.7109375" style="446" customWidth="1"/>
    <col min="1541" max="1541" width="12.7109375" style="446" customWidth="1"/>
    <col min="1542" max="1542" width="47.42578125" style="446" customWidth="1"/>
    <col min="1543" max="1551" width="0" style="446" hidden="1" customWidth="1"/>
    <col min="1552" max="1552" width="11.7109375" style="446" customWidth="1"/>
    <col min="1553" max="1553" width="6.42578125" style="446" bestFit="1" customWidth="1"/>
    <col min="1554" max="1554" width="11.7109375" style="446" customWidth="1"/>
    <col min="1555" max="1555" width="0" style="446" hidden="1" customWidth="1"/>
    <col min="1556" max="1556" width="3.7109375" style="446" customWidth="1"/>
    <col min="1557" max="1557" width="11.140625" style="446" bestFit="1" customWidth="1"/>
    <col min="1558" max="1785" width="10.5703125" style="446"/>
    <col min="1786" max="1793" width="0" style="446" hidden="1" customWidth="1"/>
    <col min="1794" max="1796" width="3.7109375" style="446" customWidth="1"/>
    <col min="1797" max="1797" width="12.7109375" style="446" customWidth="1"/>
    <col min="1798" max="1798" width="47.42578125" style="446" customWidth="1"/>
    <col min="1799" max="1807" width="0" style="446" hidden="1" customWidth="1"/>
    <col min="1808" max="1808" width="11.7109375" style="446" customWidth="1"/>
    <col min="1809" max="1809" width="6.42578125" style="446" bestFit="1" customWidth="1"/>
    <col min="1810" max="1810" width="11.7109375" style="446" customWidth="1"/>
    <col min="1811" max="1811" width="0" style="446" hidden="1" customWidth="1"/>
    <col min="1812" max="1812" width="3.7109375" style="446" customWidth="1"/>
    <col min="1813" max="1813" width="11.140625" style="446" bestFit="1" customWidth="1"/>
    <col min="1814" max="2041" width="10.5703125" style="446"/>
    <col min="2042" max="2049" width="0" style="446" hidden="1" customWidth="1"/>
    <col min="2050" max="2052" width="3.7109375" style="446" customWidth="1"/>
    <col min="2053" max="2053" width="12.7109375" style="446" customWidth="1"/>
    <col min="2054" max="2054" width="47.42578125" style="446" customWidth="1"/>
    <col min="2055" max="2063" width="0" style="446" hidden="1" customWidth="1"/>
    <col min="2064" max="2064" width="11.7109375" style="446" customWidth="1"/>
    <col min="2065" max="2065" width="6.42578125" style="446" bestFit="1" customWidth="1"/>
    <col min="2066" max="2066" width="11.7109375" style="446" customWidth="1"/>
    <col min="2067" max="2067" width="0" style="446" hidden="1" customWidth="1"/>
    <col min="2068" max="2068" width="3.7109375" style="446" customWidth="1"/>
    <col min="2069" max="2069" width="11.140625" style="446" bestFit="1" customWidth="1"/>
    <col min="2070" max="2297" width="10.5703125" style="446"/>
    <col min="2298" max="2305" width="0" style="446" hidden="1" customWidth="1"/>
    <col min="2306" max="2308" width="3.7109375" style="446" customWidth="1"/>
    <col min="2309" max="2309" width="12.7109375" style="446" customWidth="1"/>
    <col min="2310" max="2310" width="47.42578125" style="446" customWidth="1"/>
    <col min="2311" max="2319" width="0" style="446" hidden="1" customWidth="1"/>
    <col min="2320" max="2320" width="11.7109375" style="446" customWidth="1"/>
    <col min="2321" max="2321" width="6.42578125" style="446" bestFit="1" customWidth="1"/>
    <col min="2322" max="2322" width="11.7109375" style="446" customWidth="1"/>
    <col min="2323" max="2323" width="0" style="446" hidden="1" customWidth="1"/>
    <col min="2324" max="2324" width="3.7109375" style="446" customWidth="1"/>
    <col min="2325" max="2325" width="11.140625" style="446" bestFit="1" customWidth="1"/>
    <col min="2326" max="2553" width="10.5703125" style="446"/>
    <col min="2554" max="2561" width="0" style="446" hidden="1" customWidth="1"/>
    <col min="2562" max="2564" width="3.7109375" style="446" customWidth="1"/>
    <col min="2565" max="2565" width="12.7109375" style="446" customWidth="1"/>
    <col min="2566" max="2566" width="47.42578125" style="446" customWidth="1"/>
    <col min="2567" max="2575" width="0" style="446" hidden="1" customWidth="1"/>
    <col min="2576" max="2576" width="11.7109375" style="446" customWidth="1"/>
    <col min="2577" max="2577" width="6.42578125" style="446" bestFit="1" customWidth="1"/>
    <col min="2578" max="2578" width="11.7109375" style="446" customWidth="1"/>
    <col min="2579" max="2579" width="0" style="446" hidden="1" customWidth="1"/>
    <col min="2580" max="2580" width="3.7109375" style="446" customWidth="1"/>
    <col min="2581" max="2581" width="11.140625" style="446" bestFit="1" customWidth="1"/>
    <col min="2582" max="2809" width="10.5703125" style="446"/>
    <col min="2810" max="2817" width="0" style="446" hidden="1" customWidth="1"/>
    <col min="2818" max="2820" width="3.7109375" style="446" customWidth="1"/>
    <col min="2821" max="2821" width="12.7109375" style="446" customWidth="1"/>
    <col min="2822" max="2822" width="47.42578125" style="446" customWidth="1"/>
    <col min="2823" max="2831" width="0" style="446" hidden="1" customWidth="1"/>
    <col min="2832" max="2832" width="11.7109375" style="446" customWidth="1"/>
    <col min="2833" max="2833" width="6.42578125" style="446" bestFit="1" customWidth="1"/>
    <col min="2834" max="2834" width="11.7109375" style="446" customWidth="1"/>
    <col min="2835" max="2835" width="0" style="446" hidden="1" customWidth="1"/>
    <col min="2836" max="2836" width="3.7109375" style="446" customWidth="1"/>
    <col min="2837" max="2837" width="11.140625" style="446" bestFit="1" customWidth="1"/>
    <col min="2838" max="3065" width="10.5703125" style="446"/>
    <col min="3066" max="3073" width="0" style="446" hidden="1" customWidth="1"/>
    <col min="3074" max="3076" width="3.7109375" style="446" customWidth="1"/>
    <col min="3077" max="3077" width="12.7109375" style="446" customWidth="1"/>
    <col min="3078" max="3078" width="47.42578125" style="446" customWidth="1"/>
    <col min="3079" max="3087" width="0" style="446" hidden="1" customWidth="1"/>
    <col min="3088" max="3088" width="11.7109375" style="446" customWidth="1"/>
    <col min="3089" max="3089" width="6.42578125" style="446" bestFit="1" customWidth="1"/>
    <col min="3090" max="3090" width="11.7109375" style="446" customWidth="1"/>
    <col min="3091" max="3091" width="0" style="446" hidden="1" customWidth="1"/>
    <col min="3092" max="3092" width="3.7109375" style="446" customWidth="1"/>
    <col min="3093" max="3093" width="11.140625" style="446" bestFit="1" customWidth="1"/>
    <col min="3094" max="3321" width="10.5703125" style="446"/>
    <col min="3322" max="3329" width="0" style="446" hidden="1" customWidth="1"/>
    <col min="3330" max="3332" width="3.7109375" style="446" customWidth="1"/>
    <col min="3333" max="3333" width="12.7109375" style="446" customWidth="1"/>
    <col min="3334" max="3334" width="47.42578125" style="446" customWidth="1"/>
    <col min="3335" max="3343" width="0" style="446" hidden="1" customWidth="1"/>
    <col min="3344" max="3344" width="11.7109375" style="446" customWidth="1"/>
    <col min="3345" max="3345" width="6.42578125" style="446" bestFit="1" customWidth="1"/>
    <col min="3346" max="3346" width="11.7109375" style="446" customWidth="1"/>
    <col min="3347" max="3347" width="0" style="446" hidden="1" customWidth="1"/>
    <col min="3348" max="3348" width="3.7109375" style="446" customWidth="1"/>
    <col min="3349" max="3349" width="11.140625" style="446" bestFit="1" customWidth="1"/>
    <col min="3350" max="3577" width="10.5703125" style="446"/>
    <col min="3578" max="3585" width="0" style="446" hidden="1" customWidth="1"/>
    <col min="3586" max="3588" width="3.7109375" style="446" customWidth="1"/>
    <col min="3589" max="3589" width="12.7109375" style="446" customWidth="1"/>
    <col min="3590" max="3590" width="47.42578125" style="446" customWidth="1"/>
    <col min="3591" max="3599" width="0" style="446" hidden="1" customWidth="1"/>
    <col min="3600" max="3600" width="11.7109375" style="446" customWidth="1"/>
    <col min="3601" max="3601" width="6.42578125" style="446" bestFit="1" customWidth="1"/>
    <col min="3602" max="3602" width="11.7109375" style="446" customWidth="1"/>
    <col min="3603" max="3603" width="0" style="446" hidden="1" customWidth="1"/>
    <col min="3604" max="3604" width="3.7109375" style="446" customWidth="1"/>
    <col min="3605" max="3605" width="11.140625" style="446" bestFit="1" customWidth="1"/>
    <col min="3606" max="3833" width="10.5703125" style="446"/>
    <col min="3834" max="3841" width="0" style="446" hidden="1" customWidth="1"/>
    <col min="3842" max="3844" width="3.7109375" style="446" customWidth="1"/>
    <col min="3845" max="3845" width="12.7109375" style="446" customWidth="1"/>
    <col min="3846" max="3846" width="47.42578125" style="446" customWidth="1"/>
    <col min="3847" max="3855" width="0" style="446" hidden="1" customWidth="1"/>
    <col min="3856" max="3856" width="11.7109375" style="446" customWidth="1"/>
    <col min="3857" max="3857" width="6.42578125" style="446" bestFit="1" customWidth="1"/>
    <col min="3858" max="3858" width="11.7109375" style="446" customWidth="1"/>
    <col min="3859" max="3859" width="0" style="446" hidden="1" customWidth="1"/>
    <col min="3860" max="3860" width="3.7109375" style="446" customWidth="1"/>
    <col min="3861" max="3861" width="11.140625" style="446" bestFit="1" customWidth="1"/>
    <col min="3862" max="4089" width="10.5703125" style="446"/>
    <col min="4090" max="4097" width="0" style="446" hidden="1" customWidth="1"/>
    <col min="4098" max="4100" width="3.7109375" style="446" customWidth="1"/>
    <col min="4101" max="4101" width="12.7109375" style="446" customWidth="1"/>
    <col min="4102" max="4102" width="47.42578125" style="446" customWidth="1"/>
    <col min="4103" max="4111" width="0" style="446" hidden="1" customWidth="1"/>
    <col min="4112" max="4112" width="11.7109375" style="446" customWidth="1"/>
    <col min="4113" max="4113" width="6.42578125" style="446" bestFit="1" customWidth="1"/>
    <col min="4114" max="4114" width="11.7109375" style="446" customWidth="1"/>
    <col min="4115" max="4115" width="0" style="446" hidden="1" customWidth="1"/>
    <col min="4116" max="4116" width="3.7109375" style="446" customWidth="1"/>
    <col min="4117" max="4117" width="11.140625" style="446" bestFit="1" customWidth="1"/>
    <col min="4118" max="4345" width="10.5703125" style="446"/>
    <col min="4346" max="4353" width="0" style="446" hidden="1" customWidth="1"/>
    <col min="4354" max="4356" width="3.7109375" style="446" customWidth="1"/>
    <col min="4357" max="4357" width="12.7109375" style="446" customWidth="1"/>
    <col min="4358" max="4358" width="47.42578125" style="446" customWidth="1"/>
    <col min="4359" max="4367" width="0" style="446" hidden="1" customWidth="1"/>
    <col min="4368" max="4368" width="11.7109375" style="446" customWidth="1"/>
    <col min="4369" max="4369" width="6.42578125" style="446" bestFit="1" customWidth="1"/>
    <col min="4370" max="4370" width="11.7109375" style="446" customWidth="1"/>
    <col min="4371" max="4371" width="0" style="446" hidden="1" customWidth="1"/>
    <col min="4372" max="4372" width="3.7109375" style="446" customWidth="1"/>
    <col min="4373" max="4373" width="11.140625" style="446" bestFit="1" customWidth="1"/>
    <col min="4374" max="4601" width="10.5703125" style="446"/>
    <col min="4602" max="4609" width="0" style="446" hidden="1" customWidth="1"/>
    <col min="4610" max="4612" width="3.7109375" style="446" customWidth="1"/>
    <col min="4613" max="4613" width="12.7109375" style="446" customWidth="1"/>
    <col min="4614" max="4614" width="47.42578125" style="446" customWidth="1"/>
    <col min="4615" max="4623" width="0" style="446" hidden="1" customWidth="1"/>
    <col min="4624" max="4624" width="11.7109375" style="446" customWidth="1"/>
    <col min="4625" max="4625" width="6.42578125" style="446" bestFit="1" customWidth="1"/>
    <col min="4626" max="4626" width="11.7109375" style="446" customWidth="1"/>
    <col min="4627" max="4627" width="0" style="446" hidden="1" customWidth="1"/>
    <col min="4628" max="4628" width="3.7109375" style="446" customWidth="1"/>
    <col min="4629" max="4629" width="11.140625" style="446" bestFit="1" customWidth="1"/>
    <col min="4630" max="4857" width="10.5703125" style="446"/>
    <col min="4858" max="4865" width="0" style="446" hidden="1" customWidth="1"/>
    <col min="4866" max="4868" width="3.7109375" style="446" customWidth="1"/>
    <col min="4869" max="4869" width="12.7109375" style="446" customWidth="1"/>
    <col min="4870" max="4870" width="47.42578125" style="446" customWidth="1"/>
    <col min="4871" max="4879" width="0" style="446" hidden="1" customWidth="1"/>
    <col min="4880" max="4880" width="11.7109375" style="446" customWidth="1"/>
    <col min="4881" max="4881" width="6.42578125" style="446" bestFit="1" customWidth="1"/>
    <col min="4882" max="4882" width="11.7109375" style="446" customWidth="1"/>
    <col min="4883" max="4883" width="0" style="446" hidden="1" customWidth="1"/>
    <col min="4884" max="4884" width="3.7109375" style="446" customWidth="1"/>
    <col min="4885" max="4885" width="11.140625" style="446" bestFit="1" customWidth="1"/>
    <col min="4886" max="5113" width="10.5703125" style="446"/>
    <col min="5114" max="5121" width="0" style="446" hidden="1" customWidth="1"/>
    <col min="5122" max="5124" width="3.7109375" style="446" customWidth="1"/>
    <col min="5125" max="5125" width="12.7109375" style="446" customWidth="1"/>
    <col min="5126" max="5126" width="47.42578125" style="446" customWidth="1"/>
    <col min="5127" max="5135" width="0" style="446" hidden="1" customWidth="1"/>
    <col min="5136" max="5136" width="11.7109375" style="446" customWidth="1"/>
    <col min="5137" max="5137" width="6.42578125" style="446" bestFit="1" customWidth="1"/>
    <col min="5138" max="5138" width="11.7109375" style="446" customWidth="1"/>
    <col min="5139" max="5139" width="0" style="446" hidden="1" customWidth="1"/>
    <col min="5140" max="5140" width="3.7109375" style="446" customWidth="1"/>
    <col min="5141" max="5141" width="11.140625" style="446" bestFit="1" customWidth="1"/>
    <col min="5142" max="5369" width="10.5703125" style="446"/>
    <col min="5370" max="5377" width="0" style="446" hidden="1" customWidth="1"/>
    <col min="5378" max="5380" width="3.7109375" style="446" customWidth="1"/>
    <col min="5381" max="5381" width="12.7109375" style="446" customWidth="1"/>
    <col min="5382" max="5382" width="47.42578125" style="446" customWidth="1"/>
    <col min="5383" max="5391" width="0" style="446" hidden="1" customWidth="1"/>
    <col min="5392" max="5392" width="11.7109375" style="446" customWidth="1"/>
    <col min="5393" max="5393" width="6.42578125" style="446" bestFit="1" customWidth="1"/>
    <col min="5394" max="5394" width="11.7109375" style="446" customWidth="1"/>
    <col min="5395" max="5395" width="0" style="446" hidden="1" customWidth="1"/>
    <col min="5396" max="5396" width="3.7109375" style="446" customWidth="1"/>
    <col min="5397" max="5397" width="11.140625" style="446" bestFit="1" customWidth="1"/>
    <col min="5398" max="5625" width="10.5703125" style="446"/>
    <col min="5626" max="5633" width="0" style="446" hidden="1" customWidth="1"/>
    <col min="5634" max="5636" width="3.7109375" style="446" customWidth="1"/>
    <col min="5637" max="5637" width="12.7109375" style="446" customWidth="1"/>
    <col min="5638" max="5638" width="47.42578125" style="446" customWidth="1"/>
    <col min="5639" max="5647" width="0" style="446" hidden="1" customWidth="1"/>
    <col min="5648" max="5648" width="11.7109375" style="446" customWidth="1"/>
    <col min="5649" max="5649" width="6.42578125" style="446" bestFit="1" customWidth="1"/>
    <col min="5650" max="5650" width="11.7109375" style="446" customWidth="1"/>
    <col min="5651" max="5651" width="0" style="446" hidden="1" customWidth="1"/>
    <col min="5652" max="5652" width="3.7109375" style="446" customWidth="1"/>
    <col min="5653" max="5653" width="11.140625" style="446" bestFit="1" customWidth="1"/>
    <col min="5654" max="5881" width="10.5703125" style="446"/>
    <col min="5882" max="5889" width="0" style="446" hidden="1" customWidth="1"/>
    <col min="5890" max="5892" width="3.7109375" style="446" customWidth="1"/>
    <col min="5893" max="5893" width="12.7109375" style="446" customWidth="1"/>
    <col min="5894" max="5894" width="47.42578125" style="446" customWidth="1"/>
    <col min="5895" max="5903" width="0" style="446" hidden="1" customWidth="1"/>
    <col min="5904" max="5904" width="11.7109375" style="446" customWidth="1"/>
    <col min="5905" max="5905" width="6.42578125" style="446" bestFit="1" customWidth="1"/>
    <col min="5906" max="5906" width="11.7109375" style="446" customWidth="1"/>
    <col min="5907" max="5907" width="0" style="446" hidden="1" customWidth="1"/>
    <col min="5908" max="5908" width="3.7109375" style="446" customWidth="1"/>
    <col min="5909" max="5909" width="11.140625" style="446" bestFit="1" customWidth="1"/>
    <col min="5910" max="6137" width="10.5703125" style="446"/>
    <col min="6138" max="6145" width="0" style="446" hidden="1" customWidth="1"/>
    <col min="6146" max="6148" width="3.7109375" style="446" customWidth="1"/>
    <col min="6149" max="6149" width="12.7109375" style="446" customWidth="1"/>
    <col min="6150" max="6150" width="47.42578125" style="446" customWidth="1"/>
    <col min="6151" max="6159" width="0" style="446" hidden="1" customWidth="1"/>
    <col min="6160" max="6160" width="11.7109375" style="446" customWidth="1"/>
    <col min="6161" max="6161" width="6.42578125" style="446" bestFit="1" customWidth="1"/>
    <col min="6162" max="6162" width="11.7109375" style="446" customWidth="1"/>
    <col min="6163" max="6163" width="0" style="446" hidden="1" customWidth="1"/>
    <col min="6164" max="6164" width="3.7109375" style="446" customWidth="1"/>
    <col min="6165" max="6165" width="11.140625" style="446" bestFit="1" customWidth="1"/>
    <col min="6166" max="6393" width="10.5703125" style="446"/>
    <col min="6394" max="6401" width="0" style="446" hidden="1" customWidth="1"/>
    <col min="6402" max="6404" width="3.7109375" style="446" customWidth="1"/>
    <col min="6405" max="6405" width="12.7109375" style="446" customWidth="1"/>
    <col min="6406" max="6406" width="47.42578125" style="446" customWidth="1"/>
    <col min="6407" max="6415" width="0" style="446" hidden="1" customWidth="1"/>
    <col min="6416" max="6416" width="11.7109375" style="446" customWidth="1"/>
    <col min="6417" max="6417" width="6.42578125" style="446" bestFit="1" customWidth="1"/>
    <col min="6418" max="6418" width="11.7109375" style="446" customWidth="1"/>
    <col min="6419" max="6419" width="0" style="446" hidden="1" customWidth="1"/>
    <col min="6420" max="6420" width="3.7109375" style="446" customWidth="1"/>
    <col min="6421" max="6421" width="11.140625" style="446" bestFit="1" customWidth="1"/>
    <col min="6422" max="6649" width="10.5703125" style="446"/>
    <col min="6650" max="6657" width="0" style="446" hidden="1" customWidth="1"/>
    <col min="6658" max="6660" width="3.7109375" style="446" customWidth="1"/>
    <col min="6661" max="6661" width="12.7109375" style="446" customWidth="1"/>
    <col min="6662" max="6662" width="47.42578125" style="446" customWidth="1"/>
    <col min="6663" max="6671" width="0" style="446" hidden="1" customWidth="1"/>
    <col min="6672" max="6672" width="11.7109375" style="446" customWidth="1"/>
    <col min="6673" max="6673" width="6.42578125" style="446" bestFit="1" customWidth="1"/>
    <col min="6674" max="6674" width="11.7109375" style="446" customWidth="1"/>
    <col min="6675" max="6675" width="0" style="446" hidden="1" customWidth="1"/>
    <col min="6676" max="6676" width="3.7109375" style="446" customWidth="1"/>
    <col min="6677" max="6677" width="11.140625" style="446" bestFit="1" customWidth="1"/>
    <col min="6678" max="6905" width="10.5703125" style="446"/>
    <col min="6906" max="6913" width="0" style="446" hidden="1" customWidth="1"/>
    <col min="6914" max="6916" width="3.7109375" style="446" customWidth="1"/>
    <col min="6917" max="6917" width="12.7109375" style="446" customWidth="1"/>
    <col min="6918" max="6918" width="47.42578125" style="446" customWidth="1"/>
    <col min="6919" max="6927" width="0" style="446" hidden="1" customWidth="1"/>
    <col min="6928" max="6928" width="11.7109375" style="446" customWidth="1"/>
    <col min="6929" max="6929" width="6.42578125" style="446" bestFit="1" customWidth="1"/>
    <col min="6930" max="6930" width="11.7109375" style="446" customWidth="1"/>
    <col min="6931" max="6931" width="0" style="446" hidden="1" customWidth="1"/>
    <col min="6932" max="6932" width="3.7109375" style="446" customWidth="1"/>
    <col min="6933" max="6933" width="11.140625" style="446" bestFit="1" customWidth="1"/>
    <col min="6934" max="7161" width="10.5703125" style="446"/>
    <col min="7162" max="7169" width="0" style="446" hidden="1" customWidth="1"/>
    <col min="7170" max="7172" width="3.7109375" style="446" customWidth="1"/>
    <col min="7173" max="7173" width="12.7109375" style="446" customWidth="1"/>
    <col min="7174" max="7174" width="47.42578125" style="446" customWidth="1"/>
    <col min="7175" max="7183" width="0" style="446" hidden="1" customWidth="1"/>
    <col min="7184" max="7184" width="11.7109375" style="446" customWidth="1"/>
    <col min="7185" max="7185" width="6.42578125" style="446" bestFit="1" customWidth="1"/>
    <col min="7186" max="7186" width="11.7109375" style="446" customWidth="1"/>
    <col min="7187" max="7187" width="0" style="446" hidden="1" customWidth="1"/>
    <col min="7188" max="7188" width="3.7109375" style="446" customWidth="1"/>
    <col min="7189" max="7189" width="11.140625" style="446" bestFit="1" customWidth="1"/>
    <col min="7190" max="7417" width="10.5703125" style="446"/>
    <col min="7418" max="7425" width="0" style="446" hidden="1" customWidth="1"/>
    <col min="7426" max="7428" width="3.7109375" style="446" customWidth="1"/>
    <col min="7429" max="7429" width="12.7109375" style="446" customWidth="1"/>
    <col min="7430" max="7430" width="47.42578125" style="446" customWidth="1"/>
    <col min="7431" max="7439" width="0" style="446" hidden="1" customWidth="1"/>
    <col min="7440" max="7440" width="11.7109375" style="446" customWidth="1"/>
    <col min="7441" max="7441" width="6.42578125" style="446" bestFit="1" customWidth="1"/>
    <col min="7442" max="7442" width="11.7109375" style="446" customWidth="1"/>
    <col min="7443" max="7443" width="0" style="446" hidden="1" customWidth="1"/>
    <col min="7444" max="7444" width="3.7109375" style="446" customWidth="1"/>
    <col min="7445" max="7445" width="11.140625" style="446" bestFit="1" customWidth="1"/>
    <col min="7446" max="7673" width="10.5703125" style="446"/>
    <col min="7674" max="7681" width="0" style="446" hidden="1" customWidth="1"/>
    <col min="7682" max="7684" width="3.7109375" style="446" customWidth="1"/>
    <col min="7685" max="7685" width="12.7109375" style="446" customWidth="1"/>
    <col min="7686" max="7686" width="47.42578125" style="446" customWidth="1"/>
    <col min="7687" max="7695" width="0" style="446" hidden="1" customWidth="1"/>
    <col min="7696" max="7696" width="11.7109375" style="446" customWidth="1"/>
    <col min="7697" max="7697" width="6.42578125" style="446" bestFit="1" customWidth="1"/>
    <col min="7698" max="7698" width="11.7109375" style="446" customWidth="1"/>
    <col min="7699" max="7699" width="0" style="446" hidden="1" customWidth="1"/>
    <col min="7700" max="7700" width="3.7109375" style="446" customWidth="1"/>
    <col min="7701" max="7701" width="11.140625" style="446" bestFit="1" customWidth="1"/>
    <col min="7702" max="7929" width="10.5703125" style="446"/>
    <col min="7930" max="7937" width="0" style="446" hidden="1" customWidth="1"/>
    <col min="7938" max="7940" width="3.7109375" style="446" customWidth="1"/>
    <col min="7941" max="7941" width="12.7109375" style="446" customWidth="1"/>
    <col min="7942" max="7942" width="47.42578125" style="446" customWidth="1"/>
    <col min="7943" max="7951" width="0" style="446" hidden="1" customWidth="1"/>
    <col min="7952" max="7952" width="11.7109375" style="446" customWidth="1"/>
    <col min="7953" max="7953" width="6.42578125" style="446" bestFit="1" customWidth="1"/>
    <col min="7954" max="7954" width="11.7109375" style="446" customWidth="1"/>
    <col min="7955" max="7955" width="0" style="446" hidden="1" customWidth="1"/>
    <col min="7956" max="7956" width="3.7109375" style="446" customWidth="1"/>
    <col min="7957" max="7957" width="11.140625" style="446" bestFit="1" customWidth="1"/>
    <col min="7958" max="8185" width="10.5703125" style="446"/>
    <col min="8186" max="8193" width="0" style="446" hidden="1" customWidth="1"/>
    <col min="8194" max="8196" width="3.7109375" style="446" customWidth="1"/>
    <col min="8197" max="8197" width="12.7109375" style="446" customWidth="1"/>
    <col min="8198" max="8198" width="47.42578125" style="446" customWidth="1"/>
    <col min="8199" max="8207" width="0" style="446" hidden="1" customWidth="1"/>
    <col min="8208" max="8208" width="11.7109375" style="446" customWidth="1"/>
    <col min="8209" max="8209" width="6.42578125" style="446" bestFit="1" customWidth="1"/>
    <col min="8210" max="8210" width="11.7109375" style="446" customWidth="1"/>
    <col min="8211" max="8211" width="0" style="446" hidden="1" customWidth="1"/>
    <col min="8212" max="8212" width="3.7109375" style="446" customWidth="1"/>
    <col min="8213" max="8213" width="11.140625" style="446" bestFit="1" customWidth="1"/>
    <col min="8214" max="8441" width="10.5703125" style="446"/>
    <col min="8442" max="8449" width="0" style="446" hidden="1" customWidth="1"/>
    <col min="8450" max="8452" width="3.7109375" style="446" customWidth="1"/>
    <col min="8453" max="8453" width="12.7109375" style="446" customWidth="1"/>
    <col min="8454" max="8454" width="47.42578125" style="446" customWidth="1"/>
    <col min="8455" max="8463" width="0" style="446" hidden="1" customWidth="1"/>
    <col min="8464" max="8464" width="11.7109375" style="446" customWidth="1"/>
    <col min="8465" max="8465" width="6.42578125" style="446" bestFit="1" customWidth="1"/>
    <col min="8466" max="8466" width="11.7109375" style="446" customWidth="1"/>
    <col min="8467" max="8467" width="0" style="446" hidden="1" customWidth="1"/>
    <col min="8468" max="8468" width="3.7109375" style="446" customWidth="1"/>
    <col min="8469" max="8469" width="11.140625" style="446" bestFit="1" customWidth="1"/>
    <col min="8470" max="8697" width="10.5703125" style="446"/>
    <col min="8698" max="8705" width="0" style="446" hidden="1" customWidth="1"/>
    <col min="8706" max="8708" width="3.7109375" style="446" customWidth="1"/>
    <col min="8709" max="8709" width="12.7109375" style="446" customWidth="1"/>
    <col min="8710" max="8710" width="47.42578125" style="446" customWidth="1"/>
    <col min="8711" max="8719" width="0" style="446" hidden="1" customWidth="1"/>
    <col min="8720" max="8720" width="11.7109375" style="446" customWidth="1"/>
    <col min="8721" max="8721" width="6.42578125" style="446" bestFit="1" customWidth="1"/>
    <col min="8722" max="8722" width="11.7109375" style="446" customWidth="1"/>
    <col min="8723" max="8723" width="0" style="446" hidden="1" customWidth="1"/>
    <col min="8724" max="8724" width="3.7109375" style="446" customWidth="1"/>
    <col min="8725" max="8725" width="11.140625" style="446" bestFit="1" customWidth="1"/>
    <col min="8726" max="8953" width="10.5703125" style="446"/>
    <col min="8954" max="8961" width="0" style="446" hidden="1" customWidth="1"/>
    <col min="8962" max="8964" width="3.7109375" style="446" customWidth="1"/>
    <col min="8965" max="8965" width="12.7109375" style="446" customWidth="1"/>
    <col min="8966" max="8966" width="47.42578125" style="446" customWidth="1"/>
    <col min="8967" max="8975" width="0" style="446" hidden="1" customWidth="1"/>
    <col min="8976" max="8976" width="11.7109375" style="446" customWidth="1"/>
    <col min="8977" max="8977" width="6.42578125" style="446" bestFit="1" customWidth="1"/>
    <col min="8978" max="8978" width="11.7109375" style="446" customWidth="1"/>
    <col min="8979" max="8979" width="0" style="446" hidden="1" customWidth="1"/>
    <col min="8980" max="8980" width="3.7109375" style="446" customWidth="1"/>
    <col min="8981" max="8981" width="11.140625" style="446" bestFit="1" customWidth="1"/>
    <col min="8982" max="9209" width="10.5703125" style="446"/>
    <col min="9210" max="9217" width="0" style="446" hidden="1" customWidth="1"/>
    <col min="9218" max="9220" width="3.7109375" style="446" customWidth="1"/>
    <col min="9221" max="9221" width="12.7109375" style="446" customWidth="1"/>
    <col min="9222" max="9222" width="47.42578125" style="446" customWidth="1"/>
    <col min="9223" max="9231" width="0" style="446" hidden="1" customWidth="1"/>
    <col min="9232" max="9232" width="11.7109375" style="446" customWidth="1"/>
    <col min="9233" max="9233" width="6.42578125" style="446" bestFit="1" customWidth="1"/>
    <col min="9234" max="9234" width="11.7109375" style="446" customWidth="1"/>
    <col min="9235" max="9235" width="0" style="446" hidden="1" customWidth="1"/>
    <col min="9236" max="9236" width="3.7109375" style="446" customWidth="1"/>
    <col min="9237" max="9237" width="11.140625" style="446" bestFit="1" customWidth="1"/>
    <col min="9238" max="9465" width="10.5703125" style="446"/>
    <col min="9466" max="9473" width="0" style="446" hidden="1" customWidth="1"/>
    <col min="9474" max="9476" width="3.7109375" style="446" customWidth="1"/>
    <col min="9477" max="9477" width="12.7109375" style="446" customWidth="1"/>
    <col min="9478" max="9478" width="47.42578125" style="446" customWidth="1"/>
    <col min="9479" max="9487" width="0" style="446" hidden="1" customWidth="1"/>
    <col min="9488" max="9488" width="11.7109375" style="446" customWidth="1"/>
    <col min="9489" max="9489" width="6.42578125" style="446" bestFit="1" customWidth="1"/>
    <col min="9490" max="9490" width="11.7109375" style="446" customWidth="1"/>
    <col min="9491" max="9491" width="0" style="446" hidden="1" customWidth="1"/>
    <col min="9492" max="9492" width="3.7109375" style="446" customWidth="1"/>
    <col min="9493" max="9493" width="11.140625" style="446" bestFit="1" customWidth="1"/>
    <col min="9494" max="9721" width="10.5703125" style="446"/>
    <col min="9722" max="9729" width="0" style="446" hidden="1" customWidth="1"/>
    <col min="9730" max="9732" width="3.7109375" style="446" customWidth="1"/>
    <col min="9733" max="9733" width="12.7109375" style="446" customWidth="1"/>
    <col min="9734" max="9734" width="47.42578125" style="446" customWidth="1"/>
    <col min="9735" max="9743" width="0" style="446" hidden="1" customWidth="1"/>
    <col min="9744" max="9744" width="11.7109375" style="446" customWidth="1"/>
    <col min="9745" max="9745" width="6.42578125" style="446" bestFit="1" customWidth="1"/>
    <col min="9746" max="9746" width="11.7109375" style="446" customWidth="1"/>
    <col min="9747" max="9747" width="0" style="446" hidden="1" customWidth="1"/>
    <col min="9748" max="9748" width="3.7109375" style="446" customWidth="1"/>
    <col min="9749" max="9749" width="11.140625" style="446" bestFit="1" customWidth="1"/>
    <col min="9750" max="9977" width="10.5703125" style="446"/>
    <col min="9978" max="9985" width="0" style="446" hidden="1" customWidth="1"/>
    <col min="9986" max="9988" width="3.7109375" style="446" customWidth="1"/>
    <col min="9989" max="9989" width="12.7109375" style="446" customWidth="1"/>
    <col min="9990" max="9990" width="47.42578125" style="446" customWidth="1"/>
    <col min="9991" max="9999" width="0" style="446" hidden="1" customWidth="1"/>
    <col min="10000" max="10000" width="11.7109375" style="446" customWidth="1"/>
    <col min="10001" max="10001" width="6.42578125" style="446" bestFit="1" customWidth="1"/>
    <col min="10002" max="10002" width="11.7109375" style="446" customWidth="1"/>
    <col min="10003" max="10003" width="0" style="446" hidden="1" customWidth="1"/>
    <col min="10004" max="10004" width="3.7109375" style="446" customWidth="1"/>
    <col min="10005" max="10005" width="11.140625" style="446" bestFit="1" customWidth="1"/>
    <col min="10006" max="10233" width="10.5703125" style="446"/>
    <col min="10234" max="10241" width="0" style="446" hidden="1" customWidth="1"/>
    <col min="10242" max="10244" width="3.7109375" style="446" customWidth="1"/>
    <col min="10245" max="10245" width="12.7109375" style="446" customWidth="1"/>
    <col min="10246" max="10246" width="47.42578125" style="446" customWidth="1"/>
    <col min="10247" max="10255" width="0" style="446" hidden="1" customWidth="1"/>
    <col min="10256" max="10256" width="11.7109375" style="446" customWidth="1"/>
    <col min="10257" max="10257" width="6.42578125" style="446" bestFit="1" customWidth="1"/>
    <col min="10258" max="10258" width="11.7109375" style="446" customWidth="1"/>
    <col min="10259" max="10259" width="0" style="446" hidden="1" customWidth="1"/>
    <col min="10260" max="10260" width="3.7109375" style="446" customWidth="1"/>
    <col min="10261" max="10261" width="11.140625" style="446" bestFit="1" customWidth="1"/>
    <col min="10262" max="10489" width="10.5703125" style="446"/>
    <col min="10490" max="10497" width="0" style="446" hidden="1" customWidth="1"/>
    <col min="10498" max="10500" width="3.7109375" style="446" customWidth="1"/>
    <col min="10501" max="10501" width="12.7109375" style="446" customWidth="1"/>
    <col min="10502" max="10502" width="47.42578125" style="446" customWidth="1"/>
    <col min="10503" max="10511" width="0" style="446" hidden="1" customWidth="1"/>
    <col min="10512" max="10512" width="11.7109375" style="446" customWidth="1"/>
    <col min="10513" max="10513" width="6.42578125" style="446" bestFit="1" customWidth="1"/>
    <col min="10514" max="10514" width="11.7109375" style="446" customWidth="1"/>
    <col min="10515" max="10515" width="0" style="446" hidden="1" customWidth="1"/>
    <col min="10516" max="10516" width="3.7109375" style="446" customWidth="1"/>
    <col min="10517" max="10517" width="11.140625" style="446" bestFit="1" customWidth="1"/>
    <col min="10518" max="10745" width="10.5703125" style="446"/>
    <col min="10746" max="10753" width="0" style="446" hidden="1" customWidth="1"/>
    <col min="10754" max="10756" width="3.7109375" style="446" customWidth="1"/>
    <col min="10757" max="10757" width="12.7109375" style="446" customWidth="1"/>
    <col min="10758" max="10758" width="47.42578125" style="446" customWidth="1"/>
    <col min="10759" max="10767" width="0" style="446" hidden="1" customWidth="1"/>
    <col min="10768" max="10768" width="11.7109375" style="446" customWidth="1"/>
    <col min="10769" max="10769" width="6.42578125" style="446" bestFit="1" customWidth="1"/>
    <col min="10770" max="10770" width="11.7109375" style="446" customWidth="1"/>
    <col min="10771" max="10771" width="0" style="446" hidden="1" customWidth="1"/>
    <col min="10772" max="10772" width="3.7109375" style="446" customWidth="1"/>
    <col min="10773" max="10773" width="11.140625" style="446" bestFit="1" customWidth="1"/>
    <col min="10774" max="11001" width="10.5703125" style="446"/>
    <col min="11002" max="11009" width="0" style="446" hidden="1" customWidth="1"/>
    <col min="11010" max="11012" width="3.7109375" style="446" customWidth="1"/>
    <col min="11013" max="11013" width="12.7109375" style="446" customWidth="1"/>
    <col min="11014" max="11014" width="47.42578125" style="446" customWidth="1"/>
    <col min="11015" max="11023" width="0" style="446" hidden="1" customWidth="1"/>
    <col min="11024" max="11024" width="11.7109375" style="446" customWidth="1"/>
    <col min="11025" max="11025" width="6.42578125" style="446" bestFit="1" customWidth="1"/>
    <col min="11026" max="11026" width="11.7109375" style="446" customWidth="1"/>
    <col min="11027" max="11027" width="0" style="446" hidden="1" customWidth="1"/>
    <col min="11028" max="11028" width="3.7109375" style="446" customWidth="1"/>
    <col min="11029" max="11029" width="11.140625" style="446" bestFit="1" customWidth="1"/>
    <col min="11030" max="11257" width="10.5703125" style="446"/>
    <col min="11258" max="11265" width="0" style="446" hidden="1" customWidth="1"/>
    <col min="11266" max="11268" width="3.7109375" style="446" customWidth="1"/>
    <col min="11269" max="11269" width="12.7109375" style="446" customWidth="1"/>
    <col min="11270" max="11270" width="47.42578125" style="446" customWidth="1"/>
    <col min="11271" max="11279" width="0" style="446" hidden="1" customWidth="1"/>
    <col min="11280" max="11280" width="11.7109375" style="446" customWidth="1"/>
    <col min="11281" max="11281" width="6.42578125" style="446" bestFit="1" customWidth="1"/>
    <col min="11282" max="11282" width="11.7109375" style="446" customWidth="1"/>
    <col min="11283" max="11283" width="0" style="446" hidden="1" customWidth="1"/>
    <col min="11284" max="11284" width="3.7109375" style="446" customWidth="1"/>
    <col min="11285" max="11285" width="11.140625" style="446" bestFit="1" customWidth="1"/>
    <col min="11286" max="11513" width="10.5703125" style="446"/>
    <col min="11514" max="11521" width="0" style="446" hidden="1" customWidth="1"/>
    <col min="11522" max="11524" width="3.7109375" style="446" customWidth="1"/>
    <col min="11525" max="11525" width="12.7109375" style="446" customWidth="1"/>
    <col min="11526" max="11526" width="47.42578125" style="446" customWidth="1"/>
    <col min="11527" max="11535" width="0" style="446" hidden="1" customWidth="1"/>
    <col min="11536" max="11536" width="11.7109375" style="446" customWidth="1"/>
    <col min="11537" max="11537" width="6.42578125" style="446" bestFit="1" customWidth="1"/>
    <col min="11538" max="11538" width="11.7109375" style="446" customWidth="1"/>
    <col min="11539" max="11539" width="0" style="446" hidden="1" customWidth="1"/>
    <col min="11540" max="11540" width="3.7109375" style="446" customWidth="1"/>
    <col min="11541" max="11541" width="11.140625" style="446" bestFit="1" customWidth="1"/>
    <col min="11542" max="11769" width="10.5703125" style="446"/>
    <col min="11770" max="11777" width="0" style="446" hidden="1" customWidth="1"/>
    <col min="11778" max="11780" width="3.7109375" style="446" customWidth="1"/>
    <col min="11781" max="11781" width="12.7109375" style="446" customWidth="1"/>
    <col min="11782" max="11782" width="47.42578125" style="446" customWidth="1"/>
    <col min="11783" max="11791" width="0" style="446" hidden="1" customWidth="1"/>
    <col min="11792" max="11792" width="11.7109375" style="446" customWidth="1"/>
    <col min="11793" max="11793" width="6.42578125" style="446" bestFit="1" customWidth="1"/>
    <col min="11794" max="11794" width="11.7109375" style="446" customWidth="1"/>
    <col min="11795" max="11795" width="0" style="446" hidden="1" customWidth="1"/>
    <col min="11796" max="11796" width="3.7109375" style="446" customWidth="1"/>
    <col min="11797" max="11797" width="11.140625" style="446" bestFit="1" customWidth="1"/>
    <col min="11798" max="12025" width="10.5703125" style="446"/>
    <col min="12026" max="12033" width="0" style="446" hidden="1" customWidth="1"/>
    <col min="12034" max="12036" width="3.7109375" style="446" customWidth="1"/>
    <col min="12037" max="12037" width="12.7109375" style="446" customWidth="1"/>
    <col min="12038" max="12038" width="47.42578125" style="446" customWidth="1"/>
    <col min="12039" max="12047" width="0" style="446" hidden="1" customWidth="1"/>
    <col min="12048" max="12048" width="11.7109375" style="446" customWidth="1"/>
    <col min="12049" max="12049" width="6.42578125" style="446" bestFit="1" customWidth="1"/>
    <col min="12050" max="12050" width="11.7109375" style="446" customWidth="1"/>
    <col min="12051" max="12051" width="0" style="446" hidden="1" customWidth="1"/>
    <col min="12052" max="12052" width="3.7109375" style="446" customWidth="1"/>
    <col min="12053" max="12053" width="11.140625" style="446" bestFit="1" customWidth="1"/>
    <col min="12054" max="12281" width="10.5703125" style="446"/>
    <col min="12282" max="12289" width="0" style="446" hidden="1" customWidth="1"/>
    <col min="12290" max="12292" width="3.7109375" style="446" customWidth="1"/>
    <col min="12293" max="12293" width="12.7109375" style="446" customWidth="1"/>
    <col min="12294" max="12294" width="47.42578125" style="446" customWidth="1"/>
    <col min="12295" max="12303" width="0" style="446" hidden="1" customWidth="1"/>
    <col min="12304" max="12304" width="11.7109375" style="446" customWidth="1"/>
    <col min="12305" max="12305" width="6.42578125" style="446" bestFit="1" customWidth="1"/>
    <col min="12306" max="12306" width="11.7109375" style="446" customWidth="1"/>
    <col min="12307" max="12307" width="0" style="446" hidden="1" customWidth="1"/>
    <col min="12308" max="12308" width="3.7109375" style="446" customWidth="1"/>
    <col min="12309" max="12309" width="11.140625" style="446" bestFit="1" customWidth="1"/>
    <col min="12310" max="12537" width="10.5703125" style="446"/>
    <col min="12538" max="12545" width="0" style="446" hidden="1" customWidth="1"/>
    <col min="12546" max="12548" width="3.7109375" style="446" customWidth="1"/>
    <col min="12549" max="12549" width="12.7109375" style="446" customWidth="1"/>
    <col min="12550" max="12550" width="47.42578125" style="446" customWidth="1"/>
    <col min="12551" max="12559" width="0" style="446" hidden="1" customWidth="1"/>
    <col min="12560" max="12560" width="11.7109375" style="446" customWidth="1"/>
    <col min="12561" max="12561" width="6.42578125" style="446" bestFit="1" customWidth="1"/>
    <col min="12562" max="12562" width="11.7109375" style="446" customWidth="1"/>
    <col min="12563" max="12563" width="0" style="446" hidden="1" customWidth="1"/>
    <col min="12564" max="12564" width="3.7109375" style="446" customWidth="1"/>
    <col min="12565" max="12565" width="11.140625" style="446" bestFit="1" customWidth="1"/>
    <col min="12566" max="12793" width="10.5703125" style="446"/>
    <col min="12794" max="12801" width="0" style="446" hidden="1" customWidth="1"/>
    <col min="12802" max="12804" width="3.7109375" style="446" customWidth="1"/>
    <col min="12805" max="12805" width="12.7109375" style="446" customWidth="1"/>
    <col min="12806" max="12806" width="47.42578125" style="446" customWidth="1"/>
    <col min="12807" max="12815" width="0" style="446" hidden="1" customWidth="1"/>
    <col min="12816" max="12816" width="11.7109375" style="446" customWidth="1"/>
    <col min="12817" max="12817" width="6.42578125" style="446" bestFit="1" customWidth="1"/>
    <col min="12818" max="12818" width="11.7109375" style="446" customWidth="1"/>
    <col min="12819" max="12819" width="0" style="446" hidden="1" customWidth="1"/>
    <col min="12820" max="12820" width="3.7109375" style="446" customWidth="1"/>
    <col min="12821" max="12821" width="11.140625" style="446" bestFit="1" customWidth="1"/>
    <col min="12822" max="13049" width="10.5703125" style="446"/>
    <col min="13050" max="13057" width="0" style="446" hidden="1" customWidth="1"/>
    <col min="13058" max="13060" width="3.7109375" style="446" customWidth="1"/>
    <col min="13061" max="13061" width="12.7109375" style="446" customWidth="1"/>
    <col min="13062" max="13062" width="47.42578125" style="446" customWidth="1"/>
    <col min="13063" max="13071" width="0" style="446" hidden="1" customWidth="1"/>
    <col min="13072" max="13072" width="11.7109375" style="446" customWidth="1"/>
    <col min="13073" max="13073" width="6.42578125" style="446" bestFit="1" customWidth="1"/>
    <col min="13074" max="13074" width="11.7109375" style="446" customWidth="1"/>
    <col min="13075" max="13075" width="0" style="446" hidden="1" customWidth="1"/>
    <col min="13076" max="13076" width="3.7109375" style="446" customWidth="1"/>
    <col min="13077" max="13077" width="11.140625" style="446" bestFit="1" customWidth="1"/>
    <col min="13078" max="13305" width="10.5703125" style="446"/>
    <col min="13306" max="13313" width="0" style="446" hidden="1" customWidth="1"/>
    <col min="13314" max="13316" width="3.7109375" style="446" customWidth="1"/>
    <col min="13317" max="13317" width="12.7109375" style="446" customWidth="1"/>
    <col min="13318" max="13318" width="47.42578125" style="446" customWidth="1"/>
    <col min="13319" max="13327" width="0" style="446" hidden="1" customWidth="1"/>
    <col min="13328" max="13328" width="11.7109375" style="446" customWidth="1"/>
    <col min="13329" max="13329" width="6.42578125" style="446" bestFit="1" customWidth="1"/>
    <col min="13330" max="13330" width="11.7109375" style="446" customWidth="1"/>
    <col min="13331" max="13331" width="0" style="446" hidden="1" customWidth="1"/>
    <col min="13332" max="13332" width="3.7109375" style="446" customWidth="1"/>
    <col min="13333" max="13333" width="11.140625" style="446" bestFit="1" customWidth="1"/>
    <col min="13334" max="13561" width="10.5703125" style="446"/>
    <col min="13562" max="13569" width="0" style="446" hidden="1" customWidth="1"/>
    <col min="13570" max="13572" width="3.7109375" style="446" customWidth="1"/>
    <col min="13573" max="13573" width="12.7109375" style="446" customWidth="1"/>
    <col min="13574" max="13574" width="47.42578125" style="446" customWidth="1"/>
    <col min="13575" max="13583" width="0" style="446" hidden="1" customWidth="1"/>
    <col min="13584" max="13584" width="11.7109375" style="446" customWidth="1"/>
    <col min="13585" max="13585" width="6.42578125" style="446" bestFit="1" customWidth="1"/>
    <col min="13586" max="13586" width="11.7109375" style="446" customWidth="1"/>
    <col min="13587" max="13587" width="0" style="446" hidden="1" customWidth="1"/>
    <col min="13588" max="13588" width="3.7109375" style="446" customWidth="1"/>
    <col min="13589" max="13589" width="11.140625" style="446" bestFit="1" customWidth="1"/>
    <col min="13590" max="13817" width="10.5703125" style="446"/>
    <col min="13818" max="13825" width="0" style="446" hidden="1" customWidth="1"/>
    <col min="13826" max="13828" width="3.7109375" style="446" customWidth="1"/>
    <col min="13829" max="13829" width="12.7109375" style="446" customWidth="1"/>
    <col min="13830" max="13830" width="47.42578125" style="446" customWidth="1"/>
    <col min="13831" max="13839" width="0" style="446" hidden="1" customWidth="1"/>
    <col min="13840" max="13840" width="11.7109375" style="446" customWidth="1"/>
    <col min="13841" max="13841" width="6.42578125" style="446" bestFit="1" customWidth="1"/>
    <col min="13842" max="13842" width="11.7109375" style="446" customWidth="1"/>
    <col min="13843" max="13843" width="0" style="446" hidden="1" customWidth="1"/>
    <col min="13844" max="13844" width="3.7109375" style="446" customWidth="1"/>
    <col min="13845" max="13845" width="11.140625" style="446" bestFit="1" customWidth="1"/>
    <col min="13846" max="14073" width="10.5703125" style="446"/>
    <col min="14074" max="14081" width="0" style="446" hidden="1" customWidth="1"/>
    <col min="14082" max="14084" width="3.7109375" style="446" customWidth="1"/>
    <col min="14085" max="14085" width="12.7109375" style="446" customWidth="1"/>
    <col min="14086" max="14086" width="47.42578125" style="446" customWidth="1"/>
    <col min="14087" max="14095" width="0" style="446" hidden="1" customWidth="1"/>
    <col min="14096" max="14096" width="11.7109375" style="446" customWidth="1"/>
    <col min="14097" max="14097" width="6.42578125" style="446" bestFit="1" customWidth="1"/>
    <col min="14098" max="14098" width="11.7109375" style="446" customWidth="1"/>
    <col min="14099" max="14099" width="0" style="446" hidden="1" customWidth="1"/>
    <col min="14100" max="14100" width="3.7109375" style="446" customWidth="1"/>
    <col min="14101" max="14101" width="11.140625" style="446" bestFit="1" customWidth="1"/>
    <col min="14102" max="14329" width="10.5703125" style="446"/>
    <col min="14330" max="14337" width="0" style="446" hidden="1" customWidth="1"/>
    <col min="14338" max="14340" width="3.7109375" style="446" customWidth="1"/>
    <col min="14341" max="14341" width="12.7109375" style="446" customWidth="1"/>
    <col min="14342" max="14342" width="47.42578125" style="446" customWidth="1"/>
    <col min="14343" max="14351" width="0" style="446" hidden="1" customWidth="1"/>
    <col min="14352" max="14352" width="11.7109375" style="446" customWidth="1"/>
    <col min="14353" max="14353" width="6.42578125" style="446" bestFit="1" customWidth="1"/>
    <col min="14354" max="14354" width="11.7109375" style="446" customWidth="1"/>
    <col min="14355" max="14355" width="0" style="446" hidden="1" customWidth="1"/>
    <col min="14356" max="14356" width="3.7109375" style="446" customWidth="1"/>
    <col min="14357" max="14357" width="11.140625" style="446" bestFit="1" customWidth="1"/>
    <col min="14358" max="14585" width="10.5703125" style="446"/>
    <col min="14586" max="14593" width="0" style="446" hidden="1" customWidth="1"/>
    <col min="14594" max="14596" width="3.7109375" style="446" customWidth="1"/>
    <col min="14597" max="14597" width="12.7109375" style="446" customWidth="1"/>
    <col min="14598" max="14598" width="47.42578125" style="446" customWidth="1"/>
    <col min="14599" max="14607" width="0" style="446" hidden="1" customWidth="1"/>
    <col min="14608" max="14608" width="11.7109375" style="446" customWidth="1"/>
    <col min="14609" max="14609" width="6.42578125" style="446" bestFit="1" customWidth="1"/>
    <col min="14610" max="14610" width="11.7109375" style="446" customWidth="1"/>
    <col min="14611" max="14611" width="0" style="446" hidden="1" customWidth="1"/>
    <col min="14612" max="14612" width="3.7109375" style="446" customWidth="1"/>
    <col min="14613" max="14613" width="11.140625" style="446" bestFit="1" customWidth="1"/>
    <col min="14614" max="14841" width="10.5703125" style="446"/>
    <col min="14842" max="14849" width="0" style="446" hidden="1" customWidth="1"/>
    <col min="14850" max="14852" width="3.7109375" style="446" customWidth="1"/>
    <col min="14853" max="14853" width="12.7109375" style="446" customWidth="1"/>
    <col min="14854" max="14854" width="47.42578125" style="446" customWidth="1"/>
    <col min="14855" max="14863" width="0" style="446" hidden="1" customWidth="1"/>
    <col min="14864" max="14864" width="11.7109375" style="446" customWidth="1"/>
    <col min="14865" max="14865" width="6.42578125" style="446" bestFit="1" customWidth="1"/>
    <col min="14866" max="14866" width="11.7109375" style="446" customWidth="1"/>
    <col min="14867" max="14867" width="0" style="446" hidden="1" customWidth="1"/>
    <col min="14868" max="14868" width="3.7109375" style="446" customWidth="1"/>
    <col min="14869" max="14869" width="11.140625" style="446" bestFit="1" customWidth="1"/>
    <col min="14870" max="15097" width="10.5703125" style="446"/>
    <col min="15098" max="15105" width="0" style="446" hidden="1" customWidth="1"/>
    <col min="15106" max="15108" width="3.7109375" style="446" customWidth="1"/>
    <col min="15109" max="15109" width="12.7109375" style="446" customWidth="1"/>
    <col min="15110" max="15110" width="47.42578125" style="446" customWidth="1"/>
    <col min="15111" max="15119" width="0" style="446" hidden="1" customWidth="1"/>
    <col min="15120" max="15120" width="11.7109375" style="446" customWidth="1"/>
    <col min="15121" max="15121" width="6.42578125" style="446" bestFit="1" customWidth="1"/>
    <col min="15122" max="15122" width="11.7109375" style="446" customWidth="1"/>
    <col min="15123" max="15123" width="0" style="446" hidden="1" customWidth="1"/>
    <col min="15124" max="15124" width="3.7109375" style="446" customWidth="1"/>
    <col min="15125" max="15125" width="11.140625" style="446" bestFit="1" customWidth="1"/>
    <col min="15126" max="15353" width="10.5703125" style="446"/>
    <col min="15354" max="15361" width="0" style="446" hidden="1" customWidth="1"/>
    <col min="15362" max="15364" width="3.7109375" style="446" customWidth="1"/>
    <col min="15365" max="15365" width="12.7109375" style="446" customWidth="1"/>
    <col min="15366" max="15366" width="47.42578125" style="446" customWidth="1"/>
    <col min="15367" max="15375" width="0" style="446" hidden="1" customWidth="1"/>
    <col min="15376" max="15376" width="11.7109375" style="446" customWidth="1"/>
    <col min="15377" max="15377" width="6.42578125" style="446" bestFit="1" customWidth="1"/>
    <col min="15378" max="15378" width="11.7109375" style="446" customWidth="1"/>
    <col min="15379" max="15379" width="0" style="446" hidden="1" customWidth="1"/>
    <col min="15380" max="15380" width="3.7109375" style="446" customWidth="1"/>
    <col min="15381" max="15381" width="11.140625" style="446" bestFit="1" customWidth="1"/>
    <col min="15382" max="15609" width="10.5703125" style="446"/>
    <col min="15610" max="15617" width="0" style="446" hidden="1" customWidth="1"/>
    <col min="15618" max="15620" width="3.7109375" style="446" customWidth="1"/>
    <col min="15621" max="15621" width="12.7109375" style="446" customWidth="1"/>
    <col min="15622" max="15622" width="47.42578125" style="446" customWidth="1"/>
    <col min="15623" max="15631" width="0" style="446" hidden="1" customWidth="1"/>
    <col min="15632" max="15632" width="11.7109375" style="446" customWidth="1"/>
    <col min="15633" max="15633" width="6.42578125" style="446" bestFit="1" customWidth="1"/>
    <col min="15634" max="15634" width="11.7109375" style="446" customWidth="1"/>
    <col min="15635" max="15635" width="0" style="446" hidden="1" customWidth="1"/>
    <col min="15636" max="15636" width="3.7109375" style="446" customWidth="1"/>
    <col min="15637" max="15637" width="11.140625" style="446" bestFit="1" customWidth="1"/>
    <col min="15638" max="15865" width="10.5703125" style="446"/>
    <col min="15866" max="15873" width="0" style="446" hidden="1" customWidth="1"/>
    <col min="15874" max="15876" width="3.7109375" style="446" customWidth="1"/>
    <col min="15877" max="15877" width="12.7109375" style="446" customWidth="1"/>
    <col min="15878" max="15878" width="47.42578125" style="446" customWidth="1"/>
    <col min="15879" max="15887" width="0" style="446" hidden="1" customWidth="1"/>
    <col min="15888" max="15888" width="11.7109375" style="446" customWidth="1"/>
    <col min="15889" max="15889" width="6.42578125" style="446" bestFit="1" customWidth="1"/>
    <col min="15890" max="15890" width="11.7109375" style="446" customWidth="1"/>
    <col min="15891" max="15891" width="0" style="446" hidden="1" customWidth="1"/>
    <col min="15892" max="15892" width="3.7109375" style="446" customWidth="1"/>
    <col min="15893" max="15893" width="11.140625" style="446" bestFit="1" customWidth="1"/>
    <col min="15894" max="16121" width="10.5703125" style="446"/>
    <col min="16122" max="16129" width="0" style="446" hidden="1" customWidth="1"/>
    <col min="16130" max="16132" width="3.7109375" style="446" customWidth="1"/>
    <col min="16133" max="16133" width="12.7109375" style="446" customWidth="1"/>
    <col min="16134" max="16134" width="47.42578125" style="446" customWidth="1"/>
    <col min="16135" max="16143" width="0" style="446" hidden="1" customWidth="1"/>
    <col min="16144" max="16144" width="11.7109375" style="446" customWidth="1"/>
    <col min="16145" max="16145" width="6.42578125" style="446" bestFit="1" customWidth="1"/>
    <col min="16146" max="16146" width="11.7109375" style="446" customWidth="1"/>
    <col min="16147" max="16147" width="0" style="446" hidden="1" customWidth="1"/>
    <col min="16148" max="16148" width="3.7109375" style="446" customWidth="1"/>
    <col min="16149" max="16149" width="11.140625" style="446" bestFit="1" customWidth="1"/>
    <col min="16150" max="16384" width="10.5703125" style="446"/>
  </cols>
  <sheetData>
    <row r="1" spans="1:33" hidden="1"/>
    <row r="2" spans="1:33" hidden="1"/>
    <row r="3" spans="1:33" hidden="1"/>
    <row r="4" spans="1:33" ht="3" customHeight="1">
      <c r="J4" s="451"/>
      <c r="K4" s="451"/>
      <c r="L4" s="447"/>
      <c r="M4" s="447"/>
      <c r="N4" s="447"/>
      <c r="O4" s="454"/>
      <c r="P4" s="454"/>
      <c r="Q4" s="454"/>
      <c r="R4" s="454"/>
      <c r="S4" s="454"/>
      <c r="T4" s="454"/>
      <c r="U4" s="454"/>
      <c r="V4" s="454"/>
      <c r="W4" s="454"/>
      <c r="X4" s="454"/>
      <c r="Y4" s="454"/>
      <c r="Z4" s="447"/>
    </row>
    <row r="5" spans="1:33" ht="26.1" customHeight="1">
      <c r="J5" s="451"/>
      <c r="K5" s="451"/>
      <c r="L5" s="1373" t="s">
        <v>738</v>
      </c>
      <c r="M5" s="1373"/>
      <c r="N5" s="1373"/>
      <c r="O5" s="1373"/>
      <c r="P5" s="1373"/>
      <c r="Q5" s="1373"/>
      <c r="R5" s="1373"/>
      <c r="S5" s="1373"/>
      <c r="T5" s="1373"/>
      <c r="U5" s="548"/>
      <c r="V5" s="493"/>
      <c r="W5" s="493"/>
      <c r="X5" s="554"/>
      <c r="Y5" s="554"/>
      <c r="Z5" s="467"/>
    </row>
    <row r="6" spans="1:33" ht="3" customHeight="1">
      <c r="J6" s="451"/>
      <c r="K6" s="451"/>
      <c r="L6" s="447"/>
      <c r="M6" s="447"/>
      <c r="N6" s="447"/>
      <c r="O6" s="450"/>
      <c r="P6" s="450"/>
      <c r="Q6" s="450"/>
      <c r="R6" s="450"/>
      <c r="S6" s="450"/>
      <c r="T6" s="450"/>
      <c r="U6" s="447"/>
      <c r="V6" s="447"/>
    </row>
    <row r="7" spans="1:33"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33" s="461" customFormat="1" ht="18.75">
      <c r="A8" s="475"/>
      <c r="B8" s="475"/>
      <c r="C8" s="475"/>
      <c r="D8" s="475"/>
      <c r="E8" s="475"/>
      <c r="F8" s="475"/>
      <c r="G8" s="475"/>
      <c r="H8" s="475"/>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635"/>
      <c r="V8" s="456"/>
      <c r="AC8" s="475"/>
      <c r="AD8" s="475"/>
      <c r="AE8" s="475"/>
      <c r="AF8" s="475"/>
      <c r="AG8" s="475"/>
    </row>
    <row r="9" spans="1:33" s="461" customFormat="1" ht="22.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635"/>
      <c r="V9" s="456"/>
      <c r="AC9" s="475"/>
      <c r="AD9" s="475"/>
      <c r="AE9" s="475"/>
      <c r="AF9" s="475"/>
      <c r="AG9" s="475"/>
    </row>
    <row r="10" spans="1:33"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33" s="461" customFormat="1" ht="11.25" hidden="1">
      <c r="A11" s="475"/>
      <c r="B11" s="475"/>
      <c r="C11" s="475"/>
      <c r="D11" s="475"/>
      <c r="E11" s="475"/>
      <c r="F11" s="475"/>
      <c r="G11" s="475"/>
      <c r="H11" s="475"/>
      <c r="L11" s="522"/>
      <c r="M11" s="522"/>
      <c r="N11" s="536"/>
      <c r="O11" s="551"/>
      <c r="P11" s="551"/>
      <c r="Q11" s="551"/>
      <c r="R11" s="551"/>
      <c r="S11" s="551"/>
      <c r="T11" s="551"/>
      <c r="U11" s="456"/>
      <c r="V11" s="456"/>
      <c r="Z11" s="473" t="s">
        <v>371</v>
      </c>
      <c r="AC11" s="475"/>
      <c r="AD11" s="475"/>
      <c r="AE11" s="475"/>
      <c r="AF11" s="475"/>
      <c r="AG11" s="475"/>
    </row>
    <row r="12" spans="1:33">
      <c r="J12" s="451"/>
      <c r="K12" s="451"/>
      <c r="L12" s="447"/>
      <c r="M12" s="447"/>
      <c r="N12" s="447"/>
      <c r="O12" s="1390"/>
      <c r="P12" s="1390"/>
      <c r="Q12" s="1390"/>
      <c r="R12" s="1390"/>
      <c r="S12" s="1390"/>
      <c r="T12" s="1390"/>
      <c r="U12" s="1390"/>
      <c r="V12" s="1390"/>
      <c r="W12" s="1390"/>
      <c r="X12" s="1390"/>
      <c r="Y12" s="1390"/>
      <c r="Z12" s="1390"/>
    </row>
    <row r="13" spans="1:33" ht="14.25" customHeight="1">
      <c r="J13" s="451"/>
      <c r="K13" s="451"/>
      <c r="L13" s="1357" t="s">
        <v>445</v>
      </c>
      <c r="M13" s="1357"/>
      <c r="N13" s="1357"/>
      <c r="O13" s="1357"/>
      <c r="P13" s="1357"/>
      <c r="Q13" s="1357"/>
      <c r="R13" s="1357"/>
      <c r="S13" s="1357"/>
      <c r="T13" s="1357"/>
      <c r="U13" s="1357"/>
      <c r="V13" s="1357"/>
      <c r="W13" s="1357"/>
      <c r="X13" s="1357"/>
      <c r="Y13" s="1357"/>
      <c r="Z13" s="1357"/>
      <c r="AA13" s="1357"/>
      <c r="AB13" s="1298" t="s">
        <v>446</v>
      </c>
    </row>
    <row r="14" spans="1:33" ht="14.25" customHeight="1">
      <c r="J14" s="451"/>
      <c r="K14" s="451"/>
      <c r="L14" s="1357" t="s">
        <v>91</v>
      </c>
      <c r="M14" s="1357" t="s">
        <v>603</v>
      </c>
      <c r="N14" s="547"/>
      <c r="O14" s="1298" t="s">
        <v>605</v>
      </c>
      <c r="P14" s="1298"/>
      <c r="Q14" s="1298"/>
      <c r="R14" s="1298"/>
      <c r="S14" s="1298"/>
      <c r="T14" s="1298"/>
      <c r="U14" s="1298"/>
      <c r="V14" s="1298"/>
      <c r="W14" s="1298"/>
      <c r="X14" s="1298"/>
      <c r="Y14" s="1298"/>
      <c r="Z14" s="1357" t="s">
        <v>339</v>
      </c>
      <c r="AA14" s="1389" t="s">
        <v>274</v>
      </c>
      <c r="AB14" s="1298"/>
    </row>
    <row r="15" spans="1:33" s="493" customFormat="1" ht="14.25" customHeight="1">
      <c r="A15" s="554"/>
      <c r="B15" s="554"/>
      <c r="C15" s="554"/>
      <c r="D15" s="554"/>
      <c r="E15" s="554"/>
      <c r="F15" s="554"/>
      <c r="G15" s="560"/>
      <c r="H15" s="560"/>
      <c r="I15" s="501"/>
      <c r="J15" s="499"/>
      <c r="K15" s="499"/>
      <c r="L15" s="1357"/>
      <c r="M15" s="1357"/>
      <c r="N15" s="547"/>
      <c r="O15" s="1398" t="s">
        <v>618</v>
      </c>
      <c r="P15" s="1398" t="s">
        <v>590</v>
      </c>
      <c r="Q15" s="1398" t="s">
        <v>591</v>
      </c>
      <c r="R15" s="1398" t="s">
        <v>270</v>
      </c>
      <c r="S15" s="1398"/>
      <c r="T15" s="1398" t="s">
        <v>270</v>
      </c>
      <c r="U15" s="1398"/>
      <c r="V15" s="621"/>
      <c r="W15" s="1397" t="s">
        <v>616</v>
      </c>
      <c r="X15" s="1397"/>
      <c r="Y15" s="1397"/>
      <c r="Z15" s="1357"/>
      <c r="AA15" s="1389"/>
      <c r="AB15" s="1298"/>
      <c r="AC15" s="554"/>
      <c r="AD15" s="554"/>
      <c r="AE15" s="554"/>
      <c r="AF15" s="554"/>
      <c r="AG15" s="554"/>
    </row>
    <row r="16" spans="1:33" ht="56.25" customHeight="1">
      <c r="J16" s="451"/>
      <c r="K16" s="451"/>
      <c r="L16" s="1357"/>
      <c r="M16" s="1357"/>
      <c r="N16" s="547"/>
      <c r="O16" s="1398"/>
      <c r="P16" s="1398"/>
      <c r="Q16" s="1398"/>
      <c r="R16" s="505" t="s">
        <v>592</v>
      </c>
      <c r="S16" s="505" t="s">
        <v>593</v>
      </c>
      <c r="T16" s="505" t="s">
        <v>594</v>
      </c>
      <c r="U16" s="505" t="s">
        <v>595</v>
      </c>
      <c r="V16" s="505"/>
      <c r="W16" s="506" t="s">
        <v>273</v>
      </c>
      <c r="X16" s="1399" t="s">
        <v>272</v>
      </c>
      <c r="Y16" s="1399"/>
      <c r="Z16" s="1357"/>
      <c r="AA16" s="1389"/>
      <c r="AB16" s="1298"/>
    </row>
    <row r="17" spans="1:33">
      <c r="J17" s="451"/>
      <c r="K17" s="459">
        <v>1</v>
      </c>
      <c r="L17" s="448" t="s">
        <v>92</v>
      </c>
      <c r="M17" s="448" t="s">
        <v>48</v>
      </c>
      <c r="N17" s="466" t="s">
        <v>48</v>
      </c>
      <c r="O17" s="457">
        <f ca="1">OFFSET(O17,0,-1)+1</f>
        <v>3</v>
      </c>
      <c r="P17" s="457">
        <f t="shared" ref="P17:W17" ca="1" si="0">OFFSET(P17,0,-1)+1</f>
        <v>4</v>
      </c>
      <c r="Q17" s="457">
        <f t="shared" ca="1" si="0"/>
        <v>5</v>
      </c>
      <c r="R17" s="457">
        <f t="shared" ca="1" si="0"/>
        <v>6</v>
      </c>
      <c r="S17" s="457">
        <f t="shared" ca="1" si="0"/>
        <v>7</v>
      </c>
      <c r="T17" s="457">
        <f t="shared" ca="1" si="0"/>
        <v>8</v>
      </c>
      <c r="U17" s="457">
        <f t="shared" ca="1" si="0"/>
        <v>9</v>
      </c>
      <c r="V17" s="465">
        <f ca="1">OFFSET(V17,0,-1)</f>
        <v>9</v>
      </c>
      <c r="W17" s="457">
        <f t="shared" ca="1" si="0"/>
        <v>10</v>
      </c>
      <c r="X17" s="1375">
        <f ca="1">OFFSET(X17,0,-1)+1</f>
        <v>11</v>
      </c>
      <c r="Y17" s="1375"/>
      <c r="Z17" s="457">
        <f ca="1">OFFSET(Z17,0,-2)+1</f>
        <v>12</v>
      </c>
      <c r="AB17" s="457">
        <f ca="1">OFFSET(AB17,0,-2)+1</f>
        <v>13</v>
      </c>
    </row>
    <row r="18" spans="1:33" ht="22.5">
      <c r="A18" s="1376">
        <v>1</v>
      </c>
      <c r="B18" s="1000"/>
      <c r="C18" s="1000"/>
      <c r="D18" s="1000"/>
      <c r="E18" s="1001"/>
      <c r="F18" s="1002"/>
      <c r="G18" s="1000"/>
      <c r="H18" s="1000"/>
      <c r="I18" s="988"/>
      <c r="J18" s="993"/>
      <c r="K18" s="993"/>
      <c r="L18" s="562">
        <f>mergeValue(A18)</f>
        <v>1</v>
      </c>
      <c r="M18" s="610" t="s">
        <v>19</v>
      </c>
      <c r="N18" s="549"/>
      <c r="O18" s="1388"/>
      <c r="P18" s="1388"/>
      <c r="Q18" s="1388"/>
      <c r="R18" s="1388"/>
      <c r="S18" s="1388"/>
      <c r="T18" s="1388"/>
      <c r="U18" s="1388"/>
      <c r="V18" s="1388"/>
      <c r="W18" s="1388"/>
      <c r="X18" s="1388"/>
      <c r="Y18" s="1388"/>
      <c r="Z18" s="1388"/>
      <c r="AA18" s="1388"/>
      <c r="AB18" s="599" t="s">
        <v>721</v>
      </c>
    </row>
    <row r="19" spans="1:33" ht="22.5">
      <c r="A19" s="1376"/>
      <c r="B19" s="1376">
        <v>1</v>
      </c>
      <c r="C19" s="1000"/>
      <c r="D19" s="1000"/>
      <c r="E19" s="1002"/>
      <c r="F19" s="1002"/>
      <c r="G19" s="1000"/>
      <c r="H19" s="1000"/>
      <c r="I19" s="995"/>
      <c r="J19" s="990"/>
      <c r="K19" s="989"/>
      <c r="L19" s="562" t="str">
        <f>mergeValue(A19) &amp;"."&amp; mergeValue(B19)</f>
        <v>1.1</v>
      </c>
      <c r="M19" s="516" t="s">
        <v>15</v>
      </c>
      <c r="N19" s="549"/>
      <c r="O19" s="1388"/>
      <c r="P19" s="1388"/>
      <c r="Q19" s="1388"/>
      <c r="R19" s="1388"/>
      <c r="S19" s="1388"/>
      <c r="T19" s="1388"/>
      <c r="U19" s="1388"/>
      <c r="V19" s="1388"/>
      <c r="W19" s="1388"/>
      <c r="X19" s="1388"/>
      <c r="Y19" s="1388"/>
      <c r="Z19" s="1388"/>
      <c r="AA19" s="1388"/>
      <c r="AB19" s="599" t="s">
        <v>460</v>
      </c>
    </row>
    <row r="20" spans="1:33" ht="22.5">
      <c r="A20" s="1376"/>
      <c r="B20" s="1376"/>
      <c r="C20" s="1376">
        <v>1</v>
      </c>
      <c r="D20" s="1000"/>
      <c r="E20" s="1002"/>
      <c r="F20" s="1002"/>
      <c r="G20" s="1000"/>
      <c r="H20" s="1000"/>
      <c r="I20" s="995"/>
      <c r="J20" s="990"/>
      <c r="K20" s="989"/>
      <c r="L20" s="562" t="str">
        <f>mergeValue(A20) &amp;"."&amp; mergeValue(B20)&amp;"."&amp; mergeValue(C20)</f>
        <v>1.1.1</v>
      </c>
      <c r="M20" s="517" t="s">
        <v>7</v>
      </c>
      <c r="N20" s="549"/>
      <c r="O20" s="1388"/>
      <c r="P20" s="1388"/>
      <c r="Q20" s="1388"/>
      <c r="R20" s="1388"/>
      <c r="S20" s="1388"/>
      <c r="T20" s="1388"/>
      <c r="U20" s="1388"/>
      <c r="V20" s="1388"/>
      <c r="W20" s="1388"/>
      <c r="X20" s="1388"/>
      <c r="Y20" s="1388"/>
      <c r="Z20" s="1388"/>
      <c r="AA20" s="1388"/>
      <c r="AB20" s="599" t="s">
        <v>601</v>
      </c>
    </row>
    <row r="21" spans="1:33" ht="22.5">
      <c r="A21" s="1376"/>
      <c r="B21" s="1376"/>
      <c r="C21" s="1376"/>
      <c r="D21" s="1376">
        <v>1</v>
      </c>
      <c r="E21" s="1002"/>
      <c r="F21" s="1002"/>
      <c r="G21" s="1000"/>
      <c r="H21" s="1000"/>
      <c r="I21" s="995"/>
      <c r="J21" s="990"/>
      <c r="K21" s="989"/>
      <c r="L21" s="562" t="str">
        <f>mergeValue(A21) &amp;"."&amp; mergeValue(B21)&amp;"."&amp; mergeValue(C21)&amp;"."&amp; mergeValue(D21)</f>
        <v>1.1.1.1</v>
      </c>
      <c r="M21" s="518" t="s">
        <v>21</v>
      </c>
      <c r="N21" s="549"/>
      <c r="O21" s="1388"/>
      <c r="P21" s="1388"/>
      <c r="Q21" s="1388"/>
      <c r="R21" s="1388"/>
      <c r="S21" s="1388"/>
      <c r="T21" s="1388"/>
      <c r="U21" s="1388"/>
      <c r="V21" s="1388"/>
      <c r="W21" s="1388"/>
      <c r="X21" s="1388"/>
      <c r="Y21" s="1388"/>
      <c r="Z21" s="1388"/>
      <c r="AA21" s="1388"/>
      <c r="AB21" s="599" t="s">
        <v>602</v>
      </c>
    </row>
    <row r="22" spans="1:33" hidden="1">
      <c r="A22" s="1376"/>
      <c r="B22" s="1376"/>
      <c r="C22" s="1376"/>
      <c r="D22" s="1376"/>
      <c r="E22" s="1376">
        <v>1</v>
      </c>
      <c r="F22" s="1002"/>
      <c r="G22" s="1000"/>
      <c r="H22" s="1000"/>
      <c r="I22" s="994"/>
      <c r="J22" s="990"/>
      <c r="K22" s="989"/>
      <c r="L22" s="562"/>
      <c r="M22" s="524"/>
      <c r="N22" s="550"/>
      <c r="O22" s="600"/>
      <c r="P22" s="600"/>
      <c r="Q22" s="600"/>
      <c r="R22" s="600"/>
      <c r="S22" s="600"/>
      <c r="T22" s="600"/>
      <c r="U22" s="600"/>
      <c r="V22" s="600"/>
      <c r="W22" s="600"/>
      <c r="X22" s="600"/>
      <c r="Y22" s="600"/>
      <c r="Z22" s="600"/>
      <c r="AA22" s="478"/>
      <c r="AB22" s="599"/>
    </row>
    <row r="23" spans="1:33" ht="33.75">
      <c r="A23" s="1376"/>
      <c r="B23" s="1376"/>
      <c r="C23" s="1376"/>
      <c r="D23" s="1376"/>
      <c r="E23" s="1376"/>
      <c r="F23" s="1376">
        <v>1</v>
      </c>
      <c r="G23" s="1000"/>
      <c r="H23" s="1000"/>
      <c r="I23" s="1395"/>
      <c r="J23" s="990"/>
      <c r="K23" s="989"/>
      <c r="L23" s="562" t="str">
        <f>mergeValue(A23) &amp;"."&amp; mergeValue(B23)&amp;"."&amp; mergeValue(C23)&amp;"."&amp; mergeValue(D23)&amp;"."&amp; mergeValue(F23)</f>
        <v>1.1.1.1.1</v>
      </c>
      <c r="M23" s="525" t="s">
        <v>9</v>
      </c>
      <c r="N23" s="550"/>
      <c r="O23" s="1379"/>
      <c r="P23" s="1380"/>
      <c r="Q23" s="1380"/>
      <c r="R23" s="1380"/>
      <c r="S23" s="1380"/>
      <c r="T23" s="1380"/>
      <c r="U23" s="1380"/>
      <c r="V23" s="1380"/>
      <c r="W23" s="1380"/>
      <c r="X23" s="1380"/>
      <c r="Y23" s="1380"/>
      <c r="Z23" s="1380"/>
      <c r="AA23" s="1381"/>
      <c r="AB23" s="599" t="s">
        <v>723</v>
      </c>
      <c r="AD23" s="474" t="str">
        <f>strCheckUnique(AE23:AE28)</f>
        <v/>
      </c>
      <c r="AF23" s="474"/>
    </row>
    <row r="24" spans="1:33" ht="56.25">
      <c r="A24" s="1376"/>
      <c r="B24" s="1376"/>
      <c r="C24" s="1376"/>
      <c r="D24" s="1376"/>
      <c r="E24" s="1376"/>
      <c r="F24" s="1376"/>
      <c r="G24" s="1376">
        <v>1</v>
      </c>
      <c r="H24" s="1000"/>
      <c r="I24" s="1395"/>
      <c r="J24" s="1396"/>
      <c r="K24" s="996"/>
      <c r="L24" s="562" t="str">
        <f>mergeValue(A24) &amp;"."&amp; mergeValue(B24)&amp;"."&amp; mergeValue(C24)&amp;"."&amp; mergeValue(D24)&amp;"."&amp; mergeValue(F24)&amp;"."&amp; mergeValue(G24)</f>
        <v>1.1.1.1.1.1</v>
      </c>
      <c r="M24" s="1088" t="s">
        <v>614</v>
      </c>
      <c r="N24" s="615"/>
      <c r="O24" s="532"/>
      <c r="P24" s="532"/>
      <c r="Q24" s="532"/>
      <c r="R24" s="463"/>
      <c r="S24" s="1041"/>
      <c r="T24" s="463"/>
      <c r="U24" s="1041"/>
      <c r="V24" s="553" t="str">
        <f>W24 &amp; "-" &amp; Y24</f>
        <v>-</v>
      </c>
      <c r="W24" s="1382"/>
      <c r="X24" s="1372" t="s">
        <v>83</v>
      </c>
      <c r="Y24" s="1382"/>
      <c r="Z24" s="1372" t="s">
        <v>84</v>
      </c>
      <c r="AA24" s="507"/>
      <c r="AB24" s="599" t="s">
        <v>741</v>
      </c>
      <c r="AC24" s="470" t="str">
        <f>strCheckDate(O24:AA24)</f>
        <v/>
      </c>
      <c r="AD24" s="474"/>
      <c r="AE24" s="474" t="str">
        <f>IF(M24="","",M24 )</f>
        <v>горячая вода в системе централизованного теплоснабжения на горячее водоснабжение</v>
      </c>
      <c r="AF24" s="474"/>
      <c r="AG24" s="474"/>
    </row>
    <row r="25" spans="1:33" ht="87.95" customHeight="1">
      <c r="A25" s="1376"/>
      <c r="B25" s="1376"/>
      <c r="C25" s="1376"/>
      <c r="D25" s="1376"/>
      <c r="E25" s="1376"/>
      <c r="F25" s="1376"/>
      <c r="G25" s="1376"/>
      <c r="H25" s="1000">
        <v>1</v>
      </c>
      <c r="I25" s="1395"/>
      <c r="J25" s="1396"/>
      <c r="K25" s="996"/>
      <c r="L25" s="562" t="str">
        <f>mergeValue(A25) &amp;"."&amp; mergeValue(B25)&amp;"."&amp; mergeValue(C25)&amp;"."&amp; mergeValue(D25)&amp;"."&amp; mergeValue(F25)&amp;"."&amp; mergeValue(G25)&amp;"."&amp; mergeValue(H25)</f>
        <v>1.1.1.1.1.1.1</v>
      </c>
      <c r="M25" s="1018"/>
      <c r="N25" s="464"/>
      <c r="O25" s="532"/>
      <c r="P25" s="532"/>
      <c r="Q25" s="532"/>
      <c r="R25" s="463"/>
      <c r="S25" s="1041"/>
      <c r="T25" s="463"/>
      <c r="U25" s="1041"/>
      <c r="V25" s="553" t="str">
        <f>W25 &amp; "-" &amp; Y25</f>
        <v>-</v>
      </c>
      <c r="W25" s="1382"/>
      <c r="X25" s="1372"/>
      <c r="Y25" s="1382"/>
      <c r="Z25" s="1372"/>
      <c r="AA25" s="637"/>
      <c r="AB25" s="1346" t="s">
        <v>742</v>
      </c>
      <c r="AC25" s="470" t="str">
        <f>strCheckDate(O25:AA25)</f>
        <v/>
      </c>
      <c r="AF25" s="474"/>
    </row>
    <row r="26" spans="1:33" hidden="1">
      <c r="A26" s="1376"/>
      <c r="B26" s="1376"/>
      <c r="C26" s="1376"/>
      <c r="D26" s="1376"/>
      <c r="E26" s="1376"/>
      <c r="F26" s="1376"/>
      <c r="G26" s="1376"/>
      <c r="H26" s="1000"/>
      <c r="I26" s="1395"/>
      <c r="J26" s="1396"/>
      <c r="K26" s="996"/>
      <c r="L26" s="569"/>
      <c r="M26" s="615"/>
      <c r="N26" s="615"/>
      <c r="O26" s="532"/>
      <c r="P26" s="463"/>
      <c r="Q26" s="463"/>
      <c r="R26" s="463"/>
      <c r="S26" s="463"/>
      <c r="T26" s="463"/>
      <c r="U26" s="529"/>
      <c r="V26" s="553"/>
      <c r="W26" s="1371"/>
      <c r="X26" s="1372"/>
      <c r="Y26" s="1371"/>
      <c r="Z26" s="1372"/>
      <c r="AA26" s="507"/>
      <c r="AB26" s="1347"/>
      <c r="AF26" s="474">
        <f ca="1">OFFSET(AF26,-1,0)</f>
        <v>0</v>
      </c>
    </row>
    <row r="27" spans="1:33" s="445" customFormat="1" ht="15" customHeight="1">
      <c r="A27" s="1376"/>
      <c r="B27" s="1376"/>
      <c r="C27" s="1376"/>
      <c r="D27" s="1376"/>
      <c r="E27" s="1376"/>
      <c r="F27" s="1376"/>
      <c r="G27" s="1376"/>
      <c r="H27" s="1000"/>
      <c r="I27" s="1395"/>
      <c r="J27" s="1396"/>
      <c r="K27" s="997"/>
      <c r="L27" s="508"/>
      <c r="M27" s="527" t="s">
        <v>40</v>
      </c>
      <c r="N27" s="521"/>
      <c r="O27" s="515"/>
      <c r="P27" s="515"/>
      <c r="Q27" s="515"/>
      <c r="R27" s="515"/>
      <c r="S27" s="515"/>
      <c r="T27" s="515"/>
      <c r="U27" s="515"/>
      <c r="V27" s="515"/>
      <c r="W27" s="533"/>
      <c r="X27" s="534"/>
      <c r="Y27" s="533"/>
      <c r="Z27" s="521"/>
      <c r="AA27" s="530"/>
      <c r="AB27" s="1348"/>
      <c r="AC27" s="471"/>
      <c r="AD27" s="471"/>
      <c r="AE27" s="471"/>
      <c r="AF27" s="471"/>
      <c r="AG27" s="471"/>
    </row>
    <row r="28" spans="1:33" s="445" customFormat="1" ht="15" customHeight="1">
      <c r="A28" s="1376"/>
      <c r="B28" s="1376"/>
      <c r="C28" s="1376"/>
      <c r="D28" s="1376"/>
      <c r="E28" s="1376"/>
      <c r="F28" s="1376"/>
      <c r="G28" s="1000"/>
      <c r="H28" s="1000"/>
      <c r="I28" s="1395"/>
      <c r="J28" s="998"/>
      <c r="K28" s="997"/>
      <c r="L28" s="508"/>
      <c r="M28" s="526" t="s">
        <v>24</v>
      </c>
      <c r="N28" s="527"/>
      <c r="O28" s="527"/>
      <c r="P28" s="527"/>
      <c r="Q28" s="527"/>
      <c r="R28" s="527"/>
      <c r="S28" s="527"/>
      <c r="T28" s="527"/>
      <c r="U28" s="527"/>
      <c r="V28" s="527"/>
      <c r="W28" s="527"/>
      <c r="X28" s="527"/>
      <c r="Y28" s="527"/>
      <c r="Z28" s="527"/>
      <c r="AA28" s="527"/>
      <c r="AB28" s="530"/>
      <c r="AC28" s="471"/>
      <c r="AD28" s="471"/>
      <c r="AE28" s="471"/>
      <c r="AF28" s="471"/>
      <c r="AG28" s="471"/>
    </row>
    <row r="29" spans="1:33" s="445" customFormat="1" ht="15" customHeight="1">
      <c r="A29" s="1376"/>
      <c r="B29" s="1376"/>
      <c r="C29" s="1376"/>
      <c r="D29" s="1376"/>
      <c r="E29" s="1376"/>
      <c r="F29" s="1003"/>
      <c r="G29" s="1000"/>
      <c r="H29" s="1000"/>
      <c r="I29" s="994"/>
      <c r="J29" s="992"/>
      <c r="K29" s="997"/>
      <c r="L29" s="508"/>
      <c r="M29" s="521" t="s">
        <v>10</v>
      </c>
      <c r="N29" s="520"/>
      <c r="O29" s="515"/>
      <c r="P29" s="515"/>
      <c r="Q29" s="515"/>
      <c r="R29" s="515"/>
      <c r="S29" s="515"/>
      <c r="T29" s="515"/>
      <c r="U29" s="515"/>
      <c r="V29" s="515"/>
      <c r="W29" s="542"/>
      <c r="X29" s="534"/>
      <c r="Y29" s="533"/>
      <c r="Z29" s="520"/>
      <c r="AA29" s="534"/>
      <c r="AB29" s="530"/>
      <c r="AC29" s="471"/>
      <c r="AD29" s="471"/>
      <c r="AE29" s="471"/>
      <c r="AF29" s="471"/>
      <c r="AG29" s="471"/>
    </row>
    <row r="30" spans="1:33" s="445" customFormat="1" hidden="1">
      <c r="A30" s="1376"/>
      <c r="B30" s="1376"/>
      <c r="C30" s="1376"/>
      <c r="D30" s="1376"/>
      <c r="E30" s="1003"/>
      <c r="F30" s="1003"/>
      <c r="G30" s="1000"/>
      <c r="H30" s="1000"/>
      <c r="I30" s="999"/>
      <c r="J30" s="992"/>
      <c r="K30" s="988"/>
      <c r="L30" s="508"/>
      <c r="M30" s="521"/>
      <c r="N30" s="521"/>
      <c r="O30" s="521"/>
      <c r="P30" s="521"/>
      <c r="Q30" s="521"/>
      <c r="R30" s="521"/>
      <c r="S30" s="521"/>
      <c r="T30" s="521"/>
      <c r="U30" s="521"/>
      <c r="V30" s="521"/>
      <c r="W30" s="521"/>
      <c r="X30" s="521"/>
      <c r="Y30" s="521"/>
      <c r="Z30" s="521"/>
      <c r="AA30" s="521"/>
      <c r="AB30" s="530"/>
      <c r="AC30" s="471"/>
      <c r="AD30" s="471"/>
      <c r="AE30" s="471"/>
      <c r="AF30" s="471"/>
      <c r="AG30" s="471"/>
    </row>
    <row r="31" spans="1:33" s="937" customFormat="1">
      <c r="A31" s="1376"/>
      <c r="B31" s="1376"/>
      <c r="C31" s="1376"/>
      <c r="D31" s="1004"/>
      <c r="E31" s="1004"/>
      <c r="F31" s="1004"/>
      <c r="G31" s="1005"/>
      <c r="H31" s="1004"/>
      <c r="I31" s="997"/>
      <c r="J31" s="992"/>
      <c r="K31" s="997"/>
      <c r="L31" s="654"/>
      <c r="M31" s="987" t="s">
        <v>16</v>
      </c>
      <c r="N31" s="949"/>
      <c r="O31" s="949"/>
      <c r="P31" s="949"/>
      <c r="Q31" s="949"/>
      <c r="R31" s="949"/>
      <c r="S31" s="949"/>
      <c r="T31" s="949"/>
      <c r="U31" s="949"/>
      <c r="V31" s="949"/>
      <c r="W31" s="949"/>
      <c r="X31" s="949"/>
      <c r="Y31" s="949"/>
      <c r="Z31" s="949"/>
      <c r="AA31" s="949"/>
      <c r="AB31" s="725"/>
      <c r="AC31" s="958"/>
      <c r="AD31" s="958"/>
      <c r="AE31" s="958"/>
      <c r="AF31" s="958"/>
      <c r="AG31" s="958"/>
    </row>
    <row r="32" spans="1:33" s="445" customFormat="1" ht="15" customHeight="1">
      <c r="A32" s="1376"/>
      <c r="B32" s="1376"/>
      <c r="C32" s="1004"/>
      <c r="D32" s="1004"/>
      <c r="E32" s="1004"/>
      <c r="F32" s="1004"/>
      <c r="G32" s="1005"/>
      <c r="H32" s="1004"/>
      <c r="I32" s="997"/>
      <c r="J32" s="992"/>
      <c r="K32" s="997"/>
      <c r="L32" s="508"/>
      <c r="M32" s="519" t="s">
        <v>17</v>
      </c>
      <c r="N32" s="519"/>
      <c r="O32" s="515"/>
      <c r="P32" s="515"/>
      <c r="Q32" s="515"/>
      <c r="R32" s="515"/>
      <c r="S32" s="515"/>
      <c r="T32" s="515"/>
      <c r="U32" s="515"/>
      <c r="V32" s="515"/>
      <c r="W32" s="542"/>
      <c r="X32" s="534"/>
      <c r="Y32" s="533"/>
      <c r="Z32" s="519"/>
      <c r="AA32" s="534"/>
      <c r="AB32" s="530"/>
      <c r="AC32" s="471"/>
      <c r="AD32" s="471"/>
      <c r="AE32" s="471"/>
      <c r="AF32" s="471"/>
      <c r="AG32" s="471"/>
    </row>
    <row r="33" spans="1:33" s="445" customFormat="1" ht="15" customHeight="1">
      <c r="A33" s="1376"/>
      <c r="B33" s="1004"/>
      <c r="C33" s="1004"/>
      <c r="D33" s="1004"/>
      <c r="E33" s="1004"/>
      <c r="F33" s="1004"/>
      <c r="G33" s="1005"/>
      <c r="H33" s="1004"/>
      <c r="I33" s="997"/>
      <c r="J33" s="992"/>
      <c r="K33" s="997"/>
      <c r="L33" s="508"/>
      <c r="M33" s="528" t="s">
        <v>18</v>
      </c>
      <c r="N33" s="519"/>
      <c r="O33" s="515"/>
      <c r="P33" s="515"/>
      <c r="Q33" s="515"/>
      <c r="R33" s="515"/>
      <c r="S33" s="515"/>
      <c r="T33" s="515"/>
      <c r="U33" s="515"/>
      <c r="V33" s="515"/>
      <c r="W33" s="542"/>
      <c r="X33" s="534"/>
      <c r="Y33" s="533"/>
      <c r="Z33" s="519"/>
      <c r="AA33" s="534"/>
      <c r="AB33" s="530"/>
      <c r="AC33" s="471"/>
      <c r="AD33" s="471"/>
      <c r="AE33" s="471"/>
      <c r="AF33" s="471"/>
      <c r="AG33" s="471"/>
    </row>
    <row r="34" spans="1:33" s="445" customFormat="1" ht="15" customHeight="1">
      <c r="A34" s="999"/>
      <c r="B34" s="999"/>
      <c r="C34" s="999"/>
      <c r="D34" s="999"/>
      <c r="E34" s="999"/>
      <c r="F34" s="999"/>
      <c r="G34" s="1006"/>
      <c r="H34" s="999"/>
      <c r="I34" s="991"/>
      <c r="J34" s="992"/>
      <c r="K34" s="988"/>
      <c r="L34" s="508"/>
      <c r="M34" s="535" t="s">
        <v>308</v>
      </c>
      <c r="N34" s="519"/>
      <c r="O34" s="515"/>
      <c r="P34" s="515"/>
      <c r="Q34" s="515"/>
      <c r="R34" s="515"/>
      <c r="S34" s="515"/>
      <c r="T34" s="515"/>
      <c r="U34" s="515"/>
      <c r="V34" s="515"/>
      <c r="W34" s="542"/>
      <c r="X34" s="534"/>
      <c r="Y34" s="533"/>
      <c r="Z34" s="519"/>
      <c r="AA34" s="534"/>
      <c r="AB34" s="530"/>
      <c r="AC34" s="471"/>
      <c r="AD34" s="471"/>
      <c r="AE34" s="471"/>
      <c r="AF34" s="471"/>
      <c r="AG34" s="471"/>
    </row>
    <row r="35" spans="1:33" ht="3" customHeight="1">
      <c r="L35" s="455"/>
      <c r="M35" s="455"/>
      <c r="N35" s="455"/>
      <c r="O35" s="455"/>
      <c r="P35" s="455"/>
      <c r="Q35" s="455"/>
      <c r="R35" s="455"/>
      <c r="S35" s="455"/>
      <c r="T35" s="455"/>
      <c r="U35" s="455"/>
      <c r="V35" s="455"/>
      <c r="W35" s="455"/>
      <c r="X35" s="455"/>
      <c r="Y35" s="455"/>
      <c r="Z35" s="455"/>
    </row>
    <row r="36" spans="1:33" ht="89.25" customHeight="1">
      <c r="L36" s="1">
        <v>1</v>
      </c>
      <c r="M36" s="1339" t="s">
        <v>743</v>
      </c>
      <c r="N36" s="1339"/>
      <c r="O36" s="1339"/>
      <c r="P36" s="1339"/>
      <c r="Q36" s="1339"/>
      <c r="R36" s="1339"/>
      <c r="S36" s="1339"/>
      <c r="T36" s="1339"/>
      <c r="U36" s="1339"/>
      <c r="V36" s="1339"/>
      <c r="W36" s="1339"/>
    </row>
  </sheetData>
  <sheetProtection password="FA9C" sheet="1" objects="1" scenarios="1" formatColumns="0" formatRows="0"/>
  <dataConsolidate link="1"/>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formula1>900</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340" t="s">
        <v>471</v>
      </c>
      <c r="G2" s="1341"/>
      <c r="H2" s="1342"/>
      <c r="I2" s="407"/>
    </row>
    <row r="3" spans="1:20" ht="3" customHeight="1"/>
    <row r="4" spans="1:20" s="182" customFormat="1" ht="11.25">
      <c r="A4" s="206"/>
      <c r="B4" s="206"/>
      <c r="C4" s="206"/>
      <c r="D4" s="206"/>
      <c r="F4" s="1298" t="s">
        <v>445</v>
      </c>
      <c r="G4" s="1298"/>
      <c r="H4" s="1298"/>
      <c r="I4" s="134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4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25.12.2018</v>
      </c>
      <c r="I7" s="188" t="s">
        <v>473</v>
      </c>
      <c r="J7" s="312"/>
      <c r="K7" s="206"/>
      <c r="L7" s="206"/>
      <c r="M7" s="206"/>
      <c r="N7" s="206"/>
      <c r="O7" s="206"/>
      <c r="P7" s="206"/>
      <c r="Q7" s="206"/>
      <c r="R7" s="206"/>
      <c r="S7" s="206"/>
      <c r="T7" s="206"/>
    </row>
    <row r="8" spans="1:20" s="182" customFormat="1" ht="45">
      <c r="A8" s="1344">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44"/>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44"/>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44"/>
      <c r="B11" s="1344">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44"/>
      <c r="B12" s="1344"/>
      <c r="C12" s="1344">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44"/>
      <c r="B13" s="1344"/>
      <c r="C13" s="1344"/>
      <c r="D13" s="321">
        <v>1</v>
      </c>
      <c r="F13" s="313" t="str">
        <f>"4."&amp;mergeValue(A13) &amp;"."&amp;mergeValue(B13)&amp;"."&amp;mergeValue(C13)&amp;"."&amp;mergeValue(D13)</f>
        <v>4.1.1.1.1</v>
      </c>
      <c r="G13" s="392" t="s">
        <v>478</v>
      </c>
      <c r="H13" s="297"/>
      <c r="I13" s="1345" t="s">
        <v>570</v>
      </c>
      <c r="J13" s="312"/>
      <c r="K13" s="206"/>
      <c r="L13" s="206"/>
      <c r="M13" s="206"/>
      <c r="N13" s="206"/>
      <c r="O13" s="206"/>
      <c r="P13" s="206"/>
      <c r="Q13" s="206"/>
      <c r="R13" s="206"/>
      <c r="S13" s="206"/>
      <c r="T13" s="206"/>
    </row>
    <row r="14" spans="1:20" s="182" customFormat="1" ht="18.75">
      <c r="A14" s="1344"/>
      <c r="B14" s="1344"/>
      <c r="C14" s="1344"/>
      <c r="D14" s="321"/>
      <c r="F14" s="315"/>
      <c r="G14" s="143" t="s">
        <v>4</v>
      </c>
      <c r="H14" s="320"/>
      <c r="I14" s="1345"/>
      <c r="J14" s="312"/>
      <c r="K14" s="206"/>
      <c r="L14" s="206"/>
      <c r="M14" s="206"/>
      <c r="N14" s="206"/>
      <c r="O14" s="206"/>
      <c r="P14" s="206"/>
      <c r="Q14" s="206"/>
      <c r="R14" s="206"/>
      <c r="S14" s="206"/>
      <c r="T14" s="206"/>
    </row>
    <row r="15" spans="1:20" s="182" customFormat="1" ht="18.75">
      <c r="A15" s="1344"/>
      <c r="B15" s="1344"/>
      <c r="C15" s="321"/>
      <c r="D15" s="321"/>
      <c r="F15" s="315"/>
      <c r="G15" s="142" t="s">
        <v>401</v>
      </c>
      <c r="H15" s="316"/>
      <c r="I15" s="317"/>
      <c r="J15" s="312"/>
      <c r="K15" s="206"/>
      <c r="L15" s="206"/>
      <c r="M15" s="206"/>
      <c r="N15" s="206"/>
      <c r="O15" s="206"/>
      <c r="P15" s="206"/>
      <c r="Q15" s="206"/>
      <c r="R15" s="206"/>
      <c r="S15" s="206"/>
      <c r="T15" s="206"/>
    </row>
    <row r="16" spans="1:20" s="182" customFormat="1" ht="18.75">
      <c r="A16" s="1344"/>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05"/>
      <c r="G18" s="390"/>
      <c r="H18" s="391"/>
      <c r="I18" s="218"/>
      <c r="J18" s="307"/>
      <c r="K18" s="307"/>
      <c r="L18" s="307"/>
      <c r="M18" s="307"/>
      <c r="N18" s="307"/>
      <c r="O18" s="307"/>
      <c r="P18" s="307"/>
      <c r="Q18" s="307"/>
      <c r="R18" s="307"/>
      <c r="S18" s="307"/>
      <c r="T18" s="307"/>
    </row>
    <row r="19" spans="1:20" s="306" customFormat="1" ht="15" customHeight="1">
      <c r="A19" s="307"/>
      <c r="B19" s="307"/>
      <c r="C19" s="307"/>
      <c r="D19" s="307"/>
      <c r="F19" s="305"/>
      <c r="G19" s="1339" t="s">
        <v>572</v>
      </c>
      <c r="H19" s="133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70" hidden="1" customWidth="1"/>
    <col min="7" max="8" width="7" style="476" hidden="1" customWidth="1"/>
    <col min="9" max="9" width="3.7109375" style="453" customWidth="1"/>
    <col min="10" max="11" width="3.7109375" style="452" customWidth="1"/>
    <col min="12" max="12" width="12.7109375" style="446" customWidth="1"/>
    <col min="13" max="13" width="47.42578125" style="446" customWidth="1"/>
    <col min="14" max="16" width="3.7109375" style="446" customWidth="1"/>
    <col min="17" max="17" width="23.7109375" style="446" customWidth="1"/>
    <col min="18" max="20" width="3.7109375" style="446" customWidth="1"/>
    <col min="21" max="21" width="23.7109375" style="446" customWidth="1"/>
    <col min="22" max="24" width="3.7109375" style="446" customWidth="1"/>
    <col min="25" max="27" width="23.7109375" style="446" customWidth="1"/>
    <col min="28" max="28" width="11.7109375" style="446" customWidth="1"/>
    <col min="29" max="29" width="3.7109375" style="446" customWidth="1"/>
    <col min="30" max="30" width="11.7109375" style="446" customWidth="1"/>
    <col min="31" max="31" width="8.5703125" style="446" hidden="1" customWidth="1"/>
    <col min="32" max="32" width="4.7109375" style="446" customWidth="1"/>
    <col min="33" max="33" width="115.7109375" style="446" customWidth="1"/>
    <col min="34" max="35" width="10.5703125" style="470"/>
    <col min="36" max="36" width="13.42578125" style="470" customWidth="1"/>
    <col min="37" max="37" width="10.5703125" style="470"/>
    <col min="38" max="246" width="10.5703125" style="446"/>
    <col min="247" max="254" width="0" style="446" hidden="1" customWidth="1"/>
    <col min="255" max="257" width="3.7109375" style="446" customWidth="1"/>
    <col min="258" max="258" width="12.7109375" style="446" customWidth="1"/>
    <col min="259" max="259" width="47.42578125" style="446" customWidth="1"/>
    <col min="260" max="260" width="5.5703125" style="446" customWidth="1"/>
    <col min="261" max="262" width="3.7109375" style="446" customWidth="1"/>
    <col min="263" max="263" width="22" style="446" customWidth="1"/>
    <col min="264" max="264" width="5.5703125" style="446" customWidth="1"/>
    <col min="265" max="266" width="3.7109375" style="446" customWidth="1"/>
    <col min="267" max="267" width="22" style="446" customWidth="1"/>
    <col min="268" max="268" width="5.5703125" style="446" customWidth="1"/>
    <col min="269" max="270" width="3.7109375" style="446" customWidth="1"/>
    <col min="271" max="271" width="22" style="446" customWidth="1"/>
    <col min="272" max="273" width="15.7109375" style="446" customWidth="1"/>
    <col min="274" max="274" width="11.7109375" style="446" customWidth="1"/>
    <col min="275" max="275" width="6.42578125" style="446" bestFit="1" customWidth="1"/>
    <col min="276" max="276" width="11.7109375" style="446" customWidth="1"/>
    <col min="277" max="277" width="0" style="446" hidden="1" customWidth="1"/>
    <col min="278" max="278" width="3.7109375" style="446" customWidth="1"/>
    <col min="279" max="279" width="11.140625" style="446" bestFit="1" customWidth="1"/>
    <col min="280" max="281" width="10.5703125" style="446"/>
    <col min="282" max="282" width="13.42578125" style="446" customWidth="1"/>
    <col min="283" max="502" width="10.5703125" style="446"/>
    <col min="503" max="510" width="0" style="446" hidden="1" customWidth="1"/>
    <col min="511" max="513" width="3.7109375" style="446" customWidth="1"/>
    <col min="514" max="514" width="12.7109375" style="446" customWidth="1"/>
    <col min="515" max="515" width="47.42578125" style="446" customWidth="1"/>
    <col min="516" max="516" width="5.5703125" style="446" customWidth="1"/>
    <col min="517" max="518" width="3.7109375" style="446" customWidth="1"/>
    <col min="519" max="519" width="22" style="446" customWidth="1"/>
    <col min="520" max="520" width="5.5703125" style="446" customWidth="1"/>
    <col min="521" max="522" width="3.7109375" style="446" customWidth="1"/>
    <col min="523" max="523" width="22" style="446" customWidth="1"/>
    <col min="524" max="524" width="5.5703125" style="446" customWidth="1"/>
    <col min="525" max="526" width="3.7109375" style="446" customWidth="1"/>
    <col min="527" max="527" width="22" style="446" customWidth="1"/>
    <col min="528" max="529" width="15.7109375" style="446" customWidth="1"/>
    <col min="530" max="530" width="11.7109375" style="446" customWidth="1"/>
    <col min="531" max="531" width="6.42578125" style="446" bestFit="1" customWidth="1"/>
    <col min="532" max="532" width="11.7109375" style="446" customWidth="1"/>
    <col min="533" max="533" width="0" style="446" hidden="1" customWidth="1"/>
    <col min="534" max="534" width="3.7109375" style="446" customWidth="1"/>
    <col min="535" max="535" width="11.140625" style="446" bestFit="1" customWidth="1"/>
    <col min="536" max="537" width="10.5703125" style="446"/>
    <col min="538" max="538" width="13.42578125" style="446" customWidth="1"/>
    <col min="539" max="758" width="10.5703125" style="446"/>
    <col min="759" max="766" width="0" style="446" hidden="1" customWidth="1"/>
    <col min="767" max="769" width="3.7109375" style="446" customWidth="1"/>
    <col min="770" max="770" width="12.7109375" style="446" customWidth="1"/>
    <col min="771" max="771" width="47.42578125" style="446" customWidth="1"/>
    <col min="772" max="772" width="5.5703125" style="446" customWidth="1"/>
    <col min="773" max="774" width="3.7109375" style="446" customWidth="1"/>
    <col min="775" max="775" width="22" style="446" customWidth="1"/>
    <col min="776" max="776" width="5.5703125" style="446" customWidth="1"/>
    <col min="777" max="778" width="3.7109375" style="446" customWidth="1"/>
    <col min="779" max="779" width="22" style="446" customWidth="1"/>
    <col min="780" max="780" width="5.5703125" style="446" customWidth="1"/>
    <col min="781" max="782" width="3.7109375" style="446" customWidth="1"/>
    <col min="783" max="783" width="22" style="446" customWidth="1"/>
    <col min="784" max="785" width="15.7109375" style="446" customWidth="1"/>
    <col min="786" max="786" width="11.7109375" style="446" customWidth="1"/>
    <col min="787" max="787" width="6.42578125" style="446" bestFit="1" customWidth="1"/>
    <col min="788" max="788" width="11.7109375" style="446" customWidth="1"/>
    <col min="789" max="789" width="0" style="446" hidden="1" customWidth="1"/>
    <col min="790" max="790" width="3.7109375" style="446" customWidth="1"/>
    <col min="791" max="791" width="11.140625" style="446" bestFit="1" customWidth="1"/>
    <col min="792" max="793" width="10.5703125" style="446"/>
    <col min="794" max="794" width="13.42578125" style="446" customWidth="1"/>
    <col min="795"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5.5703125" style="446" customWidth="1"/>
    <col min="1029" max="1030" width="3.7109375" style="446" customWidth="1"/>
    <col min="1031" max="1031" width="22" style="446" customWidth="1"/>
    <col min="1032" max="1032" width="5.5703125" style="446" customWidth="1"/>
    <col min="1033" max="1034" width="3.7109375" style="446" customWidth="1"/>
    <col min="1035" max="1035" width="22" style="446" customWidth="1"/>
    <col min="1036" max="1036" width="5.5703125" style="446" customWidth="1"/>
    <col min="1037" max="1038" width="3.7109375" style="446" customWidth="1"/>
    <col min="1039" max="1039" width="22" style="446" customWidth="1"/>
    <col min="1040" max="1041" width="15.7109375" style="446" customWidth="1"/>
    <col min="1042" max="1042" width="11.7109375" style="446" customWidth="1"/>
    <col min="1043" max="1043" width="6.42578125" style="446" bestFit="1" customWidth="1"/>
    <col min="1044" max="1044" width="11.7109375" style="446" customWidth="1"/>
    <col min="1045" max="1045" width="0" style="446" hidden="1" customWidth="1"/>
    <col min="1046" max="1046" width="3.7109375" style="446" customWidth="1"/>
    <col min="1047" max="1047" width="11.140625" style="446" bestFit="1" customWidth="1"/>
    <col min="1048" max="1049" width="10.5703125" style="446"/>
    <col min="1050" max="1050" width="13.42578125" style="446" customWidth="1"/>
    <col min="1051"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5.5703125" style="446" customWidth="1"/>
    <col min="1285" max="1286" width="3.7109375" style="446" customWidth="1"/>
    <col min="1287" max="1287" width="22" style="446" customWidth="1"/>
    <col min="1288" max="1288" width="5.5703125" style="446" customWidth="1"/>
    <col min="1289" max="1290" width="3.7109375" style="446" customWidth="1"/>
    <col min="1291" max="1291" width="22" style="446" customWidth="1"/>
    <col min="1292" max="1292" width="5.5703125" style="446" customWidth="1"/>
    <col min="1293" max="1294" width="3.7109375" style="446" customWidth="1"/>
    <col min="1295" max="1295" width="22" style="446" customWidth="1"/>
    <col min="1296" max="1297" width="15.7109375" style="446" customWidth="1"/>
    <col min="1298" max="1298" width="11.7109375" style="446" customWidth="1"/>
    <col min="1299" max="1299" width="6.42578125" style="446" bestFit="1" customWidth="1"/>
    <col min="1300" max="1300" width="11.7109375" style="446" customWidth="1"/>
    <col min="1301" max="1301" width="0" style="446" hidden="1" customWidth="1"/>
    <col min="1302" max="1302" width="3.7109375" style="446" customWidth="1"/>
    <col min="1303" max="1303" width="11.140625" style="446" bestFit="1" customWidth="1"/>
    <col min="1304" max="1305" width="10.5703125" style="446"/>
    <col min="1306" max="1306" width="13.42578125" style="446" customWidth="1"/>
    <col min="1307"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5.5703125" style="446" customWidth="1"/>
    <col min="1541" max="1542" width="3.7109375" style="446" customWidth="1"/>
    <col min="1543" max="1543" width="22" style="446" customWidth="1"/>
    <col min="1544" max="1544" width="5.5703125" style="446" customWidth="1"/>
    <col min="1545" max="1546" width="3.7109375" style="446" customWidth="1"/>
    <col min="1547" max="1547" width="22" style="446" customWidth="1"/>
    <col min="1548" max="1548" width="5.5703125" style="446" customWidth="1"/>
    <col min="1549" max="1550" width="3.7109375" style="446" customWidth="1"/>
    <col min="1551" max="1551" width="22" style="446" customWidth="1"/>
    <col min="1552" max="1553" width="15.7109375" style="446" customWidth="1"/>
    <col min="1554" max="1554" width="11.7109375" style="446" customWidth="1"/>
    <col min="1555" max="1555" width="6.42578125" style="446" bestFit="1" customWidth="1"/>
    <col min="1556" max="1556" width="11.7109375" style="446" customWidth="1"/>
    <col min="1557" max="1557" width="0" style="446" hidden="1" customWidth="1"/>
    <col min="1558" max="1558" width="3.7109375" style="446" customWidth="1"/>
    <col min="1559" max="1559" width="11.140625" style="446" bestFit="1" customWidth="1"/>
    <col min="1560" max="1561" width="10.5703125" style="446"/>
    <col min="1562" max="1562" width="13.42578125" style="446" customWidth="1"/>
    <col min="1563"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5.5703125" style="446" customWidth="1"/>
    <col min="1797" max="1798" width="3.7109375" style="446" customWidth="1"/>
    <col min="1799" max="1799" width="22" style="446" customWidth="1"/>
    <col min="1800" max="1800" width="5.5703125" style="446" customWidth="1"/>
    <col min="1801" max="1802" width="3.7109375" style="446" customWidth="1"/>
    <col min="1803" max="1803" width="22" style="446" customWidth="1"/>
    <col min="1804" max="1804" width="5.5703125" style="446" customWidth="1"/>
    <col min="1805" max="1806" width="3.7109375" style="446" customWidth="1"/>
    <col min="1807" max="1807" width="22" style="446" customWidth="1"/>
    <col min="1808" max="1809" width="15.7109375" style="446" customWidth="1"/>
    <col min="1810" max="1810" width="11.7109375" style="446" customWidth="1"/>
    <col min="1811" max="1811" width="6.42578125" style="446" bestFit="1" customWidth="1"/>
    <col min="1812" max="1812" width="11.7109375" style="446" customWidth="1"/>
    <col min="1813" max="1813" width="0" style="446" hidden="1" customWidth="1"/>
    <col min="1814" max="1814" width="3.7109375" style="446" customWidth="1"/>
    <col min="1815" max="1815" width="11.140625" style="446" bestFit="1" customWidth="1"/>
    <col min="1816" max="1817" width="10.5703125" style="446"/>
    <col min="1818" max="1818" width="13.42578125" style="446" customWidth="1"/>
    <col min="1819"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5.5703125" style="446" customWidth="1"/>
    <col min="2053" max="2054" width="3.7109375" style="446" customWidth="1"/>
    <col min="2055" max="2055" width="22" style="446" customWidth="1"/>
    <col min="2056" max="2056" width="5.5703125" style="446" customWidth="1"/>
    <col min="2057" max="2058" width="3.7109375" style="446" customWidth="1"/>
    <col min="2059" max="2059" width="22" style="446" customWidth="1"/>
    <col min="2060" max="2060" width="5.5703125" style="446" customWidth="1"/>
    <col min="2061" max="2062" width="3.7109375" style="446" customWidth="1"/>
    <col min="2063" max="2063" width="22" style="446" customWidth="1"/>
    <col min="2064" max="2065" width="15.7109375" style="446" customWidth="1"/>
    <col min="2066" max="2066" width="11.7109375" style="446" customWidth="1"/>
    <col min="2067" max="2067" width="6.42578125" style="446" bestFit="1" customWidth="1"/>
    <col min="2068" max="2068" width="11.7109375" style="446" customWidth="1"/>
    <col min="2069" max="2069" width="0" style="446" hidden="1" customWidth="1"/>
    <col min="2070" max="2070" width="3.7109375" style="446" customWidth="1"/>
    <col min="2071" max="2071" width="11.140625" style="446" bestFit="1" customWidth="1"/>
    <col min="2072" max="2073" width="10.5703125" style="446"/>
    <col min="2074" max="2074" width="13.42578125" style="446" customWidth="1"/>
    <col min="2075"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5.5703125" style="446" customWidth="1"/>
    <col min="2309" max="2310" width="3.7109375" style="446" customWidth="1"/>
    <col min="2311" max="2311" width="22" style="446" customWidth="1"/>
    <col min="2312" max="2312" width="5.5703125" style="446" customWidth="1"/>
    <col min="2313" max="2314" width="3.7109375" style="446" customWidth="1"/>
    <col min="2315" max="2315" width="22" style="446" customWidth="1"/>
    <col min="2316" max="2316" width="5.5703125" style="446" customWidth="1"/>
    <col min="2317" max="2318" width="3.7109375" style="446" customWidth="1"/>
    <col min="2319" max="2319" width="22" style="446" customWidth="1"/>
    <col min="2320" max="2321" width="15.7109375" style="446" customWidth="1"/>
    <col min="2322" max="2322" width="11.7109375" style="446" customWidth="1"/>
    <col min="2323" max="2323" width="6.42578125" style="446" bestFit="1" customWidth="1"/>
    <col min="2324" max="2324" width="11.7109375" style="446" customWidth="1"/>
    <col min="2325" max="2325" width="0" style="446" hidden="1" customWidth="1"/>
    <col min="2326" max="2326" width="3.7109375" style="446" customWidth="1"/>
    <col min="2327" max="2327" width="11.140625" style="446" bestFit="1" customWidth="1"/>
    <col min="2328" max="2329" width="10.5703125" style="446"/>
    <col min="2330" max="2330" width="13.42578125" style="446" customWidth="1"/>
    <col min="2331"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5.5703125" style="446" customWidth="1"/>
    <col min="2565" max="2566" width="3.7109375" style="446" customWidth="1"/>
    <col min="2567" max="2567" width="22" style="446" customWidth="1"/>
    <col min="2568" max="2568" width="5.5703125" style="446" customWidth="1"/>
    <col min="2569" max="2570" width="3.7109375" style="446" customWidth="1"/>
    <col min="2571" max="2571" width="22" style="446" customWidth="1"/>
    <col min="2572" max="2572" width="5.5703125" style="446" customWidth="1"/>
    <col min="2573" max="2574" width="3.7109375" style="446" customWidth="1"/>
    <col min="2575" max="2575" width="22" style="446" customWidth="1"/>
    <col min="2576" max="2577" width="15.7109375" style="446" customWidth="1"/>
    <col min="2578" max="2578" width="11.7109375" style="446" customWidth="1"/>
    <col min="2579" max="2579" width="6.42578125" style="446" bestFit="1" customWidth="1"/>
    <col min="2580" max="2580" width="11.7109375" style="446" customWidth="1"/>
    <col min="2581" max="2581" width="0" style="446" hidden="1" customWidth="1"/>
    <col min="2582" max="2582" width="3.7109375" style="446" customWidth="1"/>
    <col min="2583" max="2583" width="11.140625" style="446" bestFit="1" customWidth="1"/>
    <col min="2584" max="2585" width="10.5703125" style="446"/>
    <col min="2586" max="2586" width="13.42578125" style="446" customWidth="1"/>
    <col min="2587"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5.5703125" style="446" customWidth="1"/>
    <col min="2821" max="2822" width="3.7109375" style="446" customWidth="1"/>
    <col min="2823" max="2823" width="22" style="446" customWidth="1"/>
    <col min="2824" max="2824" width="5.5703125" style="446" customWidth="1"/>
    <col min="2825" max="2826" width="3.7109375" style="446" customWidth="1"/>
    <col min="2827" max="2827" width="22" style="446" customWidth="1"/>
    <col min="2828" max="2828" width="5.5703125" style="446" customWidth="1"/>
    <col min="2829" max="2830" width="3.7109375" style="446" customWidth="1"/>
    <col min="2831" max="2831" width="22" style="446" customWidth="1"/>
    <col min="2832" max="2833" width="15.7109375" style="446" customWidth="1"/>
    <col min="2834" max="2834" width="11.7109375" style="446" customWidth="1"/>
    <col min="2835" max="2835" width="6.42578125" style="446" bestFit="1" customWidth="1"/>
    <col min="2836" max="2836" width="11.7109375" style="446" customWidth="1"/>
    <col min="2837" max="2837" width="0" style="446" hidden="1" customWidth="1"/>
    <col min="2838" max="2838" width="3.7109375" style="446" customWidth="1"/>
    <col min="2839" max="2839" width="11.140625" style="446" bestFit="1" customWidth="1"/>
    <col min="2840" max="2841" width="10.5703125" style="446"/>
    <col min="2842" max="2842" width="13.42578125" style="446" customWidth="1"/>
    <col min="2843"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5.5703125" style="446" customWidth="1"/>
    <col min="3077" max="3078" width="3.7109375" style="446" customWidth="1"/>
    <col min="3079" max="3079" width="22" style="446" customWidth="1"/>
    <col min="3080" max="3080" width="5.5703125" style="446" customWidth="1"/>
    <col min="3081" max="3082" width="3.7109375" style="446" customWidth="1"/>
    <col min="3083" max="3083" width="22" style="446" customWidth="1"/>
    <col min="3084" max="3084" width="5.5703125" style="446" customWidth="1"/>
    <col min="3085" max="3086" width="3.7109375" style="446" customWidth="1"/>
    <col min="3087" max="3087" width="22" style="446" customWidth="1"/>
    <col min="3088" max="3089" width="15.7109375" style="446" customWidth="1"/>
    <col min="3090" max="3090" width="11.7109375" style="446" customWidth="1"/>
    <col min="3091" max="3091" width="6.42578125" style="446" bestFit="1" customWidth="1"/>
    <col min="3092" max="3092" width="11.7109375" style="446" customWidth="1"/>
    <col min="3093" max="3093" width="0" style="446" hidden="1" customWidth="1"/>
    <col min="3094" max="3094" width="3.7109375" style="446" customWidth="1"/>
    <col min="3095" max="3095" width="11.140625" style="446" bestFit="1" customWidth="1"/>
    <col min="3096" max="3097" width="10.5703125" style="446"/>
    <col min="3098" max="3098" width="13.42578125" style="446" customWidth="1"/>
    <col min="3099"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5.5703125" style="446" customWidth="1"/>
    <col min="3333" max="3334" width="3.7109375" style="446" customWidth="1"/>
    <col min="3335" max="3335" width="22" style="446" customWidth="1"/>
    <col min="3336" max="3336" width="5.5703125" style="446" customWidth="1"/>
    <col min="3337" max="3338" width="3.7109375" style="446" customWidth="1"/>
    <col min="3339" max="3339" width="22" style="446" customWidth="1"/>
    <col min="3340" max="3340" width="5.5703125" style="446" customWidth="1"/>
    <col min="3341" max="3342" width="3.7109375" style="446" customWidth="1"/>
    <col min="3343" max="3343" width="22" style="446" customWidth="1"/>
    <col min="3344" max="3345" width="15.7109375" style="446" customWidth="1"/>
    <col min="3346" max="3346" width="11.7109375" style="446" customWidth="1"/>
    <col min="3347" max="3347" width="6.42578125" style="446" bestFit="1" customWidth="1"/>
    <col min="3348" max="3348" width="11.7109375" style="446" customWidth="1"/>
    <col min="3349" max="3349" width="0" style="446" hidden="1" customWidth="1"/>
    <col min="3350" max="3350" width="3.7109375" style="446" customWidth="1"/>
    <col min="3351" max="3351" width="11.140625" style="446" bestFit="1" customWidth="1"/>
    <col min="3352" max="3353" width="10.5703125" style="446"/>
    <col min="3354" max="3354" width="13.42578125" style="446" customWidth="1"/>
    <col min="3355"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5.5703125" style="446" customWidth="1"/>
    <col min="3589" max="3590" width="3.7109375" style="446" customWidth="1"/>
    <col min="3591" max="3591" width="22" style="446" customWidth="1"/>
    <col min="3592" max="3592" width="5.5703125" style="446" customWidth="1"/>
    <col min="3593" max="3594" width="3.7109375" style="446" customWidth="1"/>
    <col min="3595" max="3595" width="22" style="446" customWidth="1"/>
    <col min="3596" max="3596" width="5.5703125" style="446" customWidth="1"/>
    <col min="3597" max="3598" width="3.7109375" style="446" customWidth="1"/>
    <col min="3599" max="3599" width="22" style="446" customWidth="1"/>
    <col min="3600" max="3601" width="15.7109375" style="446" customWidth="1"/>
    <col min="3602" max="3602" width="11.7109375" style="446" customWidth="1"/>
    <col min="3603" max="3603" width="6.42578125" style="446" bestFit="1" customWidth="1"/>
    <col min="3604" max="3604" width="11.7109375" style="446" customWidth="1"/>
    <col min="3605" max="3605" width="0" style="446" hidden="1" customWidth="1"/>
    <col min="3606" max="3606" width="3.7109375" style="446" customWidth="1"/>
    <col min="3607" max="3607" width="11.140625" style="446" bestFit="1" customWidth="1"/>
    <col min="3608" max="3609" width="10.5703125" style="446"/>
    <col min="3610" max="3610" width="13.42578125" style="446" customWidth="1"/>
    <col min="3611"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5.5703125" style="446" customWidth="1"/>
    <col min="3845" max="3846" width="3.7109375" style="446" customWidth="1"/>
    <col min="3847" max="3847" width="22" style="446" customWidth="1"/>
    <col min="3848" max="3848" width="5.5703125" style="446" customWidth="1"/>
    <col min="3849" max="3850" width="3.7109375" style="446" customWidth="1"/>
    <col min="3851" max="3851" width="22" style="446" customWidth="1"/>
    <col min="3852" max="3852" width="5.5703125" style="446" customWidth="1"/>
    <col min="3853" max="3854" width="3.7109375" style="446" customWidth="1"/>
    <col min="3855" max="3855" width="22" style="446" customWidth="1"/>
    <col min="3856" max="3857" width="15.7109375" style="446" customWidth="1"/>
    <col min="3858" max="3858" width="11.7109375" style="446" customWidth="1"/>
    <col min="3859" max="3859" width="6.42578125" style="446" bestFit="1" customWidth="1"/>
    <col min="3860" max="3860" width="11.7109375" style="446" customWidth="1"/>
    <col min="3861" max="3861" width="0" style="446" hidden="1" customWidth="1"/>
    <col min="3862" max="3862" width="3.7109375" style="446" customWidth="1"/>
    <col min="3863" max="3863" width="11.140625" style="446" bestFit="1" customWidth="1"/>
    <col min="3864" max="3865" width="10.5703125" style="446"/>
    <col min="3866" max="3866" width="13.42578125" style="446" customWidth="1"/>
    <col min="3867"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5.5703125" style="446" customWidth="1"/>
    <col min="4101" max="4102" width="3.7109375" style="446" customWidth="1"/>
    <col min="4103" max="4103" width="22" style="446" customWidth="1"/>
    <col min="4104" max="4104" width="5.5703125" style="446" customWidth="1"/>
    <col min="4105" max="4106" width="3.7109375" style="446" customWidth="1"/>
    <col min="4107" max="4107" width="22" style="446" customWidth="1"/>
    <col min="4108" max="4108" width="5.5703125" style="446" customWidth="1"/>
    <col min="4109" max="4110" width="3.7109375" style="446" customWidth="1"/>
    <col min="4111" max="4111" width="22" style="446" customWidth="1"/>
    <col min="4112" max="4113" width="15.7109375" style="446" customWidth="1"/>
    <col min="4114" max="4114" width="11.7109375" style="446" customWidth="1"/>
    <col min="4115" max="4115" width="6.42578125" style="446" bestFit="1" customWidth="1"/>
    <col min="4116" max="4116" width="11.7109375" style="446" customWidth="1"/>
    <col min="4117" max="4117" width="0" style="446" hidden="1" customWidth="1"/>
    <col min="4118" max="4118" width="3.7109375" style="446" customWidth="1"/>
    <col min="4119" max="4119" width="11.140625" style="446" bestFit="1" customWidth="1"/>
    <col min="4120" max="4121" width="10.5703125" style="446"/>
    <col min="4122" max="4122" width="13.42578125" style="446" customWidth="1"/>
    <col min="4123"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5.5703125" style="446" customWidth="1"/>
    <col min="4357" max="4358" width="3.7109375" style="446" customWidth="1"/>
    <col min="4359" max="4359" width="22" style="446" customWidth="1"/>
    <col min="4360" max="4360" width="5.5703125" style="446" customWidth="1"/>
    <col min="4361" max="4362" width="3.7109375" style="446" customWidth="1"/>
    <col min="4363" max="4363" width="22" style="446" customWidth="1"/>
    <col min="4364" max="4364" width="5.5703125" style="446" customWidth="1"/>
    <col min="4365" max="4366" width="3.7109375" style="446" customWidth="1"/>
    <col min="4367" max="4367" width="22" style="446" customWidth="1"/>
    <col min="4368" max="4369" width="15.7109375" style="446" customWidth="1"/>
    <col min="4370" max="4370" width="11.7109375" style="446" customWidth="1"/>
    <col min="4371" max="4371" width="6.42578125" style="446" bestFit="1" customWidth="1"/>
    <col min="4372" max="4372" width="11.7109375" style="446" customWidth="1"/>
    <col min="4373" max="4373" width="0" style="446" hidden="1" customWidth="1"/>
    <col min="4374" max="4374" width="3.7109375" style="446" customWidth="1"/>
    <col min="4375" max="4375" width="11.140625" style="446" bestFit="1" customWidth="1"/>
    <col min="4376" max="4377" width="10.5703125" style="446"/>
    <col min="4378" max="4378" width="13.42578125" style="446" customWidth="1"/>
    <col min="4379"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5.5703125" style="446" customWidth="1"/>
    <col min="4613" max="4614" width="3.7109375" style="446" customWidth="1"/>
    <col min="4615" max="4615" width="22" style="446" customWidth="1"/>
    <col min="4616" max="4616" width="5.5703125" style="446" customWidth="1"/>
    <col min="4617" max="4618" width="3.7109375" style="446" customWidth="1"/>
    <col min="4619" max="4619" width="22" style="446" customWidth="1"/>
    <col min="4620" max="4620" width="5.5703125" style="446" customWidth="1"/>
    <col min="4621" max="4622" width="3.7109375" style="446" customWidth="1"/>
    <col min="4623" max="4623" width="22" style="446" customWidth="1"/>
    <col min="4624" max="4625" width="15.7109375" style="446" customWidth="1"/>
    <col min="4626" max="4626" width="11.7109375" style="446" customWidth="1"/>
    <col min="4627" max="4627" width="6.42578125" style="446" bestFit="1" customWidth="1"/>
    <col min="4628" max="4628" width="11.7109375" style="446" customWidth="1"/>
    <col min="4629" max="4629" width="0" style="446" hidden="1" customWidth="1"/>
    <col min="4630" max="4630" width="3.7109375" style="446" customWidth="1"/>
    <col min="4631" max="4631" width="11.140625" style="446" bestFit="1" customWidth="1"/>
    <col min="4632" max="4633" width="10.5703125" style="446"/>
    <col min="4634" max="4634" width="13.42578125" style="446" customWidth="1"/>
    <col min="4635"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5.5703125" style="446" customWidth="1"/>
    <col min="4869" max="4870" width="3.7109375" style="446" customWidth="1"/>
    <col min="4871" max="4871" width="22" style="446" customWidth="1"/>
    <col min="4872" max="4872" width="5.5703125" style="446" customWidth="1"/>
    <col min="4873" max="4874" width="3.7109375" style="446" customWidth="1"/>
    <col min="4875" max="4875" width="22" style="446" customWidth="1"/>
    <col min="4876" max="4876" width="5.5703125" style="446" customWidth="1"/>
    <col min="4877" max="4878" width="3.7109375" style="446" customWidth="1"/>
    <col min="4879" max="4879" width="22" style="446" customWidth="1"/>
    <col min="4880" max="4881" width="15.7109375" style="446" customWidth="1"/>
    <col min="4882" max="4882" width="11.7109375" style="446" customWidth="1"/>
    <col min="4883" max="4883" width="6.42578125" style="446" bestFit="1" customWidth="1"/>
    <col min="4884" max="4884" width="11.7109375" style="446" customWidth="1"/>
    <col min="4885" max="4885" width="0" style="446" hidden="1" customWidth="1"/>
    <col min="4886" max="4886" width="3.7109375" style="446" customWidth="1"/>
    <col min="4887" max="4887" width="11.140625" style="446" bestFit="1" customWidth="1"/>
    <col min="4888" max="4889" width="10.5703125" style="446"/>
    <col min="4890" max="4890" width="13.42578125" style="446" customWidth="1"/>
    <col min="4891"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5.5703125" style="446" customWidth="1"/>
    <col min="5125" max="5126" width="3.7109375" style="446" customWidth="1"/>
    <col min="5127" max="5127" width="22" style="446" customWidth="1"/>
    <col min="5128" max="5128" width="5.5703125" style="446" customWidth="1"/>
    <col min="5129" max="5130" width="3.7109375" style="446" customWidth="1"/>
    <col min="5131" max="5131" width="22" style="446" customWidth="1"/>
    <col min="5132" max="5132" width="5.5703125" style="446" customWidth="1"/>
    <col min="5133" max="5134" width="3.7109375" style="446" customWidth="1"/>
    <col min="5135" max="5135" width="22" style="446" customWidth="1"/>
    <col min="5136" max="5137" width="15.7109375" style="446" customWidth="1"/>
    <col min="5138" max="5138" width="11.7109375" style="446" customWidth="1"/>
    <col min="5139" max="5139" width="6.42578125" style="446" bestFit="1" customWidth="1"/>
    <col min="5140" max="5140" width="11.7109375" style="446" customWidth="1"/>
    <col min="5141" max="5141" width="0" style="446" hidden="1" customWidth="1"/>
    <col min="5142" max="5142" width="3.7109375" style="446" customWidth="1"/>
    <col min="5143" max="5143" width="11.140625" style="446" bestFit="1" customWidth="1"/>
    <col min="5144" max="5145" width="10.5703125" style="446"/>
    <col min="5146" max="5146" width="13.42578125" style="446" customWidth="1"/>
    <col min="5147"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5.5703125" style="446" customWidth="1"/>
    <col min="5381" max="5382" width="3.7109375" style="446" customWidth="1"/>
    <col min="5383" max="5383" width="22" style="446" customWidth="1"/>
    <col min="5384" max="5384" width="5.5703125" style="446" customWidth="1"/>
    <col min="5385" max="5386" width="3.7109375" style="446" customWidth="1"/>
    <col min="5387" max="5387" width="22" style="446" customWidth="1"/>
    <col min="5388" max="5388" width="5.5703125" style="446" customWidth="1"/>
    <col min="5389" max="5390" width="3.7109375" style="446" customWidth="1"/>
    <col min="5391" max="5391" width="22" style="446" customWidth="1"/>
    <col min="5392" max="5393" width="15.7109375" style="446" customWidth="1"/>
    <col min="5394" max="5394" width="11.7109375" style="446" customWidth="1"/>
    <col min="5395" max="5395" width="6.42578125" style="446" bestFit="1" customWidth="1"/>
    <col min="5396" max="5396" width="11.7109375" style="446" customWidth="1"/>
    <col min="5397" max="5397" width="0" style="446" hidden="1" customWidth="1"/>
    <col min="5398" max="5398" width="3.7109375" style="446" customWidth="1"/>
    <col min="5399" max="5399" width="11.140625" style="446" bestFit="1" customWidth="1"/>
    <col min="5400" max="5401" width="10.5703125" style="446"/>
    <col min="5402" max="5402" width="13.42578125" style="446" customWidth="1"/>
    <col min="5403"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5.5703125" style="446" customWidth="1"/>
    <col min="5637" max="5638" width="3.7109375" style="446" customWidth="1"/>
    <col min="5639" max="5639" width="22" style="446" customWidth="1"/>
    <col min="5640" max="5640" width="5.5703125" style="446" customWidth="1"/>
    <col min="5641" max="5642" width="3.7109375" style="446" customWidth="1"/>
    <col min="5643" max="5643" width="22" style="446" customWidth="1"/>
    <col min="5644" max="5644" width="5.5703125" style="446" customWidth="1"/>
    <col min="5645" max="5646" width="3.7109375" style="446" customWidth="1"/>
    <col min="5647" max="5647" width="22" style="446" customWidth="1"/>
    <col min="5648" max="5649" width="15.7109375" style="446" customWidth="1"/>
    <col min="5650" max="5650" width="11.7109375" style="446" customWidth="1"/>
    <col min="5651" max="5651" width="6.42578125" style="446" bestFit="1" customWidth="1"/>
    <col min="5652" max="5652" width="11.7109375" style="446" customWidth="1"/>
    <col min="5653" max="5653" width="0" style="446" hidden="1" customWidth="1"/>
    <col min="5654" max="5654" width="3.7109375" style="446" customWidth="1"/>
    <col min="5655" max="5655" width="11.140625" style="446" bestFit="1" customWidth="1"/>
    <col min="5656" max="5657" width="10.5703125" style="446"/>
    <col min="5658" max="5658" width="13.42578125" style="446" customWidth="1"/>
    <col min="5659"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5.5703125" style="446" customWidth="1"/>
    <col min="5893" max="5894" width="3.7109375" style="446" customWidth="1"/>
    <col min="5895" max="5895" width="22" style="446" customWidth="1"/>
    <col min="5896" max="5896" width="5.5703125" style="446" customWidth="1"/>
    <col min="5897" max="5898" width="3.7109375" style="446" customWidth="1"/>
    <col min="5899" max="5899" width="22" style="446" customWidth="1"/>
    <col min="5900" max="5900" width="5.5703125" style="446" customWidth="1"/>
    <col min="5901" max="5902" width="3.7109375" style="446" customWidth="1"/>
    <col min="5903" max="5903" width="22" style="446" customWidth="1"/>
    <col min="5904" max="5905" width="15.7109375" style="446" customWidth="1"/>
    <col min="5906" max="5906" width="11.7109375" style="446" customWidth="1"/>
    <col min="5907" max="5907" width="6.42578125" style="446" bestFit="1" customWidth="1"/>
    <col min="5908" max="5908" width="11.7109375" style="446" customWidth="1"/>
    <col min="5909" max="5909" width="0" style="446" hidden="1" customWidth="1"/>
    <col min="5910" max="5910" width="3.7109375" style="446" customWidth="1"/>
    <col min="5911" max="5911" width="11.140625" style="446" bestFit="1" customWidth="1"/>
    <col min="5912" max="5913" width="10.5703125" style="446"/>
    <col min="5914" max="5914" width="13.42578125" style="446" customWidth="1"/>
    <col min="5915"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5.5703125" style="446" customWidth="1"/>
    <col min="6149" max="6150" width="3.7109375" style="446" customWidth="1"/>
    <col min="6151" max="6151" width="22" style="446" customWidth="1"/>
    <col min="6152" max="6152" width="5.5703125" style="446" customWidth="1"/>
    <col min="6153" max="6154" width="3.7109375" style="446" customWidth="1"/>
    <col min="6155" max="6155" width="22" style="446" customWidth="1"/>
    <col min="6156" max="6156" width="5.5703125" style="446" customWidth="1"/>
    <col min="6157" max="6158" width="3.7109375" style="446" customWidth="1"/>
    <col min="6159" max="6159" width="22" style="446" customWidth="1"/>
    <col min="6160" max="6161" width="15.7109375" style="446" customWidth="1"/>
    <col min="6162" max="6162" width="11.7109375" style="446" customWidth="1"/>
    <col min="6163" max="6163" width="6.42578125" style="446" bestFit="1" customWidth="1"/>
    <col min="6164" max="6164" width="11.7109375" style="446" customWidth="1"/>
    <col min="6165" max="6165" width="0" style="446" hidden="1" customWidth="1"/>
    <col min="6166" max="6166" width="3.7109375" style="446" customWidth="1"/>
    <col min="6167" max="6167" width="11.140625" style="446" bestFit="1" customWidth="1"/>
    <col min="6168" max="6169" width="10.5703125" style="446"/>
    <col min="6170" max="6170" width="13.42578125" style="446" customWidth="1"/>
    <col min="6171"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5.5703125" style="446" customWidth="1"/>
    <col min="6405" max="6406" width="3.7109375" style="446" customWidth="1"/>
    <col min="6407" max="6407" width="22" style="446" customWidth="1"/>
    <col min="6408" max="6408" width="5.5703125" style="446" customWidth="1"/>
    <col min="6409" max="6410" width="3.7109375" style="446" customWidth="1"/>
    <col min="6411" max="6411" width="22" style="446" customWidth="1"/>
    <col min="6412" max="6412" width="5.5703125" style="446" customWidth="1"/>
    <col min="6413" max="6414" width="3.7109375" style="446" customWidth="1"/>
    <col min="6415" max="6415" width="22" style="446" customWidth="1"/>
    <col min="6416" max="6417" width="15.7109375" style="446" customWidth="1"/>
    <col min="6418" max="6418" width="11.7109375" style="446" customWidth="1"/>
    <col min="6419" max="6419" width="6.42578125" style="446" bestFit="1" customWidth="1"/>
    <col min="6420" max="6420" width="11.7109375" style="446" customWidth="1"/>
    <col min="6421" max="6421" width="0" style="446" hidden="1" customWidth="1"/>
    <col min="6422" max="6422" width="3.7109375" style="446" customWidth="1"/>
    <col min="6423" max="6423" width="11.140625" style="446" bestFit="1" customWidth="1"/>
    <col min="6424" max="6425" width="10.5703125" style="446"/>
    <col min="6426" max="6426" width="13.42578125" style="446" customWidth="1"/>
    <col min="6427"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5.5703125" style="446" customWidth="1"/>
    <col min="6661" max="6662" width="3.7109375" style="446" customWidth="1"/>
    <col min="6663" max="6663" width="22" style="446" customWidth="1"/>
    <col min="6664" max="6664" width="5.5703125" style="446" customWidth="1"/>
    <col min="6665" max="6666" width="3.7109375" style="446" customWidth="1"/>
    <col min="6667" max="6667" width="22" style="446" customWidth="1"/>
    <col min="6668" max="6668" width="5.5703125" style="446" customWidth="1"/>
    <col min="6669" max="6670" width="3.7109375" style="446" customWidth="1"/>
    <col min="6671" max="6671" width="22" style="446" customWidth="1"/>
    <col min="6672" max="6673" width="15.7109375" style="446" customWidth="1"/>
    <col min="6674" max="6674" width="11.7109375" style="446" customWidth="1"/>
    <col min="6675" max="6675" width="6.42578125" style="446" bestFit="1" customWidth="1"/>
    <col min="6676" max="6676" width="11.7109375" style="446" customWidth="1"/>
    <col min="6677" max="6677" width="0" style="446" hidden="1" customWidth="1"/>
    <col min="6678" max="6678" width="3.7109375" style="446" customWidth="1"/>
    <col min="6679" max="6679" width="11.140625" style="446" bestFit="1" customWidth="1"/>
    <col min="6680" max="6681" width="10.5703125" style="446"/>
    <col min="6682" max="6682" width="13.42578125" style="446" customWidth="1"/>
    <col min="6683"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5.5703125" style="446" customWidth="1"/>
    <col min="6917" max="6918" width="3.7109375" style="446" customWidth="1"/>
    <col min="6919" max="6919" width="22" style="446" customWidth="1"/>
    <col min="6920" max="6920" width="5.5703125" style="446" customWidth="1"/>
    <col min="6921" max="6922" width="3.7109375" style="446" customWidth="1"/>
    <col min="6923" max="6923" width="22" style="446" customWidth="1"/>
    <col min="6924" max="6924" width="5.5703125" style="446" customWidth="1"/>
    <col min="6925" max="6926" width="3.7109375" style="446" customWidth="1"/>
    <col min="6927" max="6927" width="22" style="446" customWidth="1"/>
    <col min="6928" max="6929" width="15.7109375" style="446" customWidth="1"/>
    <col min="6930" max="6930" width="11.7109375" style="446" customWidth="1"/>
    <col min="6931" max="6931" width="6.42578125" style="446" bestFit="1" customWidth="1"/>
    <col min="6932" max="6932" width="11.7109375" style="446" customWidth="1"/>
    <col min="6933" max="6933" width="0" style="446" hidden="1" customWidth="1"/>
    <col min="6934" max="6934" width="3.7109375" style="446" customWidth="1"/>
    <col min="6935" max="6935" width="11.140625" style="446" bestFit="1" customWidth="1"/>
    <col min="6936" max="6937" width="10.5703125" style="446"/>
    <col min="6938" max="6938" width="13.42578125" style="446" customWidth="1"/>
    <col min="6939"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5.5703125" style="446" customWidth="1"/>
    <col min="7173" max="7174" width="3.7109375" style="446" customWidth="1"/>
    <col min="7175" max="7175" width="22" style="446" customWidth="1"/>
    <col min="7176" max="7176" width="5.5703125" style="446" customWidth="1"/>
    <col min="7177" max="7178" width="3.7109375" style="446" customWidth="1"/>
    <col min="7179" max="7179" width="22" style="446" customWidth="1"/>
    <col min="7180" max="7180" width="5.5703125" style="446" customWidth="1"/>
    <col min="7181" max="7182" width="3.7109375" style="446" customWidth="1"/>
    <col min="7183" max="7183" width="22" style="446" customWidth="1"/>
    <col min="7184" max="7185" width="15.7109375" style="446" customWidth="1"/>
    <col min="7186" max="7186" width="11.7109375" style="446" customWidth="1"/>
    <col min="7187" max="7187" width="6.42578125" style="446" bestFit="1" customWidth="1"/>
    <col min="7188" max="7188" width="11.7109375" style="446" customWidth="1"/>
    <col min="7189" max="7189" width="0" style="446" hidden="1" customWidth="1"/>
    <col min="7190" max="7190" width="3.7109375" style="446" customWidth="1"/>
    <col min="7191" max="7191" width="11.140625" style="446" bestFit="1" customWidth="1"/>
    <col min="7192" max="7193" width="10.5703125" style="446"/>
    <col min="7194" max="7194" width="13.42578125" style="446" customWidth="1"/>
    <col min="7195"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5.5703125" style="446" customWidth="1"/>
    <col min="7429" max="7430" width="3.7109375" style="446" customWidth="1"/>
    <col min="7431" max="7431" width="22" style="446" customWidth="1"/>
    <col min="7432" max="7432" width="5.5703125" style="446" customWidth="1"/>
    <col min="7433" max="7434" width="3.7109375" style="446" customWidth="1"/>
    <col min="7435" max="7435" width="22" style="446" customWidth="1"/>
    <col min="7436" max="7436" width="5.5703125" style="446" customWidth="1"/>
    <col min="7437" max="7438" width="3.7109375" style="446" customWidth="1"/>
    <col min="7439" max="7439" width="22" style="446" customWidth="1"/>
    <col min="7440" max="7441" width="15.7109375" style="446" customWidth="1"/>
    <col min="7442" max="7442" width="11.7109375" style="446" customWidth="1"/>
    <col min="7443" max="7443" width="6.42578125" style="446" bestFit="1" customWidth="1"/>
    <col min="7444" max="7444" width="11.7109375" style="446" customWidth="1"/>
    <col min="7445" max="7445" width="0" style="446" hidden="1" customWidth="1"/>
    <col min="7446" max="7446" width="3.7109375" style="446" customWidth="1"/>
    <col min="7447" max="7447" width="11.140625" style="446" bestFit="1" customWidth="1"/>
    <col min="7448" max="7449" width="10.5703125" style="446"/>
    <col min="7450" max="7450" width="13.42578125" style="446" customWidth="1"/>
    <col min="7451"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5.5703125" style="446" customWidth="1"/>
    <col min="7685" max="7686" width="3.7109375" style="446" customWidth="1"/>
    <col min="7687" max="7687" width="22" style="446" customWidth="1"/>
    <col min="7688" max="7688" width="5.5703125" style="446" customWidth="1"/>
    <col min="7689" max="7690" width="3.7109375" style="446" customWidth="1"/>
    <col min="7691" max="7691" width="22" style="446" customWidth="1"/>
    <col min="7692" max="7692" width="5.5703125" style="446" customWidth="1"/>
    <col min="7693" max="7694" width="3.7109375" style="446" customWidth="1"/>
    <col min="7695" max="7695" width="22" style="446" customWidth="1"/>
    <col min="7696" max="7697" width="15.7109375" style="446" customWidth="1"/>
    <col min="7698" max="7698" width="11.7109375" style="446" customWidth="1"/>
    <col min="7699" max="7699" width="6.42578125" style="446" bestFit="1" customWidth="1"/>
    <col min="7700" max="7700" width="11.7109375" style="446" customWidth="1"/>
    <col min="7701" max="7701" width="0" style="446" hidden="1" customWidth="1"/>
    <col min="7702" max="7702" width="3.7109375" style="446" customWidth="1"/>
    <col min="7703" max="7703" width="11.140625" style="446" bestFit="1" customWidth="1"/>
    <col min="7704" max="7705" width="10.5703125" style="446"/>
    <col min="7706" max="7706" width="13.42578125" style="446" customWidth="1"/>
    <col min="7707"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5.5703125" style="446" customWidth="1"/>
    <col min="7941" max="7942" width="3.7109375" style="446" customWidth="1"/>
    <col min="7943" max="7943" width="22" style="446" customWidth="1"/>
    <col min="7944" max="7944" width="5.5703125" style="446" customWidth="1"/>
    <col min="7945" max="7946" width="3.7109375" style="446" customWidth="1"/>
    <col min="7947" max="7947" width="22" style="446" customWidth="1"/>
    <col min="7948" max="7948" width="5.5703125" style="446" customWidth="1"/>
    <col min="7949" max="7950" width="3.7109375" style="446" customWidth="1"/>
    <col min="7951" max="7951" width="22" style="446" customWidth="1"/>
    <col min="7952" max="7953" width="15.7109375" style="446" customWidth="1"/>
    <col min="7954" max="7954" width="11.7109375" style="446" customWidth="1"/>
    <col min="7955" max="7955" width="6.42578125" style="446" bestFit="1" customWidth="1"/>
    <col min="7956" max="7956" width="11.7109375" style="446" customWidth="1"/>
    <col min="7957" max="7957" width="0" style="446" hidden="1" customWidth="1"/>
    <col min="7958" max="7958" width="3.7109375" style="446" customWidth="1"/>
    <col min="7959" max="7959" width="11.140625" style="446" bestFit="1" customWidth="1"/>
    <col min="7960" max="7961" width="10.5703125" style="446"/>
    <col min="7962" max="7962" width="13.42578125" style="446" customWidth="1"/>
    <col min="7963"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5.5703125" style="446" customWidth="1"/>
    <col min="8197" max="8198" width="3.7109375" style="446" customWidth="1"/>
    <col min="8199" max="8199" width="22" style="446" customWidth="1"/>
    <col min="8200" max="8200" width="5.5703125" style="446" customWidth="1"/>
    <col min="8201" max="8202" width="3.7109375" style="446" customWidth="1"/>
    <col min="8203" max="8203" width="22" style="446" customWidth="1"/>
    <col min="8204" max="8204" width="5.5703125" style="446" customWidth="1"/>
    <col min="8205" max="8206" width="3.7109375" style="446" customWidth="1"/>
    <col min="8207" max="8207" width="22" style="446" customWidth="1"/>
    <col min="8208" max="8209" width="15.7109375" style="446" customWidth="1"/>
    <col min="8210" max="8210" width="11.7109375" style="446" customWidth="1"/>
    <col min="8211" max="8211" width="6.42578125" style="446" bestFit="1" customWidth="1"/>
    <col min="8212" max="8212" width="11.7109375" style="446" customWidth="1"/>
    <col min="8213" max="8213" width="0" style="446" hidden="1" customWidth="1"/>
    <col min="8214" max="8214" width="3.7109375" style="446" customWidth="1"/>
    <col min="8215" max="8215" width="11.140625" style="446" bestFit="1" customWidth="1"/>
    <col min="8216" max="8217" width="10.5703125" style="446"/>
    <col min="8218" max="8218" width="13.42578125" style="446" customWidth="1"/>
    <col min="8219"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5.5703125" style="446" customWidth="1"/>
    <col min="8453" max="8454" width="3.7109375" style="446" customWidth="1"/>
    <col min="8455" max="8455" width="22" style="446" customWidth="1"/>
    <col min="8456" max="8456" width="5.5703125" style="446" customWidth="1"/>
    <col min="8457" max="8458" width="3.7109375" style="446" customWidth="1"/>
    <col min="8459" max="8459" width="22" style="446" customWidth="1"/>
    <col min="8460" max="8460" width="5.5703125" style="446" customWidth="1"/>
    <col min="8461" max="8462" width="3.7109375" style="446" customWidth="1"/>
    <col min="8463" max="8463" width="22" style="446" customWidth="1"/>
    <col min="8464" max="8465" width="15.7109375" style="446" customWidth="1"/>
    <col min="8466" max="8466" width="11.7109375" style="446" customWidth="1"/>
    <col min="8467" max="8467" width="6.42578125" style="446" bestFit="1" customWidth="1"/>
    <col min="8468" max="8468" width="11.7109375" style="446" customWidth="1"/>
    <col min="8469" max="8469" width="0" style="446" hidden="1" customWidth="1"/>
    <col min="8470" max="8470" width="3.7109375" style="446" customWidth="1"/>
    <col min="8471" max="8471" width="11.140625" style="446" bestFit="1" customWidth="1"/>
    <col min="8472" max="8473" width="10.5703125" style="446"/>
    <col min="8474" max="8474" width="13.42578125" style="446" customWidth="1"/>
    <col min="8475"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5.5703125" style="446" customWidth="1"/>
    <col min="8709" max="8710" width="3.7109375" style="446" customWidth="1"/>
    <col min="8711" max="8711" width="22" style="446" customWidth="1"/>
    <col min="8712" max="8712" width="5.5703125" style="446" customWidth="1"/>
    <col min="8713" max="8714" width="3.7109375" style="446" customWidth="1"/>
    <col min="8715" max="8715" width="22" style="446" customWidth="1"/>
    <col min="8716" max="8716" width="5.5703125" style="446" customWidth="1"/>
    <col min="8717" max="8718" width="3.7109375" style="446" customWidth="1"/>
    <col min="8719" max="8719" width="22" style="446" customWidth="1"/>
    <col min="8720" max="8721" width="15.7109375" style="446" customWidth="1"/>
    <col min="8722" max="8722" width="11.7109375" style="446" customWidth="1"/>
    <col min="8723" max="8723" width="6.42578125" style="446" bestFit="1" customWidth="1"/>
    <col min="8724" max="8724" width="11.7109375" style="446" customWidth="1"/>
    <col min="8725" max="8725" width="0" style="446" hidden="1" customWidth="1"/>
    <col min="8726" max="8726" width="3.7109375" style="446" customWidth="1"/>
    <col min="8727" max="8727" width="11.140625" style="446" bestFit="1" customWidth="1"/>
    <col min="8728" max="8729" width="10.5703125" style="446"/>
    <col min="8730" max="8730" width="13.42578125" style="446" customWidth="1"/>
    <col min="8731"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5.5703125" style="446" customWidth="1"/>
    <col min="8965" max="8966" width="3.7109375" style="446" customWidth="1"/>
    <col min="8967" max="8967" width="22" style="446" customWidth="1"/>
    <col min="8968" max="8968" width="5.5703125" style="446" customWidth="1"/>
    <col min="8969" max="8970" width="3.7109375" style="446" customWidth="1"/>
    <col min="8971" max="8971" width="22" style="446" customWidth="1"/>
    <col min="8972" max="8972" width="5.5703125" style="446" customWidth="1"/>
    <col min="8973" max="8974" width="3.7109375" style="446" customWidth="1"/>
    <col min="8975" max="8975" width="22" style="446" customWidth="1"/>
    <col min="8976" max="8977" width="15.7109375" style="446" customWidth="1"/>
    <col min="8978" max="8978" width="11.7109375" style="446" customWidth="1"/>
    <col min="8979" max="8979" width="6.42578125" style="446" bestFit="1" customWidth="1"/>
    <col min="8980" max="8980" width="11.7109375" style="446" customWidth="1"/>
    <col min="8981" max="8981" width="0" style="446" hidden="1" customWidth="1"/>
    <col min="8982" max="8982" width="3.7109375" style="446" customWidth="1"/>
    <col min="8983" max="8983" width="11.140625" style="446" bestFit="1" customWidth="1"/>
    <col min="8984" max="8985" width="10.5703125" style="446"/>
    <col min="8986" max="8986" width="13.42578125" style="446" customWidth="1"/>
    <col min="8987"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5.5703125" style="446" customWidth="1"/>
    <col min="9221" max="9222" width="3.7109375" style="446" customWidth="1"/>
    <col min="9223" max="9223" width="22" style="446" customWidth="1"/>
    <col min="9224" max="9224" width="5.5703125" style="446" customWidth="1"/>
    <col min="9225" max="9226" width="3.7109375" style="446" customWidth="1"/>
    <col min="9227" max="9227" width="22" style="446" customWidth="1"/>
    <col min="9228" max="9228" width="5.5703125" style="446" customWidth="1"/>
    <col min="9229" max="9230" width="3.7109375" style="446" customWidth="1"/>
    <col min="9231" max="9231" width="22" style="446" customWidth="1"/>
    <col min="9232" max="9233" width="15.7109375" style="446" customWidth="1"/>
    <col min="9234" max="9234" width="11.7109375" style="446" customWidth="1"/>
    <col min="9235" max="9235" width="6.42578125" style="446" bestFit="1" customWidth="1"/>
    <col min="9236" max="9236" width="11.7109375" style="446" customWidth="1"/>
    <col min="9237" max="9237" width="0" style="446" hidden="1" customWidth="1"/>
    <col min="9238" max="9238" width="3.7109375" style="446" customWidth="1"/>
    <col min="9239" max="9239" width="11.140625" style="446" bestFit="1" customWidth="1"/>
    <col min="9240" max="9241" width="10.5703125" style="446"/>
    <col min="9242" max="9242" width="13.42578125" style="446" customWidth="1"/>
    <col min="9243"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5.5703125" style="446" customWidth="1"/>
    <col min="9477" max="9478" width="3.7109375" style="446" customWidth="1"/>
    <col min="9479" max="9479" width="22" style="446" customWidth="1"/>
    <col min="9480" max="9480" width="5.5703125" style="446" customWidth="1"/>
    <col min="9481" max="9482" width="3.7109375" style="446" customWidth="1"/>
    <col min="9483" max="9483" width="22" style="446" customWidth="1"/>
    <col min="9484" max="9484" width="5.5703125" style="446" customWidth="1"/>
    <col min="9485" max="9486" width="3.7109375" style="446" customWidth="1"/>
    <col min="9487" max="9487" width="22" style="446" customWidth="1"/>
    <col min="9488" max="9489" width="15.7109375" style="446" customWidth="1"/>
    <col min="9490" max="9490" width="11.7109375" style="446" customWidth="1"/>
    <col min="9491" max="9491" width="6.42578125" style="446" bestFit="1" customWidth="1"/>
    <col min="9492" max="9492" width="11.7109375" style="446" customWidth="1"/>
    <col min="9493" max="9493" width="0" style="446" hidden="1" customWidth="1"/>
    <col min="9494" max="9494" width="3.7109375" style="446" customWidth="1"/>
    <col min="9495" max="9495" width="11.140625" style="446" bestFit="1" customWidth="1"/>
    <col min="9496" max="9497" width="10.5703125" style="446"/>
    <col min="9498" max="9498" width="13.42578125" style="446" customWidth="1"/>
    <col min="9499"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5.5703125" style="446" customWidth="1"/>
    <col min="9733" max="9734" width="3.7109375" style="446" customWidth="1"/>
    <col min="9735" max="9735" width="22" style="446" customWidth="1"/>
    <col min="9736" max="9736" width="5.5703125" style="446" customWidth="1"/>
    <col min="9737" max="9738" width="3.7109375" style="446" customWidth="1"/>
    <col min="9739" max="9739" width="22" style="446" customWidth="1"/>
    <col min="9740" max="9740" width="5.5703125" style="446" customWidth="1"/>
    <col min="9741" max="9742" width="3.7109375" style="446" customWidth="1"/>
    <col min="9743" max="9743" width="22" style="446" customWidth="1"/>
    <col min="9744" max="9745" width="15.7109375" style="446" customWidth="1"/>
    <col min="9746" max="9746" width="11.7109375" style="446" customWidth="1"/>
    <col min="9747" max="9747" width="6.42578125" style="446" bestFit="1" customWidth="1"/>
    <col min="9748" max="9748" width="11.7109375" style="446" customWidth="1"/>
    <col min="9749" max="9749" width="0" style="446" hidden="1" customWidth="1"/>
    <col min="9750" max="9750" width="3.7109375" style="446" customWidth="1"/>
    <col min="9751" max="9751" width="11.140625" style="446" bestFit="1" customWidth="1"/>
    <col min="9752" max="9753" width="10.5703125" style="446"/>
    <col min="9754" max="9754" width="13.42578125" style="446" customWidth="1"/>
    <col min="9755"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5.5703125" style="446" customWidth="1"/>
    <col min="9989" max="9990" width="3.7109375" style="446" customWidth="1"/>
    <col min="9991" max="9991" width="22" style="446" customWidth="1"/>
    <col min="9992" max="9992" width="5.5703125" style="446" customWidth="1"/>
    <col min="9993" max="9994" width="3.7109375" style="446" customWidth="1"/>
    <col min="9995" max="9995" width="22" style="446" customWidth="1"/>
    <col min="9996" max="9996" width="5.5703125" style="446" customWidth="1"/>
    <col min="9997" max="9998" width="3.7109375" style="446" customWidth="1"/>
    <col min="9999" max="9999" width="22" style="446" customWidth="1"/>
    <col min="10000" max="10001" width="15.7109375" style="446" customWidth="1"/>
    <col min="10002" max="10002" width="11.7109375" style="446" customWidth="1"/>
    <col min="10003" max="10003" width="6.42578125" style="446" bestFit="1" customWidth="1"/>
    <col min="10004" max="10004" width="11.7109375" style="446" customWidth="1"/>
    <col min="10005" max="10005" width="0" style="446" hidden="1" customWidth="1"/>
    <col min="10006" max="10006" width="3.7109375" style="446" customWidth="1"/>
    <col min="10007" max="10007" width="11.140625" style="446" bestFit="1" customWidth="1"/>
    <col min="10008" max="10009" width="10.5703125" style="446"/>
    <col min="10010" max="10010" width="13.42578125" style="446" customWidth="1"/>
    <col min="10011"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5.5703125" style="446" customWidth="1"/>
    <col min="10245" max="10246" width="3.7109375" style="446" customWidth="1"/>
    <col min="10247" max="10247" width="22" style="446" customWidth="1"/>
    <col min="10248" max="10248" width="5.5703125" style="446" customWidth="1"/>
    <col min="10249" max="10250" width="3.7109375" style="446" customWidth="1"/>
    <col min="10251" max="10251" width="22" style="446" customWidth="1"/>
    <col min="10252" max="10252" width="5.5703125" style="446" customWidth="1"/>
    <col min="10253" max="10254" width="3.7109375" style="446" customWidth="1"/>
    <col min="10255" max="10255" width="22" style="446" customWidth="1"/>
    <col min="10256" max="10257" width="15.7109375" style="446" customWidth="1"/>
    <col min="10258" max="10258" width="11.7109375" style="446" customWidth="1"/>
    <col min="10259" max="10259" width="6.42578125" style="446" bestFit="1" customWidth="1"/>
    <col min="10260" max="10260" width="11.7109375" style="446" customWidth="1"/>
    <col min="10261" max="10261" width="0" style="446" hidden="1" customWidth="1"/>
    <col min="10262" max="10262" width="3.7109375" style="446" customWidth="1"/>
    <col min="10263" max="10263" width="11.140625" style="446" bestFit="1" customWidth="1"/>
    <col min="10264" max="10265" width="10.5703125" style="446"/>
    <col min="10266" max="10266" width="13.42578125" style="446" customWidth="1"/>
    <col min="10267"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5.5703125" style="446" customWidth="1"/>
    <col min="10501" max="10502" width="3.7109375" style="446" customWidth="1"/>
    <col min="10503" max="10503" width="22" style="446" customWidth="1"/>
    <col min="10504" max="10504" width="5.5703125" style="446" customWidth="1"/>
    <col min="10505" max="10506" width="3.7109375" style="446" customWidth="1"/>
    <col min="10507" max="10507" width="22" style="446" customWidth="1"/>
    <col min="10508" max="10508" width="5.5703125" style="446" customWidth="1"/>
    <col min="10509" max="10510" width="3.7109375" style="446" customWidth="1"/>
    <col min="10511" max="10511" width="22" style="446" customWidth="1"/>
    <col min="10512" max="10513" width="15.7109375" style="446" customWidth="1"/>
    <col min="10514" max="10514" width="11.7109375" style="446" customWidth="1"/>
    <col min="10515" max="10515" width="6.42578125" style="446" bestFit="1" customWidth="1"/>
    <col min="10516" max="10516" width="11.7109375" style="446" customWidth="1"/>
    <col min="10517" max="10517" width="0" style="446" hidden="1" customWidth="1"/>
    <col min="10518" max="10518" width="3.7109375" style="446" customWidth="1"/>
    <col min="10519" max="10519" width="11.140625" style="446" bestFit="1" customWidth="1"/>
    <col min="10520" max="10521" width="10.5703125" style="446"/>
    <col min="10522" max="10522" width="13.42578125" style="446" customWidth="1"/>
    <col min="10523"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5.5703125" style="446" customWidth="1"/>
    <col min="10757" max="10758" width="3.7109375" style="446" customWidth="1"/>
    <col min="10759" max="10759" width="22" style="446" customWidth="1"/>
    <col min="10760" max="10760" width="5.5703125" style="446" customWidth="1"/>
    <col min="10761" max="10762" width="3.7109375" style="446" customWidth="1"/>
    <col min="10763" max="10763" width="22" style="446" customWidth="1"/>
    <col min="10764" max="10764" width="5.5703125" style="446" customWidth="1"/>
    <col min="10765" max="10766" width="3.7109375" style="446" customWidth="1"/>
    <col min="10767" max="10767" width="22" style="446" customWidth="1"/>
    <col min="10768" max="10769" width="15.7109375" style="446" customWidth="1"/>
    <col min="10770" max="10770" width="11.7109375" style="446" customWidth="1"/>
    <col min="10771" max="10771" width="6.42578125" style="446" bestFit="1" customWidth="1"/>
    <col min="10772" max="10772" width="11.7109375" style="446" customWidth="1"/>
    <col min="10773" max="10773" width="0" style="446" hidden="1" customWidth="1"/>
    <col min="10774" max="10774" width="3.7109375" style="446" customWidth="1"/>
    <col min="10775" max="10775" width="11.140625" style="446" bestFit="1" customWidth="1"/>
    <col min="10776" max="10777" width="10.5703125" style="446"/>
    <col min="10778" max="10778" width="13.42578125" style="446" customWidth="1"/>
    <col min="10779"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5.5703125" style="446" customWidth="1"/>
    <col min="11013" max="11014" width="3.7109375" style="446" customWidth="1"/>
    <col min="11015" max="11015" width="22" style="446" customWidth="1"/>
    <col min="11016" max="11016" width="5.5703125" style="446" customWidth="1"/>
    <col min="11017" max="11018" width="3.7109375" style="446" customWidth="1"/>
    <col min="11019" max="11019" width="22" style="446" customWidth="1"/>
    <col min="11020" max="11020" width="5.5703125" style="446" customWidth="1"/>
    <col min="11021" max="11022" width="3.7109375" style="446" customWidth="1"/>
    <col min="11023" max="11023" width="22" style="446" customWidth="1"/>
    <col min="11024" max="11025" width="15.7109375" style="446" customWidth="1"/>
    <col min="11026" max="11026" width="11.7109375" style="446" customWidth="1"/>
    <col min="11027" max="11027" width="6.42578125" style="446" bestFit="1" customWidth="1"/>
    <col min="11028" max="11028" width="11.7109375" style="446" customWidth="1"/>
    <col min="11029" max="11029" width="0" style="446" hidden="1" customWidth="1"/>
    <col min="11030" max="11030" width="3.7109375" style="446" customWidth="1"/>
    <col min="11031" max="11031" width="11.140625" style="446" bestFit="1" customWidth="1"/>
    <col min="11032" max="11033" width="10.5703125" style="446"/>
    <col min="11034" max="11034" width="13.42578125" style="446" customWidth="1"/>
    <col min="11035"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5.5703125" style="446" customWidth="1"/>
    <col min="11269" max="11270" width="3.7109375" style="446" customWidth="1"/>
    <col min="11271" max="11271" width="22" style="446" customWidth="1"/>
    <col min="11272" max="11272" width="5.5703125" style="446" customWidth="1"/>
    <col min="11273" max="11274" width="3.7109375" style="446" customWidth="1"/>
    <col min="11275" max="11275" width="22" style="446" customWidth="1"/>
    <col min="11276" max="11276" width="5.5703125" style="446" customWidth="1"/>
    <col min="11277" max="11278" width="3.7109375" style="446" customWidth="1"/>
    <col min="11279" max="11279" width="22" style="446" customWidth="1"/>
    <col min="11280" max="11281" width="15.7109375" style="446" customWidth="1"/>
    <col min="11282" max="11282" width="11.7109375" style="446" customWidth="1"/>
    <col min="11283" max="11283" width="6.42578125" style="446" bestFit="1" customWidth="1"/>
    <col min="11284" max="11284" width="11.7109375" style="446" customWidth="1"/>
    <col min="11285" max="11285" width="0" style="446" hidden="1" customWidth="1"/>
    <col min="11286" max="11286" width="3.7109375" style="446" customWidth="1"/>
    <col min="11287" max="11287" width="11.140625" style="446" bestFit="1" customWidth="1"/>
    <col min="11288" max="11289" width="10.5703125" style="446"/>
    <col min="11290" max="11290" width="13.42578125" style="446" customWidth="1"/>
    <col min="11291"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5.5703125" style="446" customWidth="1"/>
    <col min="11525" max="11526" width="3.7109375" style="446" customWidth="1"/>
    <col min="11527" max="11527" width="22" style="446" customWidth="1"/>
    <col min="11528" max="11528" width="5.5703125" style="446" customWidth="1"/>
    <col min="11529" max="11530" width="3.7109375" style="446" customWidth="1"/>
    <col min="11531" max="11531" width="22" style="446" customWidth="1"/>
    <col min="11532" max="11532" width="5.5703125" style="446" customWidth="1"/>
    <col min="11533" max="11534" width="3.7109375" style="446" customWidth="1"/>
    <col min="11535" max="11535" width="22" style="446" customWidth="1"/>
    <col min="11536" max="11537" width="15.7109375" style="446" customWidth="1"/>
    <col min="11538" max="11538" width="11.7109375" style="446" customWidth="1"/>
    <col min="11539" max="11539" width="6.42578125" style="446" bestFit="1" customWidth="1"/>
    <col min="11540" max="11540" width="11.7109375" style="446" customWidth="1"/>
    <col min="11541" max="11541" width="0" style="446" hidden="1" customWidth="1"/>
    <col min="11542" max="11542" width="3.7109375" style="446" customWidth="1"/>
    <col min="11543" max="11543" width="11.140625" style="446" bestFit="1" customWidth="1"/>
    <col min="11544" max="11545" width="10.5703125" style="446"/>
    <col min="11546" max="11546" width="13.42578125" style="446" customWidth="1"/>
    <col min="11547"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5.5703125" style="446" customWidth="1"/>
    <col min="11781" max="11782" width="3.7109375" style="446" customWidth="1"/>
    <col min="11783" max="11783" width="22" style="446" customWidth="1"/>
    <col min="11784" max="11784" width="5.5703125" style="446" customWidth="1"/>
    <col min="11785" max="11786" width="3.7109375" style="446" customWidth="1"/>
    <col min="11787" max="11787" width="22" style="446" customWidth="1"/>
    <col min="11788" max="11788" width="5.5703125" style="446" customWidth="1"/>
    <col min="11789" max="11790" width="3.7109375" style="446" customWidth="1"/>
    <col min="11791" max="11791" width="22" style="446" customWidth="1"/>
    <col min="11792" max="11793" width="15.7109375" style="446" customWidth="1"/>
    <col min="11794" max="11794" width="11.7109375" style="446" customWidth="1"/>
    <col min="11795" max="11795" width="6.42578125" style="446" bestFit="1" customWidth="1"/>
    <col min="11796" max="11796" width="11.7109375" style="446" customWidth="1"/>
    <col min="11797" max="11797" width="0" style="446" hidden="1" customWidth="1"/>
    <col min="11798" max="11798" width="3.7109375" style="446" customWidth="1"/>
    <col min="11799" max="11799" width="11.140625" style="446" bestFit="1" customWidth="1"/>
    <col min="11800" max="11801" width="10.5703125" style="446"/>
    <col min="11802" max="11802" width="13.42578125" style="446" customWidth="1"/>
    <col min="11803"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5.5703125" style="446" customWidth="1"/>
    <col min="12037" max="12038" width="3.7109375" style="446" customWidth="1"/>
    <col min="12039" max="12039" width="22" style="446" customWidth="1"/>
    <col min="12040" max="12040" width="5.5703125" style="446" customWidth="1"/>
    <col min="12041" max="12042" width="3.7109375" style="446" customWidth="1"/>
    <col min="12043" max="12043" width="22" style="446" customWidth="1"/>
    <col min="12044" max="12044" width="5.5703125" style="446" customWidth="1"/>
    <col min="12045" max="12046" width="3.7109375" style="446" customWidth="1"/>
    <col min="12047" max="12047" width="22" style="446" customWidth="1"/>
    <col min="12048" max="12049" width="15.7109375" style="446" customWidth="1"/>
    <col min="12050" max="12050" width="11.7109375" style="446" customWidth="1"/>
    <col min="12051" max="12051" width="6.42578125" style="446" bestFit="1" customWidth="1"/>
    <col min="12052" max="12052" width="11.7109375" style="446" customWidth="1"/>
    <col min="12053" max="12053" width="0" style="446" hidden="1" customWidth="1"/>
    <col min="12054" max="12054" width="3.7109375" style="446" customWidth="1"/>
    <col min="12055" max="12055" width="11.140625" style="446" bestFit="1" customWidth="1"/>
    <col min="12056" max="12057" width="10.5703125" style="446"/>
    <col min="12058" max="12058" width="13.42578125" style="446" customWidth="1"/>
    <col min="12059"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5.5703125" style="446" customWidth="1"/>
    <col min="12293" max="12294" width="3.7109375" style="446" customWidth="1"/>
    <col min="12295" max="12295" width="22" style="446" customWidth="1"/>
    <col min="12296" max="12296" width="5.5703125" style="446" customWidth="1"/>
    <col min="12297" max="12298" width="3.7109375" style="446" customWidth="1"/>
    <col min="12299" max="12299" width="22" style="446" customWidth="1"/>
    <col min="12300" max="12300" width="5.5703125" style="446" customWidth="1"/>
    <col min="12301" max="12302" width="3.7109375" style="446" customWidth="1"/>
    <col min="12303" max="12303" width="22" style="446" customWidth="1"/>
    <col min="12304" max="12305" width="15.7109375" style="446" customWidth="1"/>
    <col min="12306" max="12306" width="11.7109375" style="446" customWidth="1"/>
    <col min="12307" max="12307" width="6.42578125" style="446" bestFit="1" customWidth="1"/>
    <col min="12308" max="12308" width="11.7109375" style="446" customWidth="1"/>
    <col min="12309" max="12309" width="0" style="446" hidden="1" customWidth="1"/>
    <col min="12310" max="12310" width="3.7109375" style="446" customWidth="1"/>
    <col min="12311" max="12311" width="11.140625" style="446" bestFit="1" customWidth="1"/>
    <col min="12312" max="12313" width="10.5703125" style="446"/>
    <col min="12314" max="12314" width="13.42578125" style="446" customWidth="1"/>
    <col min="12315"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5.5703125" style="446" customWidth="1"/>
    <col min="12549" max="12550" width="3.7109375" style="446" customWidth="1"/>
    <col min="12551" max="12551" width="22" style="446" customWidth="1"/>
    <col min="12552" max="12552" width="5.5703125" style="446" customWidth="1"/>
    <col min="12553" max="12554" width="3.7109375" style="446" customWidth="1"/>
    <col min="12555" max="12555" width="22" style="446" customWidth="1"/>
    <col min="12556" max="12556" width="5.5703125" style="446" customWidth="1"/>
    <col min="12557" max="12558" width="3.7109375" style="446" customWidth="1"/>
    <col min="12559" max="12559" width="22" style="446" customWidth="1"/>
    <col min="12560" max="12561" width="15.7109375" style="446" customWidth="1"/>
    <col min="12562" max="12562" width="11.7109375" style="446" customWidth="1"/>
    <col min="12563" max="12563" width="6.42578125" style="446" bestFit="1" customWidth="1"/>
    <col min="12564" max="12564" width="11.7109375" style="446" customWidth="1"/>
    <col min="12565" max="12565" width="0" style="446" hidden="1" customWidth="1"/>
    <col min="12566" max="12566" width="3.7109375" style="446" customWidth="1"/>
    <col min="12567" max="12567" width="11.140625" style="446" bestFit="1" customWidth="1"/>
    <col min="12568" max="12569" width="10.5703125" style="446"/>
    <col min="12570" max="12570" width="13.42578125" style="446" customWidth="1"/>
    <col min="12571"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5.5703125" style="446" customWidth="1"/>
    <col min="12805" max="12806" width="3.7109375" style="446" customWidth="1"/>
    <col min="12807" max="12807" width="22" style="446" customWidth="1"/>
    <col min="12808" max="12808" width="5.5703125" style="446" customWidth="1"/>
    <col min="12809" max="12810" width="3.7109375" style="446" customWidth="1"/>
    <col min="12811" max="12811" width="22" style="446" customWidth="1"/>
    <col min="12812" max="12812" width="5.5703125" style="446" customWidth="1"/>
    <col min="12813" max="12814" width="3.7109375" style="446" customWidth="1"/>
    <col min="12815" max="12815" width="22" style="446" customWidth="1"/>
    <col min="12816" max="12817" width="15.7109375" style="446" customWidth="1"/>
    <col min="12818" max="12818" width="11.7109375" style="446" customWidth="1"/>
    <col min="12819" max="12819" width="6.42578125" style="446" bestFit="1" customWidth="1"/>
    <col min="12820" max="12820" width="11.7109375" style="446" customWidth="1"/>
    <col min="12821" max="12821" width="0" style="446" hidden="1" customWidth="1"/>
    <col min="12822" max="12822" width="3.7109375" style="446" customWidth="1"/>
    <col min="12823" max="12823" width="11.140625" style="446" bestFit="1" customWidth="1"/>
    <col min="12824" max="12825" width="10.5703125" style="446"/>
    <col min="12826" max="12826" width="13.42578125" style="446" customWidth="1"/>
    <col min="12827"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5.5703125" style="446" customWidth="1"/>
    <col min="13061" max="13062" width="3.7109375" style="446" customWidth="1"/>
    <col min="13063" max="13063" width="22" style="446" customWidth="1"/>
    <col min="13064" max="13064" width="5.5703125" style="446" customWidth="1"/>
    <col min="13065" max="13066" width="3.7109375" style="446" customWidth="1"/>
    <col min="13067" max="13067" width="22" style="446" customWidth="1"/>
    <col min="13068" max="13068" width="5.5703125" style="446" customWidth="1"/>
    <col min="13069" max="13070" width="3.7109375" style="446" customWidth="1"/>
    <col min="13071" max="13071" width="22" style="446" customWidth="1"/>
    <col min="13072" max="13073" width="15.7109375" style="446" customWidth="1"/>
    <col min="13074" max="13074" width="11.7109375" style="446" customWidth="1"/>
    <col min="13075" max="13075" width="6.42578125" style="446" bestFit="1" customWidth="1"/>
    <col min="13076" max="13076" width="11.7109375" style="446" customWidth="1"/>
    <col min="13077" max="13077" width="0" style="446" hidden="1" customWidth="1"/>
    <col min="13078" max="13078" width="3.7109375" style="446" customWidth="1"/>
    <col min="13079" max="13079" width="11.140625" style="446" bestFit="1" customWidth="1"/>
    <col min="13080" max="13081" width="10.5703125" style="446"/>
    <col min="13082" max="13082" width="13.42578125" style="446" customWidth="1"/>
    <col min="13083"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5.5703125" style="446" customWidth="1"/>
    <col min="13317" max="13318" width="3.7109375" style="446" customWidth="1"/>
    <col min="13319" max="13319" width="22" style="446" customWidth="1"/>
    <col min="13320" max="13320" width="5.5703125" style="446" customWidth="1"/>
    <col min="13321" max="13322" width="3.7109375" style="446" customWidth="1"/>
    <col min="13323" max="13323" width="22" style="446" customWidth="1"/>
    <col min="13324" max="13324" width="5.5703125" style="446" customWidth="1"/>
    <col min="13325" max="13326" width="3.7109375" style="446" customWidth="1"/>
    <col min="13327" max="13327" width="22" style="446" customWidth="1"/>
    <col min="13328" max="13329" width="15.7109375" style="446" customWidth="1"/>
    <col min="13330" max="13330" width="11.7109375" style="446" customWidth="1"/>
    <col min="13331" max="13331" width="6.42578125" style="446" bestFit="1" customWidth="1"/>
    <col min="13332" max="13332" width="11.7109375" style="446" customWidth="1"/>
    <col min="13333" max="13333" width="0" style="446" hidden="1" customWidth="1"/>
    <col min="13334" max="13334" width="3.7109375" style="446" customWidth="1"/>
    <col min="13335" max="13335" width="11.140625" style="446" bestFit="1" customWidth="1"/>
    <col min="13336" max="13337" width="10.5703125" style="446"/>
    <col min="13338" max="13338" width="13.42578125" style="446" customWidth="1"/>
    <col min="13339"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5.5703125" style="446" customWidth="1"/>
    <col min="13573" max="13574" width="3.7109375" style="446" customWidth="1"/>
    <col min="13575" max="13575" width="22" style="446" customWidth="1"/>
    <col min="13576" max="13576" width="5.5703125" style="446" customWidth="1"/>
    <col min="13577" max="13578" width="3.7109375" style="446" customWidth="1"/>
    <col min="13579" max="13579" width="22" style="446" customWidth="1"/>
    <col min="13580" max="13580" width="5.5703125" style="446" customWidth="1"/>
    <col min="13581" max="13582" width="3.7109375" style="446" customWidth="1"/>
    <col min="13583" max="13583" width="22" style="446" customWidth="1"/>
    <col min="13584" max="13585" width="15.7109375" style="446" customWidth="1"/>
    <col min="13586" max="13586" width="11.7109375" style="446" customWidth="1"/>
    <col min="13587" max="13587" width="6.42578125" style="446" bestFit="1" customWidth="1"/>
    <col min="13588" max="13588" width="11.7109375" style="446" customWidth="1"/>
    <col min="13589" max="13589" width="0" style="446" hidden="1" customWidth="1"/>
    <col min="13590" max="13590" width="3.7109375" style="446" customWidth="1"/>
    <col min="13591" max="13591" width="11.140625" style="446" bestFit="1" customWidth="1"/>
    <col min="13592" max="13593" width="10.5703125" style="446"/>
    <col min="13594" max="13594" width="13.42578125" style="446" customWidth="1"/>
    <col min="13595"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5.5703125" style="446" customWidth="1"/>
    <col min="13829" max="13830" width="3.7109375" style="446" customWidth="1"/>
    <col min="13831" max="13831" width="22" style="446" customWidth="1"/>
    <col min="13832" max="13832" width="5.5703125" style="446" customWidth="1"/>
    <col min="13833" max="13834" width="3.7109375" style="446" customWidth="1"/>
    <col min="13835" max="13835" width="22" style="446" customWidth="1"/>
    <col min="13836" max="13836" width="5.5703125" style="446" customWidth="1"/>
    <col min="13837" max="13838" width="3.7109375" style="446" customWidth="1"/>
    <col min="13839" max="13839" width="22" style="446" customWidth="1"/>
    <col min="13840" max="13841" width="15.7109375" style="446" customWidth="1"/>
    <col min="13842" max="13842" width="11.7109375" style="446" customWidth="1"/>
    <col min="13843" max="13843" width="6.42578125" style="446" bestFit="1" customWidth="1"/>
    <col min="13844" max="13844" width="11.7109375" style="446" customWidth="1"/>
    <col min="13845" max="13845" width="0" style="446" hidden="1" customWidth="1"/>
    <col min="13846" max="13846" width="3.7109375" style="446" customWidth="1"/>
    <col min="13847" max="13847" width="11.140625" style="446" bestFit="1" customWidth="1"/>
    <col min="13848" max="13849" width="10.5703125" style="446"/>
    <col min="13850" max="13850" width="13.42578125" style="446" customWidth="1"/>
    <col min="13851"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5.5703125" style="446" customWidth="1"/>
    <col min="14085" max="14086" width="3.7109375" style="446" customWidth="1"/>
    <col min="14087" max="14087" width="22" style="446" customWidth="1"/>
    <col min="14088" max="14088" width="5.5703125" style="446" customWidth="1"/>
    <col min="14089" max="14090" width="3.7109375" style="446" customWidth="1"/>
    <col min="14091" max="14091" width="22" style="446" customWidth="1"/>
    <col min="14092" max="14092" width="5.5703125" style="446" customWidth="1"/>
    <col min="14093" max="14094" width="3.7109375" style="446" customWidth="1"/>
    <col min="14095" max="14095" width="22" style="446" customWidth="1"/>
    <col min="14096" max="14097" width="15.7109375" style="446" customWidth="1"/>
    <col min="14098" max="14098" width="11.7109375" style="446" customWidth="1"/>
    <col min="14099" max="14099" width="6.42578125" style="446" bestFit="1" customWidth="1"/>
    <col min="14100" max="14100" width="11.7109375" style="446" customWidth="1"/>
    <col min="14101" max="14101" width="0" style="446" hidden="1" customWidth="1"/>
    <col min="14102" max="14102" width="3.7109375" style="446" customWidth="1"/>
    <col min="14103" max="14103" width="11.140625" style="446" bestFit="1" customWidth="1"/>
    <col min="14104" max="14105" width="10.5703125" style="446"/>
    <col min="14106" max="14106" width="13.42578125" style="446" customWidth="1"/>
    <col min="14107"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5.5703125" style="446" customWidth="1"/>
    <col min="14341" max="14342" width="3.7109375" style="446" customWidth="1"/>
    <col min="14343" max="14343" width="22" style="446" customWidth="1"/>
    <col min="14344" max="14344" width="5.5703125" style="446" customWidth="1"/>
    <col min="14345" max="14346" width="3.7109375" style="446" customWidth="1"/>
    <col min="14347" max="14347" width="22" style="446" customWidth="1"/>
    <col min="14348" max="14348" width="5.5703125" style="446" customWidth="1"/>
    <col min="14349" max="14350" width="3.7109375" style="446" customWidth="1"/>
    <col min="14351" max="14351" width="22" style="446" customWidth="1"/>
    <col min="14352" max="14353" width="15.7109375" style="446" customWidth="1"/>
    <col min="14354" max="14354" width="11.7109375" style="446" customWidth="1"/>
    <col min="14355" max="14355" width="6.42578125" style="446" bestFit="1" customWidth="1"/>
    <col min="14356" max="14356" width="11.7109375" style="446" customWidth="1"/>
    <col min="14357" max="14357" width="0" style="446" hidden="1" customWidth="1"/>
    <col min="14358" max="14358" width="3.7109375" style="446" customWidth="1"/>
    <col min="14359" max="14359" width="11.140625" style="446" bestFit="1" customWidth="1"/>
    <col min="14360" max="14361" width="10.5703125" style="446"/>
    <col min="14362" max="14362" width="13.42578125" style="446" customWidth="1"/>
    <col min="14363"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5.5703125" style="446" customWidth="1"/>
    <col min="14597" max="14598" width="3.7109375" style="446" customWidth="1"/>
    <col min="14599" max="14599" width="22" style="446" customWidth="1"/>
    <col min="14600" max="14600" width="5.5703125" style="446" customWidth="1"/>
    <col min="14601" max="14602" width="3.7109375" style="446" customWidth="1"/>
    <col min="14603" max="14603" width="22" style="446" customWidth="1"/>
    <col min="14604" max="14604" width="5.5703125" style="446" customWidth="1"/>
    <col min="14605" max="14606" width="3.7109375" style="446" customWidth="1"/>
    <col min="14607" max="14607" width="22" style="446" customWidth="1"/>
    <col min="14608" max="14609" width="15.7109375" style="446" customWidth="1"/>
    <col min="14610" max="14610" width="11.7109375" style="446" customWidth="1"/>
    <col min="14611" max="14611" width="6.42578125" style="446" bestFit="1" customWidth="1"/>
    <col min="14612" max="14612" width="11.7109375" style="446" customWidth="1"/>
    <col min="14613" max="14613" width="0" style="446" hidden="1" customWidth="1"/>
    <col min="14614" max="14614" width="3.7109375" style="446" customWidth="1"/>
    <col min="14615" max="14615" width="11.140625" style="446" bestFit="1" customWidth="1"/>
    <col min="14616" max="14617" width="10.5703125" style="446"/>
    <col min="14618" max="14618" width="13.42578125" style="446" customWidth="1"/>
    <col min="14619"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5.5703125" style="446" customWidth="1"/>
    <col min="14853" max="14854" width="3.7109375" style="446" customWidth="1"/>
    <col min="14855" max="14855" width="22" style="446" customWidth="1"/>
    <col min="14856" max="14856" width="5.5703125" style="446" customWidth="1"/>
    <col min="14857" max="14858" width="3.7109375" style="446" customWidth="1"/>
    <col min="14859" max="14859" width="22" style="446" customWidth="1"/>
    <col min="14860" max="14860" width="5.5703125" style="446" customWidth="1"/>
    <col min="14861" max="14862" width="3.7109375" style="446" customWidth="1"/>
    <col min="14863" max="14863" width="22" style="446" customWidth="1"/>
    <col min="14864" max="14865" width="15.7109375" style="446" customWidth="1"/>
    <col min="14866" max="14866" width="11.7109375" style="446" customWidth="1"/>
    <col min="14867" max="14867" width="6.42578125" style="446" bestFit="1" customWidth="1"/>
    <col min="14868" max="14868" width="11.7109375" style="446" customWidth="1"/>
    <col min="14869" max="14869" width="0" style="446" hidden="1" customWidth="1"/>
    <col min="14870" max="14870" width="3.7109375" style="446" customWidth="1"/>
    <col min="14871" max="14871" width="11.140625" style="446" bestFit="1" customWidth="1"/>
    <col min="14872" max="14873" width="10.5703125" style="446"/>
    <col min="14874" max="14874" width="13.42578125" style="446" customWidth="1"/>
    <col min="14875"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5.5703125" style="446" customWidth="1"/>
    <col min="15109" max="15110" width="3.7109375" style="446" customWidth="1"/>
    <col min="15111" max="15111" width="22" style="446" customWidth="1"/>
    <col min="15112" max="15112" width="5.5703125" style="446" customWidth="1"/>
    <col min="15113" max="15114" width="3.7109375" style="446" customWidth="1"/>
    <col min="15115" max="15115" width="22" style="446" customWidth="1"/>
    <col min="15116" max="15116" width="5.5703125" style="446" customWidth="1"/>
    <col min="15117" max="15118" width="3.7109375" style="446" customWidth="1"/>
    <col min="15119" max="15119" width="22" style="446" customWidth="1"/>
    <col min="15120" max="15121" width="15.7109375" style="446" customWidth="1"/>
    <col min="15122" max="15122" width="11.7109375" style="446" customWidth="1"/>
    <col min="15123" max="15123" width="6.42578125" style="446" bestFit="1" customWidth="1"/>
    <col min="15124" max="15124" width="11.7109375" style="446" customWidth="1"/>
    <col min="15125" max="15125" width="0" style="446" hidden="1" customWidth="1"/>
    <col min="15126" max="15126" width="3.7109375" style="446" customWidth="1"/>
    <col min="15127" max="15127" width="11.140625" style="446" bestFit="1" customWidth="1"/>
    <col min="15128" max="15129" width="10.5703125" style="446"/>
    <col min="15130" max="15130" width="13.42578125" style="446" customWidth="1"/>
    <col min="15131"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5.5703125" style="446" customWidth="1"/>
    <col min="15365" max="15366" width="3.7109375" style="446" customWidth="1"/>
    <col min="15367" max="15367" width="22" style="446" customWidth="1"/>
    <col min="15368" max="15368" width="5.5703125" style="446" customWidth="1"/>
    <col min="15369" max="15370" width="3.7109375" style="446" customWidth="1"/>
    <col min="15371" max="15371" width="22" style="446" customWidth="1"/>
    <col min="15372" max="15372" width="5.5703125" style="446" customWidth="1"/>
    <col min="15373" max="15374" width="3.7109375" style="446" customWidth="1"/>
    <col min="15375" max="15375" width="22" style="446" customWidth="1"/>
    <col min="15376" max="15377" width="15.7109375" style="446" customWidth="1"/>
    <col min="15378" max="15378" width="11.7109375" style="446" customWidth="1"/>
    <col min="15379" max="15379" width="6.42578125" style="446" bestFit="1" customWidth="1"/>
    <col min="15380" max="15380" width="11.7109375" style="446" customWidth="1"/>
    <col min="15381" max="15381" width="0" style="446" hidden="1" customWidth="1"/>
    <col min="15382" max="15382" width="3.7109375" style="446" customWidth="1"/>
    <col min="15383" max="15383" width="11.140625" style="446" bestFit="1" customWidth="1"/>
    <col min="15384" max="15385" width="10.5703125" style="446"/>
    <col min="15386" max="15386" width="13.42578125" style="446" customWidth="1"/>
    <col min="15387"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5.5703125" style="446" customWidth="1"/>
    <col min="15621" max="15622" width="3.7109375" style="446" customWidth="1"/>
    <col min="15623" max="15623" width="22" style="446" customWidth="1"/>
    <col min="15624" max="15624" width="5.5703125" style="446" customWidth="1"/>
    <col min="15625" max="15626" width="3.7109375" style="446" customWidth="1"/>
    <col min="15627" max="15627" width="22" style="446" customWidth="1"/>
    <col min="15628" max="15628" width="5.5703125" style="446" customWidth="1"/>
    <col min="15629" max="15630" width="3.7109375" style="446" customWidth="1"/>
    <col min="15631" max="15631" width="22" style="446" customWidth="1"/>
    <col min="15632" max="15633" width="15.7109375" style="446" customWidth="1"/>
    <col min="15634" max="15634" width="11.7109375" style="446" customWidth="1"/>
    <col min="15635" max="15635" width="6.42578125" style="446" bestFit="1" customWidth="1"/>
    <col min="15636" max="15636" width="11.7109375" style="446" customWidth="1"/>
    <col min="15637" max="15637" width="0" style="446" hidden="1" customWidth="1"/>
    <col min="15638" max="15638" width="3.7109375" style="446" customWidth="1"/>
    <col min="15639" max="15639" width="11.140625" style="446" bestFit="1" customWidth="1"/>
    <col min="15640" max="15641" width="10.5703125" style="446"/>
    <col min="15642" max="15642" width="13.42578125" style="446" customWidth="1"/>
    <col min="15643"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5.5703125" style="446" customWidth="1"/>
    <col min="15877" max="15878" width="3.7109375" style="446" customWidth="1"/>
    <col min="15879" max="15879" width="22" style="446" customWidth="1"/>
    <col min="15880" max="15880" width="5.5703125" style="446" customWidth="1"/>
    <col min="15881" max="15882" width="3.7109375" style="446" customWidth="1"/>
    <col min="15883" max="15883" width="22" style="446" customWidth="1"/>
    <col min="15884" max="15884" width="5.5703125" style="446" customWidth="1"/>
    <col min="15885" max="15886" width="3.7109375" style="446" customWidth="1"/>
    <col min="15887" max="15887" width="22" style="446" customWidth="1"/>
    <col min="15888" max="15889" width="15.7109375" style="446" customWidth="1"/>
    <col min="15890" max="15890" width="11.7109375" style="446" customWidth="1"/>
    <col min="15891" max="15891" width="6.42578125" style="446" bestFit="1" customWidth="1"/>
    <col min="15892" max="15892" width="11.7109375" style="446" customWidth="1"/>
    <col min="15893" max="15893" width="0" style="446" hidden="1" customWidth="1"/>
    <col min="15894" max="15894" width="3.7109375" style="446" customWidth="1"/>
    <col min="15895" max="15895" width="11.140625" style="446" bestFit="1" customWidth="1"/>
    <col min="15896" max="15897" width="10.5703125" style="446"/>
    <col min="15898" max="15898" width="13.42578125" style="446" customWidth="1"/>
    <col min="15899"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5.5703125" style="446" customWidth="1"/>
    <col min="16133" max="16134" width="3.7109375" style="446" customWidth="1"/>
    <col min="16135" max="16135" width="22" style="446" customWidth="1"/>
    <col min="16136" max="16136" width="5.5703125" style="446" customWidth="1"/>
    <col min="16137" max="16138" width="3.7109375" style="446" customWidth="1"/>
    <col min="16139" max="16139" width="22" style="446" customWidth="1"/>
    <col min="16140" max="16140" width="5.5703125" style="446" customWidth="1"/>
    <col min="16141" max="16142" width="3.7109375" style="446" customWidth="1"/>
    <col min="16143" max="16143" width="22" style="446" customWidth="1"/>
    <col min="16144" max="16145" width="15.7109375" style="446" customWidth="1"/>
    <col min="16146" max="16146" width="11.7109375" style="446" customWidth="1"/>
    <col min="16147" max="16147" width="6.42578125" style="446" bestFit="1" customWidth="1"/>
    <col min="16148" max="16148" width="11.7109375" style="446" customWidth="1"/>
    <col min="16149" max="16149" width="0" style="446" hidden="1" customWidth="1"/>
    <col min="16150" max="16150" width="3.7109375" style="446" customWidth="1"/>
    <col min="16151" max="16151" width="11.140625" style="446" bestFit="1" customWidth="1"/>
    <col min="16152" max="16153" width="10.5703125" style="446"/>
    <col min="16154" max="16154" width="13.42578125" style="446" customWidth="1"/>
    <col min="16155" max="16384" width="10.5703125" style="446"/>
  </cols>
  <sheetData>
    <row r="1" spans="1:37" hidden="1"/>
    <row r="2" spans="1:37" hidden="1"/>
    <row r="3" spans="1:37" hidden="1"/>
    <row r="4" spans="1:37" ht="3" customHeight="1">
      <c r="J4" s="451"/>
      <c r="K4" s="451"/>
      <c r="L4" s="447"/>
      <c r="M4" s="447"/>
      <c r="N4" s="447"/>
      <c r="O4" s="447"/>
      <c r="P4" s="447"/>
      <c r="Q4" s="447"/>
      <c r="R4" s="447"/>
      <c r="S4" s="447"/>
      <c r="T4" s="447"/>
      <c r="U4" s="447"/>
      <c r="V4" s="447"/>
      <c r="W4" s="447"/>
      <c r="X4" s="447"/>
      <c r="Y4" s="447"/>
      <c r="Z4" s="454"/>
      <c r="AA4" s="454"/>
      <c r="AB4" s="454"/>
      <c r="AC4" s="454"/>
      <c r="AD4" s="454"/>
      <c r="AE4" s="447"/>
    </row>
    <row r="5" spans="1:37" ht="22.5" customHeight="1">
      <c r="J5" s="451"/>
      <c r="K5" s="451"/>
      <c r="L5" s="1373" t="s">
        <v>748</v>
      </c>
      <c r="M5" s="1373"/>
      <c r="N5" s="1373"/>
      <c r="O5" s="1373"/>
      <c r="P5" s="1373"/>
      <c r="Q5" s="1373"/>
      <c r="R5" s="1373"/>
      <c r="S5" s="1373"/>
      <c r="T5" s="1373"/>
      <c r="U5" s="548"/>
      <c r="V5" s="548"/>
      <c r="W5" s="493"/>
      <c r="X5" s="493"/>
      <c r="Y5" s="554"/>
      <c r="Z5" s="554"/>
      <c r="AA5" s="554"/>
      <c r="AB5" s="554"/>
      <c r="AC5" s="554"/>
      <c r="AD5" s="554"/>
      <c r="AE5" s="467"/>
    </row>
    <row r="6" spans="1:37" ht="3" customHeight="1">
      <c r="J6" s="451"/>
      <c r="K6" s="451"/>
      <c r="L6" s="447"/>
      <c r="M6" s="447"/>
      <c r="N6" s="447"/>
      <c r="O6" s="450"/>
      <c r="P6" s="450"/>
      <c r="Q6" s="450"/>
      <c r="R6" s="450"/>
      <c r="S6" s="450"/>
      <c r="T6" s="450"/>
      <c r="U6" s="447"/>
    </row>
    <row r="7" spans="1:37"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37" s="461" customFormat="1" ht="18.75">
      <c r="A8" s="475"/>
      <c r="B8" s="475"/>
      <c r="C8" s="475"/>
      <c r="D8" s="475"/>
      <c r="E8" s="475"/>
      <c r="F8" s="475"/>
      <c r="G8" s="475"/>
      <c r="H8" s="475"/>
      <c r="L8" s="469"/>
      <c r="M8" s="1157" t="str">
        <f>"Дата подачи заявления об "&amp;IF(datePr_ch="","утверждении","изменении") &amp; " тарифов"</f>
        <v>Дата подачи заявления об утверждении тарифов</v>
      </c>
      <c r="N8" s="1350" t="str">
        <f>IF(datePr_ch="",IF(datePr="","",datePr),datePr_ch)</f>
        <v>26.04.2018</v>
      </c>
      <c r="O8" s="1350"/>
      <c r="P8" s="1350"/>
      <c r="Q8" s="1350"/>
      <c r="R8" s="1350"/>
      <c r="S8" s="1350"/>
      <c r="T8" s="1350"/>
      <c r="U8" s="635"/>
      <c r="V8" s="539"/>
      <c r="W8" s="539"/>
      <c r="X8" s="539"/>
      <c r="Y8" s="539"/>
      <c r="Z8" s="539"/>
      <c r="AA8" s="539"/>
      <c r="AH8" s="475"/>
      <c r="AI8" s="475"/>
      <c r="AJ8" s="475"/>
      <c r="AK8" s="475"/>
    </row>
    <row r="9" spans="1:37" s="461" customFormat="1" ht="18.75">
      <c r="A9" s="475"/>
      <c r="B9" s="475"/>
      <c r="C9" s="475"/>
      <c r="D9" s="475"/>
      <c r="E9" s="475"/>
      <c r="F9" s="475"/>
      <c r="G9" s="475"/>
      <c r="H9" s="475"/>
      <c r="L9" s="522"/>
      <c r="M9" s="1157" t="str">
        <f>"Номер подачи заявления об "&amp;IF(numberPr_ch="","утверждении","изменении") &amp; " тарифов"</f>
        <v>Номер подачи заявления об утверждении тарифов</v>
      </c>
      <c r="N9" s="1350" t="str">
        <f>IF(numberPr_ch="",IF(numberPr="","",numberPr),numberPr_ch)</f>
        <v>01-02/582</v>
      </c>
      <c r="O9" s="1350"/>
      <c r="P9" s="1350"/>
      <c r="Q9" s="1350"/>
      <c r="R9" s="1350"/>
      <c r="S9" s="1350"/>
      <c r="T9" s="1350"/>
      <c r="U9" s="635"/>
      <c r="V9" s="539"/>
      <c r="W9" s="539"/>
      <c r="X9" s="539"/>
      <c r="Y9" s="539"/>
      <c r="Z9" s="539"/>
      <c r="AA9" s="539"/>
      <c r="AH9" s="475"/>
      <c r="AI9" s="475"/>
      <c r="AJ9" s="475"/>
      <c r="AK9" s="475"/>
    </row>
    <row r="10" spans="1:37"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37" s="735" customFormat="1" ht="18.75" hidden="1">
      <c r="A11" s="736"/>
      <c r="B11" s="736"/>
      <c r="C11" s="736"/>
      <c r="D11" s="736"/>
      <c r="E11" s="736"/>
      <c r="F11" s="736"/>
      <c r="G11" s="736"/>
      <c r="H11" s="736"/>
      <c r="L11" s="724"/>
      <c r="M11" s="713"/>
      <c r="N11" s="712"/>
      <c r="O11" s="712"/>
      <c r="P11" s="712"/>
      <c r="Q11" s="712"/>
      <c r="R11" s="712"/>
      <c r="S11" s="712"/>
      <c r="T11" s="712"/>
      <c r="U11" s="635"/>
      <c r="Z11" s="734" t="s">
        <v>636</v>
      </c>
      <c r="AA11" s="734" t="s">
        <v>637</v>
      </c>
      <c r="AH11" s="736"/>
      <c r="AI11" s="736"/>
      <c r="AJ11" s="736"/>
      <c r="AK11" s="736"/>
    </row>
    <row r="12" spans="1:37" s="461" customFormat="1" ht="11.25" hidden="1">
      <c r="A12" s="475"/>
      <c r="B12" s="475"/>
      <c r="C12" s="475"/>
      <c r="D12" s="475"/>
      <c r="E12" s="475"/>
      <c r="F12" s="475"/>
      <c r="G12" s="475"/>
      <c r="H12" s="475"/>
      <c r="L12" s="1374"/>
      <c r="M12" s="1374"/>
      <c r="N12" s="536"/>
      <c r="O12" s="1394"/>
      <c r="P12" s="1394"/>
      <c r="Q12" s="1394"/>
      <c r="R12" s="1394"/>
      <c r="S12" s="1394"/>
      <c r="T12" s="1394"/>
      <c r="U12" s="456"/>
      <c r="AE12" s="473" t="s">
        <v>371</v>
      </c>
      <c r="AH12" s="475"/>
      <c r="AI12" s="475"/>
      <c r="AJ12" s="475"/>
      <c r="AK12" s="475"/>
    </row>
    <row r="13" spans="1:37">
      <c r="J13" s="451"/>
      <c r="K13" s="451"/>
      <c r="L13" s="447"/>
      <c r="M13" s="447"/>
      <c r="N13" s="447"/>
      <c r="O13" s="1390"/>
      <c r="P13" s="1390"/>
      <c r="Q13" s="1390"/>
      <c r="R13" s="1390"/>
      <c r="S13" s="1390"/>
      <c r="T13" s="1390"/>
      <c r="U13" s="568"/>
      <c r="Z13" s="1390"/>
      <c r="AA13" s="1390"/>
      <c r="AB13" s="1390"/>
      <c r="AC13" s="1390"/>
      <c r="AD13" s="1390"/>
      <c r="AE13" s="1390"/>
    </row>
    <row r="14" spans="1:37">
      <c r="J14" s="451"/>
      <c r="K14" s="451"/>
      <c r="L14" s="1298" t="s">
        <v>445</v>
      </c>
      <c r="M14" s="1298"/>
      <c r="N14" s="1298"/>
      <c r="O14" s="1298"/>
      <c r="P14" s="1298"/>
      <c r="Q14" s="1298"/>
      <c r="R14" s="1298"/>
      <c r="S14" s="1298"/>
      <c r="T14" s="1298"/>
      <c r="U14" s="1298"/>
      <c r="V14" s="1298"/>
      <c r="W14" s="1298"/>
      <c r="X14" s="1298"/>
      <c r="Y14" s="1298"/>
      <c r="Z14" s="1298"/>
      <c r="AA14" s="1298"/>
      <c r="AB14" s="1298"/>
      <c r="AC14" s="1298"/>
      <c r="AD14" s="1298"/>
      <c r="AE14" s="1298"/>
      <c r="AF14" s="1298"/>
      <c r="AG14" s="1298" t="s">
        <v>446</v>
      </c>
    </row>
    <row r="15" spans="1:37" ht="14.25" customHeight="1">
      <c r="J15" s="451"/>
      <c r="K15" s="451"/>
      <c r="L15" s="1357" t="s">
        <v>91</v>
      </c>
      <c r="M15" s="1357" t="s">
        <v>619</v>
      </c>
      <c r="N15" s="1408" t="s">
        <v>598</v>
      </c>
      <c r="O15" s="1408"/>
      <c r="P15" s="1408"/>
      <c r="Q15" s="1408"/>
      <c r="R15" s="1408" t="s">
        <v>599</v>
      </c>
      <c r="S15" s="1408"/>
      <c r="T15" s="1408"/>
      <c r="U15" s="1408"/>
      <c r="V15" s="1408" t="s">
        <v>600</v>
      </c>
      <c r="W15" s="1408"/>
      <c r="X15" s="1408"/>
      <c r="Y15" s="1408"/>
      <c r="Z15" s="1357" t="s">
        <v>605</v>
      </c>
      <c r="AA15" s="1357"/>
      <c r="AB15" s="1357"/>
      <c r="AC15" s="1357"/>
      <c r="AD15" s="1357"/>
      <c r="AE15" s="1357" t="s">
        <v>339</v>
      </c>
      <c r="AF15" s="1389" t="s">
        <v>274</v>
      </c>
      <c r="AG15" s="1298"/>
    </row>
    <row r="16" spans="1:37" s="493" customFormat="1" ht="27.75" customHeight="1">
      <c r="A16" s="554"/>
      <c r="B16" s="554"/>
      <c r="C16" s="554"/>
      <c r="D16" s="554"/>
      <c r="E16" s="554"/>
      <c r="F16" s="554"/>
      <c r="G16" s="560"/>
      <c r="H16" s="560"/>
      <c r="I16" s="501"/>
      <c r="J16" s="499"/>
      <c r="K16" s="499"/>
      <c r="L16" s="1357"/>
      <c r="M16" s="1357"/>
      <c r="N16" s="1408"/>
      <c r="O16" s="1408"/>
      <c r="P16" s="1408"/>
      <c r="Q16" s="1408"/>
      <c r="R16" s="1408"/>
      <c r="S16" s="1408"/>
      <c r="T16" s="1408"/>
      <c r="U16" s="1408"/>
      <c r="V16" s="1408"/>
      <c r="W16" s="1408"/>
      <c r="X16" s="1408"/>
      <c r="Y16" s="1408"/>
      <c r="Z16" s="1298" t="s">
        <v>622</v>
      </c>
      <c r="AA16" s="1298"/>
      <c r="AB16" s="1298" t="s">
        <v>616</v>
      </c>
      <c r="AC16" s="1298"/>
      <c r="AD16" s="1298"/>
      <c r="AE16" s="1357"/>
      <c r="AF16" s="1389"/>
      <c r="AG16" s="1298"/>
      <c r="AH16" s="554"/>
      <c r="AI16" s="554"/>
      <c r="AJ16" s="554"/>
      <c r="AK16" s="554"/>
    </row>
    <row r="17" spans="1:37" ht="14.25" customHeight="1">
      <c r="J17" s="451"/>
      <c r="K17" s="451"/>
      <c r="L17" s="1357"/>
      <c r="M17" s="1357"/>
      <c r="N17" s="1408"/>
      <c r="O17" s="1408"/>
      <c r="P17" s="1408"/>
      <c r="Q17" s="1408"/>
      <c r="R17" s="1408"/>
      <c r="S17" s="1408"/>
      <c r="T17" s="1408"/>
      <c r="U17" s="1408"/>
      <c r="V17" s="1408"/>
      <c r="W17" s="1408"/>
      <c r="X17" s="1408"/>
      <c r="Y17" s="1408"/>
      <c r="Z17" s="504" t="s">
        <v>620</v>
      </c>
      <c r="AA17" s="504" t="s">
        <v>621</v>
      </c>
      <c r="AB17" s="506" t="s">
        <v>273</v>
      </c>
      <c r="AC17" s="1399" t="s">
        <v>272</v>
      </c>
      <c r="AD17" s="1399"/>
      <c r="AE17" s="1357"/>
      <c r="AF17" s="1389"/>
      <c r="AG17" s="1298"/>
    </row>
    <row r="18" spans="1:37">
      <c r="J18" s="451"/>
      <c r="K18" s="459">
        <v>1</v>
      </c>
      <c r="L18" s="448" t="s">
        <v>92</v>
      </c>
      <c r="M18" s="448" t="s">
        <v>48</v>
      </c>
      <c r="N18" s="1409">
        <f ca="1">OFFSET(N18,0,-1)+1</f>
        <v>3</v>
      </c>
      <c r="O18" s="1409"/>
      <c r="P18" s="1409"/>
      <c r="Q18" s="1409"/>
      <c r="R18" s="1409">
        <f ca="1">OFFSET(N18,0,0)+1</f>
        <v>4</v>
      </c>
      <c r="S18" s="1409"/>
      <c r="T18" s="1409"/>
      <c r="U18" s="1409"/>
      <c r="V18" s="640"/>
      <c r="W18" s="640"/>
      <c r="X18" s="640"/>
      <c r="Y18" s="641">
        <f ca="1">OFFSET(R18,0,0)+1</f>
        <v>5</v>
      </c>
      <c r="Z18" s="457">
        <f ca="1">OFFSET(Z18,0,-1)+1</f>
        <v>6</v>
      </c>
      <c r="AA18" s="457">
        <f ca="1">OFFSET(AA18,0,-1)+1</f>
        <v>7</v>
      </c>
      <c r="AB18" s="457">
        <f ca="1">OFFSET(AB18,0,-1)+1</f>
        <v>8</v>
      </c>
      <c r="AC18" s="1409">
        <f ca="1">OFFSET(AC18,0,-1)+1</f>
        <v>9</v>
      </c>
      <c r="AD18" s="1409"/>
      <c r="AE18" s="457">
        <f ca="1">OFFSET(AE18,0,-2)+1</f>
        <v>10</v>
      </c>
      <c r="AF18" s="493"/>
      <c r="AG18" s="457">
        <f ca="1">OFFSET(AG18,0,-2)+1</f>
        <v>11</v>
      </c>
    </row>
    <row r="19" spans="1:37" ht="22.5">
      <c r="A19" s="1376">
        <v>1</v>
      </c>
      <c r="B19" s="963"/>
      <c r="C19" s="963"/>
      <c r="D19" s="963"/>
      <c r="E19" s="963"/>
      <c r="F19" s="956"/>
      <c r="G19" s="962"/>
      <c r="H19" s="962"/>
      <c r="I19" s="944"/>
      <c r="J19" s="943"/>
      <c r="K19" s="943"/>
      <c r="L19" s="562">
        <f>mergeValue(A19)</f>
        <v>1</v>
      </c>
      <c r="M19" s="610" t="s">
        <v>19</v>
      </c>
      <c r="N19" s="1410"/>
      <c r="O19" s="1410"/>
      <c r="P19" s="1410"/>
      <c r="Q19" s="1410"/>
      <c r="R19" s="1410"/>
      <c r="S19" s="1410"/>
      <c r="T19" s="1410"/>
      <c r="U19" s="1410"/>
      <c r="V19" s="1410"/>
      <c r="W19" s="1410"/>
      <c r="X19" s="1410"/>
      <c r="Y19" s="1410"/>
      <c r="Z19" s="1410"/>
      <c r="AA19" s="1410"/>
      <c r="AB19" s="1410"/>
      <c r="AC19" s="1410"/>
      <c r="AD19" s="1410"/>
      <c r="AE19" s="1410"/>
      <c r="AF19" s="1410"/>
      <c r="AG19" s="550" t="s">
        <v>721</v>
      </c>
    </row>
    <row r="20" spans="1:37" ht="22.5">
      <c r="A20" s="1376"/>
      <c r="B20" s="1376">
        <v>1</v>
      </c>
      <c r="C20" s="963"/>
      <c r="D20" s="963"/>
      <c r="E20" s="963"/>
      <c r="F20" s="956"/>
      <c r="G20" s="965"/>
      <c r="H20" s="966"/>
      <c r="I20" s="945"/>
      <c r="J20" s="940"/>
      <c r="K20" s="938"/>
      <c r="L20" s="562" t="str">
        <f>mergeValue(A20) &amp;"."&amp; mergeValue(B20)</f>
        <v>1.1</v>
      </c>
      <c r="M20" s="516" t="s">
        <v>15</v>
      </c>
      <c r="N20" s="1411"/>
      <c r="O20" s="1411"/>
      <c r="P20" s="1411"/>
      <c r="Q20" s="1411"/>
      <c r="R20" s="1411"/>
      <c r="S20" s="1411"/>
      <c r="T20" s="1411"/>
      <c r="U20" s="1411"/>
      <c r="V20" s="1411"/>
      <c r="W20" s="1411"/>
      <c r="X20" s="1411"/>
      <c r="Y20" s="1411"/>
      <c r="Z20" s="1411"/>
      <c r="AA20" s="1411"/>
      <c r="AB20" s="1411"/>
      <c r="AC20" s="1411"/>
      <c r="AD20" s="1411"/>
      <c r="AE20" s="1411"/>
      <c r="AF20" s="1411"/>
      <c r="AG20" s="550" t="s">
        <v>460</v>
      </c>
    </row>
    <row r="21" spans="1:37" ht="22.5">
      <c r="A21" s="1376"/>
      <c r="B21" s="1376"/>
      <c r="C21" s="1376">
        <v>1</v>
      </c>
      <c r="D21" s="963"/>
      <c r="E21" s="963"/>
      <c r="F21" s="956"/>
      <c r="G21" s="965"/>
      <c r="H21" s="966"/>
      <c r="I21" s="945"/>
      <c r="J21" s="940"/>
      <c r="K21" s="938"/>
      <c r="L21" s="562" t="str">
        <f>mergeValue(A21) &amp;"."&amp; mergeValue(B21)&amp;"."&amp; mergeValue(C21)</f>
        <v>1.1.1</v>
      </c>
      <c r="M21" s="517" t="s">
        <v>7</v>
      </c>
      <c r="N21" s="1411"/>
      <c r="O21" s="1411"/>
      <c r="P21" s="1411"/>
      <c r="Q21" s="1411"/>
      <c r="R21" s="1411"/>
      <c r="S21" s="1411"/>
      <c r="T21" s="1411"/>
      <c r="U21" s="1411"/>
      <c r="V21" s="1411"/>
      <c r="W21" s="1411"/>
      <c r="X21" s="1411"/>
      <c r="Y21" s="1411"/>
      <c r="Z21" s="1411"/>
      <c r="AA21" s="1411"/>
      <c r="AB21" s="1411"/>
      <c r="AC21" s="1411"/>
      <c r="AD21" s="1411"/>
      <c r="AE21" s="1411"/>
      <c r="AF21" s="1411"/>
      <c r="AG21" s="550" t="s">
        <v>601</v>
      </c>
    </row>
    <row r="22" spans="1:37" ht="15" customHeight="1">
      <c r="A22" s="1376"/>
      <c r="B22" s="1376"/>
      <c r="C22" s="1376"/>
      <c r="D22" s="1376">
        <v>1</v>
      </c>
      <c r="E22" s="963"/>
      <c r="F22" s="956"/>
      <c r="G22" s="965"/>
      <c r="H22" s="966"/>
      <c r="I22" s="945"/>
      <c r="J22" s="940"/>
      <c r="K22" s="938"/>
      <c r="L22" s="562" t="str">
        <f>mergeValue(A22) &amp;"."&amp; mergeValue(B22)&amp;"."&amp; mergeValue(C22)&amp;"."&amp; mergeValue(D22)</f>
        <v>1.1.1.1</v>
      </c>
      <c r="M22" s="518" t="s">
        <v>21</v>
      </c>
      <c r="N22" s="1411"/>
      <c r="O22" s="1411"/>
      <c r="P22" s="1411"/>
      <c r="Q22" s="1411"/>
      <c r="R22" s="1411"/>
      <c r="S22" s="1411"/>
      <c r="T22" s="1411"/>
      <c r="U22" s="1411"/>
      <c r="V22" s="1411"/>
      <c r="W22" s="1411"/>
      <c r="X22" s="1411"/>
      <c r="Y22" s="1411"/>
      <c r="Z22" s="1411"/>
      <c r="AA22" s="1411"/>
      <c r="AB22" s="1411"/>
      <c r="AC22" s="1411"/>
      <c r="AD22" s="1411"/>
      <c r="AE22" s="1411"/>
      <c r="AF22" s="1411"/>
      <c r="AG22" s="550" t="s">
        <v>624</v>
      </c>
    </row>
    <row r="23" spans="1:37" ht="20.100000000000001" customHeight="1">
      <c r="A23" s="1376"/>
      <c r="B23" s="1376"/>
      <c r="C23" s="1376"/>
      <c r="D23" s="1376"/>
      <c r="E23" s="1376">
        <v>1</v>
      </c>
      <c r="F23" s="956"/>
      <c r="G23" s="965"/>
      <c r="H23" s="966"/>
      <c r="I23" s="967"/>
      <c r="J23" s="957"/>
      <c r="K23" s="1302"/>
      <c r="L23" s="1412" t="str">
        <f>mergeValue(A23) &amp;"."&amp; mergeValue(B23)&amp;"."&amp; mergeValue(C23)&amp;"."&amp; mergeValue(D23)&amp;"."&amp; mergeValue(E23)</f>
        <v>1.1.1.1.1</v>
      </c>
      <c r="M23" s="1413"/>
      <c r="N23" s="1372" t="s">
        <v>84</v>
      </c>
      <c r="O23" s="1407"/>
      <c r="P23" s="1403">
        <v>1</v>
      </c>
      <c r="Q23" s="1404"/>
      <c r="R23" s="1372" t="s">
        <v>84</v>
      </c>
      <c r="S23" s="1407"/>
      <c r="T23" s="1403">
        <v>1</v>
      </c>
      <c r="U23" s="1404"/>
      <c r="V23" s="1372" t="s">
        <v>84</v>
      </c>
      <c r="W23" s="531"/>
      <c r="X23" s="509">
        <v>1</v>
      </c>
      <c r="Y23" s="1042"/>
      <c r="Z23" s="638"/>
      <c r="AA23" s="638"/>
      <c r="AB23" s="1382"/>
      <c r="AC23" s="1372" t="s">
        <v>83</v>
      </c>
      <c r="AD23" s="1382"/>
      <c r="AE23" s="1372" t="s">
        <v>84</v>
      </c>
      <c r="AF23" s="547"/>
      <c r="AG23" s="1400" t="s">
        <v>623</v>
      </c>
      <c r="AH23" s="470" t="str">
        <f>strCheckDate(Z24:AF24)</f>
        <v/>
      </c>
      <c r="AI23" s="474" t="str">
        <f>IF(AND(COUNTIF(AJ18:AJ27,AJ23)&gt;1,AJ23&lt;&gt;""),"ErrUnique:HasDoubleConn","")</f>
        <v/>
      </c>
      <c r="AJ23" s="474"/>
      <c r="AK23" s="474"/>
    </row>
    <row r="24" spans="1:37" ht="20.100000000000001" customHeight="1">
      <c r="A24" s="1376"/>
      <c r="B24" s="1376"/>
      <c r="C24" s="1376"/>
      <c r="D24" s="1376"/>
      <c r="E24" s="1376"/>
      <c r="F24" s="956"/>
      <c r="G24" s="965"/>
      <c r="H24" s="966"/>
      <c r="I24" s="967"/>
      <c r="J24" s="957"/>
      <c r="K24" s="1302"/>
      <c r="L24" s="1412"/>
      <c r="M24" s="1413"/>
      <c r="N24" s="1372"/>
      <c r="O24" s="1407"/>
      <c r="P24" s="1403"/>
      <c r="Q24" s="1405"/>
      <c r="R24" s="1372"/>
      <c r="S24" s="1407"/>
      <c r="T24" s="1403"/>
      <c r="U24" s="1406"/>
      <c r="V24" s="1372"/>
      <c r="W24" s="570"/>
      <c r="X24" s="535"/>
      <c r="Y24" s="535"/>
      <c r="Z24" s="541"/>
      <c r="AA24" s="572" t="str">
        <f>AB23 &amp; "-" &amp; AD23</f>
        <v>-</v>
      </c>
      <c r="AB24" s="1371"/>
      <c r="AC24" s="1372"/>
      <c r="AD24" s="1371"/>
      <c r="AE24" s="1372"/>
      <c r="AF24" s="639"/>
      <c r="AG24" s="1401"/>
      <c r="AI24" s="474"/>
      <c r="AJ24" s="474"/>
      <c r="AK24" s="474"/>
    </row>
    <row r="25" spans="1:37" ht="20.100000000000001" customHeight="1">
      <c r="A25" s="1376"/>
      <c r="B25" s="1376"/>
      <c r="C25" s="1376"/>
      <c r="D25" s="1376"/>
      <c r="E25" s="1376"/>
      <c r="F25" s="956"/>
      <c r="G25" s="965"/>
      <c r="H25" s="966"/>
      <c r="I25" s="967"/>
      <c r="J25" s="957"/>
      <c r="K25" s="1302"/>
      <c r="L25" s="1412"/>
      <c r="M25" s="1413"/>
      <c r="N25" s="1372"/>
      <c r="O25" s="1407"/>
      <c r="P25" s="1403"/>
      <c r="Q25" s="1406"/>
      <c r="R25" s="1372"/>
      <c r="S25" s="571"/>
      <c r="T25" s="528"/>
      <c r="U25" s="535"/>
      <c r="V25" s="540"/>
      <c r="W25" s="540"/>
      <c r="X25" s="540"/>
      <c r="Y25" s="540"/>
      <c r="Z25" s="541"/>
      <c r="AA25" s="541"/>
      <c r="AB25" s="542"/>
      <c r="AC25" s="534"/>
      <c r="AD25" s="534"/>
      <c r="AE25" s="542"/>
      <c r="AF25" s="534"/>
      <c r="AG25" s="1401"/>
      <c r="AI25" s="474"/>
      <c r="AJ25" s="474"/>
      <c r="AK25" s="474"/>
    </row>
    <row r="26" spans="1:37" ht="20.100000000000001" customHeight="1">
      <c r="A26" s="1376"/>
      <c r="B26" s="1376"/>
      <c r="C26" s="1376"/>
      <c r="D26" s="1376"/>
      <c r="E26" s="1376"/>
      <c r="F26" s="956"/>
      <c r="G26" s="965"/>
      <c r="H26" s="966"/>
      <c r="I26" s="967"/>
      <c r="J26" s="957"/>
      <c r="K26" s="1302"/>
      <c r="L26" s="1412"/>
      <c r="M26" s="1413"/>
      <c r="N26" s="1372"/>
      <c r="O26" s="543"/>
      <c r="P26" s="545"/>
      <c r="Q26" s="544"/>
      <c r="R26" s="540"/>
      <c r="S26" s="540"/>
      <c r="T26" s="540"/>
      <c r="U26" s="540"/>
      <c r="V26" s="540"/>
      <c r="W26" s="540"/>
      <c r="X26" s="540"/>
      <c r="Y26" s="540"/>
      <c r="Z26" s="541"/>
      <c r="AA26" s="541"/>
      <c r="AB26" s="542"/>
      <c r="AC26" s="534"/>
      <c r="AD26" s="534"/>
      <c r="AE26" s="542"/>
      <c r="AF26" s="534"/>
      <c r="AG26" s="1401"/>
      <c r="AI26" s="474"/>
      <c r="AJ26" s="474"/>
      <c r="AK26" s="474"/>
    </row>
    <row r="27" spans="1:37" s="445" customFormat="1" ht="15" customHeight="1">
      <c r="A27" s="1376"/>
      <c r="B27" s="1376"/>
      <c r="C27" s="1376"/>
      <c r="D27" s="1376"/>
      <c r="E27" s="964"/>
      <c r="F27" s="958"/>
      <c r="G27" s="960"/>
      <c r="H27" s="958"/>
      <c r="I27" s="967"/>
      <c r="J27" s="957"/>
      <c r="K27" s="951"/>
      <c r="L27" s="508"/>
      <c r="M27" s="521" t="s">
        <v>5</v>
      </c>
      <c r="N27" s="521"/>
      <c r="O27" s="521"/>
      <c r="P27" s="521"/>
      <c r="Q27" s="521"/>
      <c r="R27" s="521"/>
      <c r="S27" s="521"/>
      <c r="T27" s="521"/>
      <c r="U27" s="521"/>
      <c r="V27" s="521"/>
      <c r="W27" s="521"/>
      <c r="X27" s="521"/>
      <c r="Y27" s="521"/>
      <c r="Z27" s="521"/>
      <c r="AA27" s="521"/>
      <c r="AB27" s="521"/>
      <c r="AC27" s="521"/>
      <c r="AD27" s="521"/>
      <c r="AE27" s="521"/>
      <c r="AF27" s="521"/>
      <c r="AG27" s="1402"/>
      <c r="AH27" s="471"/>
      <c r="AI27" s="471"/>
      <c r="AJ27" s="205"/>
      <c r="AK27" s="205"/>
    </row>
    <row r="28" spans="1:37" s="445" customFormat="1" ht="15" customHeight="1">
      <c r="A28" s="1376"/>
      <c r="B28" s="1376"/>
      <c r="C28" s="1376"/>
      <c r="D28" s="964"/>
      <c r="E28" s="964"/>
      <c r="F28" s="958"/>
      <c r="G28" s="965"/>
      <c r="H28" s="958"/>
      <c r="I28" s="951"/>
      <c r="J28" s="942"/>
      <c r="K28" s="951"/>
      <c r="L28" s="508"/>
      <c r="M28" s="520" t="s">
        <v>16</v>
      </c>
      <c r="N28" s="520"/>
      <c r="O28" s="520"/>
      <c r="P28" s="520"/>
      <c r="Q28" s="520"/>
      <c r="R28" s="520"/>
      <c r="S28" s="520"/>
      <c r="T28" s="520"/>
      <c r="U28" s="520"/>
      <c r="V28" s="520"/>
      <c r="W28" s="520"/>
      <c r="X28" s="520"/>
      <c r="Y28" s="520"/>
      <c r="Z28" s="520"/>
      <c r="AA28" s="520"/>
      <c r="AB28" s="520"/>
      <c r="AC28" s="520"/>
      <c r="AD28" s="520"/>
      <c r="AE28" s="520"/>
      <c r="AF28" s="534"/>
      <c r="AG28" s="530"/>
      <c r="AH28" s="471"/>
      <c r="AI28" s="471"/>
      <c r="AJ28" s="205"/>
      <c r="AK28" s="205"/>
    </row>
    <row r="29" spans="1:37" s="445" customFormat="1" ht="15" customHeight="1">
      <c r="A29" s="1376"/>
      <c r="B29" s="1376"/>
      <c r="C29" s="964"/>
      <c r="D29" s="964"/>
      <c r="E29" s="964"/>
      <c r="F29" s="958"/>
      <c r="G29" s="965"/>
      <c r="H29" s="958"/>
      <c r="I29" s="951"/>
      <c r="J29" s="942"/>
      <c r="K29" s="951"/>
      <c r="L29" s="508"/>
      <c r="M29" s="519" t="s">
        <v>17</v>
      </c>
      <c r="N29" s="519"/>
      <c r="O29" s="519"/>
      <c r="P29" s="519"/>
      <c r="Q29" s="519"/>
      <c r="R29" s="519"/>
      <c r="S29" s="519"/>
      <c r="T29" s="519"/>
      <c r="U29" s="519"/>
      <c r="V29" s="519"/>
      <c r="W29" s="519"/>
      <c r="X29" s="519"/>
      <c r="Y29" s="519"/>
      <c r="Z29" s="515"/>
      <c r="AA29" s="515"/>
      <c r="AB29" s="542"/>
      <c r="AC29" s="534"/>
      <c r="AD29" s="533"/>
      <c r="AE29" s="519"/>
      <c r="AF29" s="534"/>
      <c r="AG29" s="530"/>
      <c r="AH29" s="471"/>
      <c r="AI29" s="471"/>
      <c r="AJ29" s="471"/>
      <c r="AK29" s="471"/>
    </row>
    <row r="30" spans="1:37" s="445" customFormat="1" ht="15" customHeight="1">
      <c r="A30" s="1376"/>
      <c r="B30" s="964"/>
      <c r="C30" s="964"/>
      <c r="D30" s="964"/>
      <c r="E30" s="964"/>
      <c r="F30" s="958"/>
      <c r="G30" s="965"/>
      <c r="H30" s="958"/>
      <c r="I30" s="951"/>
      <c r="J30" s="942"/>
      <c r="K30" s="951"/>
      <c r="L30" s="508"/>
      <c r="M30" s="528" t="s">
        <v>18</v>
      </c>
      <c r="N30" s="528"/>
      <c r="O30" s="528"/>
      <c r="P30" s="528"/>
      <c r="Q30" s="528"/>
      <c r="R30" s="528"/>
      <c r="S30" s="528"/>
      <c r="T30" s="528"/>
      <c r="U30" s="528"/>
      <c r="V30" s="528"/>
      <c r="W30" s="528"/>
      <c r="X30" s="528"/>
      <c r="Y30" s="528"/>
      <c r="Z30" s="515"/>
      <c r="AA30" s="515"/>
      <c r="AB30" s="542"/>
      <c r="AC30" s="534"/>
      <c r="AD30" s="533"/>
      <c r="AE30" s="519"/>
      <c r="AF30" s="534"/>
      <c r="AG30" s="530"/>
      <c r="AH30" s="471"/>
      <c r="AI30" s="471"/>
      <c r="AJ30" s="471"/>
      <c r="AK30" s="471"/>
    </row>
    <row r="31" spans="1:37" s="445" customFormat="1" ht="15" customHeight="1">
      <c r="A31" s="937"/>
      <c r="B31" s="937"/>
      <c r="C31" s="937"/>
      <c r="D31" s="937"/>
      <c r="E31" s="937"/>
      <c r="F31" s="937"/>
      <c r="G31" s="950"/>
      <c r="H31" s="951"/>
      <c r="I31" s="941"/>
      <c r="J31" s="942"/>
      <c r="K31" s="937"/>
      <c r="L31" s="508"/>
      <c r="M31" s="535" t="s">
        <v>308</v>
      </c>
      <c r="N31" s="535"/>
      <c r="O31" s="535"/>
      <c r="P31" s="535"/>
      <c r="Q31" s="535"/>
      <c r="R31" s="535"/>
      <c r="S31" s="535"/>
      <c r="T31" s="535"/>
      <c r="U31" s="535"/>
      <c r="V31" s="535"/>
      <c r="W31" s="535"/>
      <c r="X31" s="535"/>
      <c r="Y31" s="535"/>
      <c r="Z31" s="515"/>
      <c r="AA31" s="515"/>
      <c r="AB31" s="542"/>
      <c r="AC31" s="534"/>
      <c r="AD31" s="533"/>
      <c r="AE31" s="519"/>
      <c r="AF31" s="534"/>
      <c r="AG31" s="530"/>
      <c r="AH31" s="471"/>
      <c r="AI31" s="471"/>
      <c r="AJ31" s="471"/>
      <c r="AK31" s="471"/>
    </row>
    <row r="33" spans="12:37" ht="102" customHeight="1">
      <c r="L33" s="1">
        <v>1</v>
      </c>
      <c r="M33" s="1339" t="s">
        <v>750</v>
      </c>
      <c r="N33" s="1339"/>
      <c r="O33" s="1339"/>
      <c r="P33" s="1339"/>
      <c r="Q33" s="1339"/>
      <c r="R33" s="1339"/>
      <c r="S33" s="1339"/>
      <c r="T33" s="1339"/>
      <c r="U33" s="1339"/>
      <c r="V33" s="1339"/>
      <c r="W33" s="1339"/>
      <c r="X33" s="1339"/>
      <c r="Y33" s="1339"/>
      <c r="Z33" s="1339"/>
      <c r="AA33" s="1339"/>
      <c r="AB33" s="1339"/>
      <c r="AC33" s="1339"/>
      <c r="AD33" s="1339"/>
      <c r="AE33" s="1339"/>
      <c r="AF33" s="1339"/>
      <c r="AG33" s="1339"/>
      <c r="AH33" s="476"/>
      <c r="AI33" s="476"/>
      <c r="AJ33" s="476"/>
      <c r="AK33" s="476"/>
    </row>
    <row r="34" spans="12:37" ht="14.25" customHeight="1">
      <c r="L34" s="483"/>
      <c r="M34" s="484"/>
      <c r="N34" s="484"/>
      <c r="O34" s="484"/>
      <c r="P34" s="484"/>
      <c r="Q34" s="484"/>
      <c r="R34" s="484"/>
      <c r="S34" s="484"/>
      <c r="T34" s="484"/>
      <c r="U34" s="484"/>
      <c r="V34" s="484"/>
      <c r="W34" s="484"/>
      <c r="X34" s="484"/>
      <c r="Y34" s="484"/>
      <c r="Z34" s="487"/>
      <c r="AA34" s="487"/>
      <c r="AB34" s="487"/>
      <c r="AC34" s="487"/>
      <c r="AD34" s="487"/>
      <c r="AE34" s="487"/>
      <c r="AF34" s="487"/>
      <c r="AG34" s="487"/>
      <c r="AH34" s="488"/>
      <c r="AI34" s="488"/>
      <c r="AJ34" s="488"/>
      <c r="AK34" s="488"/>
    </row>
  </sheetData>
  <sheetProtection password="FA9C" sheet="1" objects="1" scenarios="1" formatColumns="0" formatRows="0"/>
  <dataConsolidate leftLabels="1" link="1"/>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340" t="s">
        <v>471</v>
      </c>
      <c r="G2" s="1341"/>
      <c r="H2" s="1342"/>
      <c r="I2" s="407"/>
    </row>
    <row r="3" spans="1:20" ht="3" customHeight="1"/>
    <row r="4" spans="1:20" s="182" customFormat="1" ht="11.25">
      <c r="A4" s="206"/>
      <c r="B4" s="206"/>
      <c r="C4" s="206"/>
      <c r="D4" s="206"/>
      <c r="F4" s="1298" t="s">
        <v>445</v>
      </c>
      <c r="G4" s="1298"/>
      <c r="H4" s="1298"/>
      <c r="I4" s="134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4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25.12.2018</v>
      </c>
      <c r="I7" s="188" t="s">
        <v>473</v>
      </c>
      <c r="J7" s="312"/>
      <c r="K7" s="206"/>
      <c r="L7" s="206"/>
      <c r="M7" s="206"/>
      <c r="N7" s="206"/>
      <c r="O7" s="206"/>
      <c r="P7" s="206"/>
      <c r="Q7" s="206"/>
      <c r="R7" s="206"/>
      <c r="S7" s="206"/>
      <c r="T7" s="206"/>
    </row>
    <row r="8" spans="1:20" s="182" customFormat="1" ht="45">
      <c r="A8" s="1344">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44"/>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44"/>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44"/>
      <c r="B11" s="1344">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44"/>
      <c r="B12" s="1344"/>
      <c r="C12" s="1344">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44"/>
      <c r="B13" s="1344"/>
      <c r="C13" s="1344"/>
      <c r="D13" s="321">
        <v>1</v>
      </c>
      <c r="F13" s="313" t="str">
        <f>"4."&amp;mergeValue(A13) &amp;"."&amp;mergeValue(B13)&amp;"."&amp;mergeValue(C13)&amp;"."&amp;mergeValue(D13)</f>
        <v>4.1.1.1.1</v>
      </c>
      <c r="G13" s="392" t="s">
        <v>478</v>
      </c>
      <c r="H13" s="297"/>
      <c r="I13" s="1345" t="s">
        <v>570</v>
      </c>
      <c r="J13" s="312"/>
      <c r="K13" s="206"/>
      <c r="L13" s="206"/>
      <c r="M13" s="206"/>
      <c r="N13" s="206"/>
      <c r="O13" s="206"/>
      <c r="P13" s="206"/>
      <c r="Q13" s="206"/>
      <c r="R13" s="206"/>
      <c r="S13" s="206"/>
      <c r="T13" s="206"/>
    </row>
    <row r="14" spans="1:20" s="182" customFormat="1" ht="18.75">
      <c r="A14" s="1344"/>
      <c r="B14" s="1344"/>
      <c r="C14" s="1344"/>
      <c r="D14" s="321"/>
      <c r="F14" s="315"/>
      <c r="G14" s="143" t="s">
        <v>4</v>
      </c>
      <c r="H14" s="320"/>
      <c r="I14" s="1345"/>
      <c r="J14" s="312"/>
      <c r="K14" s="206"/>
      <c r="L14" s="206"/>
      <c r="M14" s="206"/>
      <c r="N14" s="206"/>
      <c r="O14" s="206"/>
      <c r="P14" s="206"/>
      <c r="Q14" s="206"/>
      <c r="R14" s="206"/>
      <c r="S14" s="206"/>
      <c r="T14" s="206"/>
    </row>
    <row r="15" spans="1:20" s="182" customFormat="1" ht="18.75">
      <c r="A15" s="1344"/>
      <c r="B15" s="1344"/>
      <c r="C15" s="321"/>
      <c r="D15" s="321"/>
      <c r="F15" s="393"/>
      <c r="G15" s="187" t="s">
        <v>401</v>
      </c>
      <c r="H15" s="394"/>
      <c r="I15" s="395"/>
      <c r="J15" s="312"/>
      <c r="K15" s="206"/>
      <c r="L15" s="206"/>
      <c r="M15" s="206"/>
      <c r="N15" s="206"/>
      <c r="O15" s="206"/>
      <c r="P15" s="206"/>
      <c r="Q15" s="206"/>
      <c r="R15" s="206"/>
      <c r="S15" s="206"/>
      <c r="T15" s="206"/>
    </row>
    <row r="16" spans="1:20" s="182" customFormat="1" ht="18.75">
      <c r="A16" s="1344"/>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39" t="s">
        <v>572</v>
      </c>
      <c r="H19" s="133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1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79">
        <v>43459.476145833331</v>
      </c>
      <c r="B2" s="12" t="s">
        <v>760</v>
      </c>
      <c r="C2" s="12" t="s">
        <v>439</v>
      </c>
    </row>
    <row r="3" spans="1:4">
      <c r="A3" s="1179">
        <v>43459.476157407407</v>
      </c>
      <c r="B3" s="12" t="s">
        <v>761</v>
      </c>
      <c r="C3" s="12" t="s">
        <v>439</v>
      </c>
    </row>
    <row r="4" spans="1:4">
      <c r="A4" s="1179">
        <v>43459.476238425923</v>
      </c>
      <c r="B4" s="12" t="s">
        <v>760</v>
      </c>
      <c r="C4" s="12" t="s">
        <v>439</v>
      </c>
    </row>
    <row r="5" spans="1:4">
      <c r="A5" s="1179">
        <v>43459.47625</v>
      </c>
      <c r="B5" s="12" t="s">
        <v>761</v>
      </c>
      <c r="C5" s="12" t="s">
        <v>439</v>
      </c>
    </row>
    <row r="6" spans="1:4">
      <c r="A6" s="1179">
        <v>43459.477627314816</v>
      </c>
      <c r="B6" s="12" t="s">
        <v>760</v>
      </c>
      <c r="C6" s="12" t="s">
        <v>439</v>
      </c>
    </row>
    <row r="7" spans="1:4">
      <c r="A7" s="1179">
        <v>43459.477638888886</v>
      </c>
      <c r="B7" s="12" t="s">
        <v>761</v>
      </c>
      <c r="C7" s="12" t="s">
        <v>439</v>
      </c>
    </row>
    <row r="8" spans="1:4">
      <c r="A8" s="1179">
        <v>43459.592604166668</v>
      </c>
      <c r="B8" s="12" t="s">
        <v>760</v>
      </c>
      <c r="C8" s="12" t="s">
        <v>439</v>
      </c>
    </row>
    <row r="9" spans="1:4">
      <c r="A9" s="1179">
        <v>43459.592615740738</v>
      </c>
      <c r="B9" s="12" t="s">
        <v>761</v>
      </c>
      <c r="C9" s="12" t="s">
        <v>439</v>
      </c>
    </row>
    <row r="10" spans="1:4">
      <c r="A10" s="1179">
        <v>43459.614479166667</v>
      </c>
      <c r="B10" s="12" t="s">
        <v>760</v>
      </c>
      <c r="C10" s="12" t="s">
        <v>439</v>
      </c>
    </row>
    <row r="11" spans="1:4">
      <c r="A11" s="1179">
        <v>43459.614490740743</v>
      </c>
      <c r="B11" s="12" t="s">
        <v>761</v>
      </c>
      <c r="C11" s="12" t="s">
        <v>439</v>
      </c>
    </row>
    <row r="12" spans="1:4">
      <c r="A12" s="1179">
        <v>43459.648229166669</v>
      </c>
      <c r="B12" s="12" t="s">
        <v>760</v>
      </c>
      <c r="C12" s="12" t="s">
        <v>439</v>
      </c>
    </row>
    <row r="13" spans="1:4">
      <c r="A13" s="1179">
        <v>43459.648240740738</v>
      </c>
      <c r="B13" s="12" t="s">
        <v>761</v>
      </c>
      <c r="C13" s="12" t="s">
        <v>439</v>
      </c>
    </row>
    <row r="14" spans="1:4">
      <c r="A14" s="1179">
        <v>43469.381782407407</v>
      </c>
      <c r="B14" s="12" t="s">
        <v>760</v>
      </c>
      <c r="C14" s="12" t="s">
        <v>439</v>
      </c>
    </row>
    <row r="15" spans="1:4">
      <c r="A15" s="1179">
        <v>43469.381793981483</v>
      </c>
      <c r="B15" s="12" t="s">
        <v>761</v>
      </c>
      <c r="C15" s="12" t="s">
        <v>439</v>
      </c>
    </row>
  </sheetData>
  <sheetProtection password="FA9C" sheet="1" objects="1" scenarios="1" formatColumns="0" formatRows="0" autoFilter="0"/>
  <phoneticPr fontId="7"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70" hidden="1" customWidth="1"/>
    <col min="7" max="8" width="9.140625" style="476" hidden="1" customWidth="1"/>
    <col min="9" max="9" width="3.7109375" style="453" customWidth="1"/>
    <col min="10" max="11" width="3.7109375" style="452" customWidth="1"/>
    <col min="12" max="12" width="12.7109375" style="446" customWidth="1"/>
    <col min="13" max="13" width="47.42578125" style="446" customWidth="1"/>
    <col min="14" max="14" width="2.7109375" style="446" hidden="1" customWidth="1"/>
    <col min="15" max="18" width="23.7109375" style="446" customWidth="1"/>
    <col min="19" max="19" width="11.7109375" style="446" customWidth="1"/>
    <col min="20" max="20" width="3.7109375" style="446" customWidth="1"/>
    <col min="21" max="21" width="11.7109375" style="446" customWidth="1"/>
    <col min="22" max="22" width="8.5703125" style="446" hidden="1" customWidth="1"/>
    <col min="23" max="23" width="4.7109375" style="446" customWidth="1"/>
    <col min="24" max="24" width="115.7109375" style="446" customWidth="1"/>
    <col min="25" max="25" width="10.5703125" style="956"/>
    <col min="26" max="29" width="10.5703125" style="470"/>
    <col min="30" max="246" width="10.5703125" style="446"/>
    <col min="247" max="254" width="0" style="446" hidden="1" customWidth="1"/>
    <col min="255" max="257" width="3.7109375" style="446" customWidth="1"/>
    <col min="258" max="258" width="12.7109375" style="446" customWidth="1"/>
    <col min="259" max="259" width="47.42578125" style="446" customWidth="1"/>
    <col min="260" max="260" width="0" style="446" hidden="1" customWidth="1"/>
    <col min="261" max="261" width="24.7109375" style="446" customWidth="1"/>
    <col min="262" max="262" width="14.7109375" style="446" customWidth="1"/>
    <col min="263" max="264" width="15.7109375" style="446" customWidth="1"/>
    <col min="265" max="265" width="11.7109375" style="446" customWidth="1"/>
    <col min="266" max="266" width="6.42578125" style="446" bestFit="1" customWidth="1"/>
    <col min="267" max="267" width="11.7109375" style="446" customWidth="1"/>
    <col min="268" max="268" width="0" style="446" hidden="1" customWidth="1"/>
    <col min="269" max="269" width="3.7109375" style="446" customWidth="1"/>
    <col min="270" max="270" width="11.140625" style="446" bestFit="1" customWidth="1"/>
    <col min="271" max="502" width="10.5703125" style="446"/>
    <col min="503" max="510" width="0" style="446" hidden="1" customWidth="1"/>
    <col min="511" max="513" width="3.7109375" style="446" customWidth="1"/>
    <col min="514" max="514" width="12.7109375" style="446" customWidth="1"/>
    <col min="515" max="515" width="47.42578125" style="446" customWidth="1"/>
    <col min="516" max="516" width="0" style="446" hidden="1" customWidth="1"/>
    <col min="517" max="517" width="24.7109375" style="446" customWidth="1"/>
    <col min="518" max="518" width="14.7109375" style="446" customWidth="1"/>
    <col min="519" max="520" width="15.7109375" style="446" customWidth="1"/>
    <col min="521" max="521" width="11.7109375" style="446" customWidth="1"/>
    <col min="522" max="522" width="6.42578125" style="446" bestFit="1" customWidth="1"/>
    <col min="523" max="523" width="11.7109375" style="446" customWidth="1"/>
    <col min="524" max="524" width="0" style="446" hidden="1" customWidth="1"/>
    <col min="525" max="525" width="3.7109375" style="446" customWidth="1"/>
    <col min="526" max="526" width="11.140625" style="446" bestFit="1" customWidth="1"/>
    <col min="527" max="758" width="10.5703125" style="446"/>
    <col min="759" max="766" width="0" style="446" hidden="1" customWidth="1"/>
    <col min="767" max="769" width="3.7109375" style="446" customWidth="1"/>
    <col min="770" max="770" width="12.7109375" style="446" customWidth="1"/>
    <col min="771" max="771" width="47.42578125" style="446" customWidth="1"/>
    <col min="772" max="772" width="0" style="446" hidden="1" customWidth="1"/>
    <col min="773" max="773" width="24.7109375" style="446" customWidth="1"/>
    <col min="774" max="774" width="14.7109375" style="446" customWidth="1"/>
    <col min="775" max="776" width="15.7109375" style="446" customWidth="1"/>
    <col min="777" max="777" width="11.7109375" style="446" customWidth="1"/>
    <col min="778" max="778" width="6.42578125" style="446" bestFit="1" customWidth="1"/>
    <col min="779" max="779" width="11.7109375" style="446" customWidth="1"/>
    <col min="780" max="780" width="0" style="446" hidden="1" customWidth="1"/>
    <col min="781" max="781" width="3.7109375" style="446" customWidth="1"/>
    <col min="782" max="782" width="11.140625" style="446" bestFit="1" customWidth="1"/>
    <col min="783" max="1014" width="10.5703125" style="446"/>
    <col min="1015" max="1022" width="0" style="446" hidden="1" customWidth="1"/>
    <col min="1023" max="1025" width="3.7109375" style="446" customWidth="1"/>
    <col min="1026" max="1026" width="12.7109375" style="446" customWidth="1"/>
    <col min="1027" max="1027" width="47.42578125" style="446" customWidth="1"/>
    <col min="1028" max="1028" width="0" style="446" hidden="1" customWidth="1"/>
    <col min="1029" max="1029" width="24.7109375" style="446" customWidth="1"/>
    <col min="1030" max="1030" width="14.7109375" style="446" customWidth="1"/>
    <col min="1031" max="1032" width="15.7109375" style="446" customWidth="1"/>
    <col min="1033" max="1033" width="11.7109375" style="446" customWidth="1"/>
    <col min="1034" max="1034" width="6.42578125" style="446" bestFit="1" customWidth="1"/>
    <col min="1035" max="1035" width="11.7109375" style="446" customWidth="1"/>
    <col min="1036" max="1036" width="0" style="446" hidden="1" customWidth="1"/>
    <col min="1037" max="1037" width="3.7109375" style="446" customWidth="1"/>
    <col min="1038" max="1038" width="11.140625" style="446" bestFit="1" customWidth="1"/>
    <col min="1039" max="1270" width="10.5703125" style="446"/>
    <col min="1271" max="1278" width="0" style="446" hidden="1" customWidth="1"/>
    <col min="1279" max="1281" width="3.7109375" style="446" customWidth="1"/>
    <col min="1282" max="1282" width="12.7109375" style="446" customWidth="1"/>
    <col min="1283" max="1283" width="47.42578125" style="446" customWidth="1"/>
    <col min="1284" max="1284" width="0" style="446" hidden="1" customWidth="1"/>
    <col min="1285" max="1285" width="24.7109375" style="446" customWidth="1"/>
    <col min="1286" max="1286" width="14.7109375" style="446" customWidth="1"/>
    <col min="1287" max="1288" width="15.7109375" style="446" customWidth="1"/>
    <col min="1289" max="1289" width="11.7109375" style="446" customWidth="1"/>
    <col min="1290" max="1290" width="6.42578125" style="446" bestFit="1" customWidth="1"/>
    <col min="1291" max="1291" width="11.7109375" style="446" customWidth="1"/>
    <col min="1292" max="1292" width="0" style="446" hidden="1" customWidth="1"/>
    <col min="1293" max="1293" width="3.7109375" style="446" customWidth="1"/>
    <col min="1294" max="1294" width="11.140625" style="446" bestFit="1" customWidth="1"/>
    <col min="1295" max="1526" width="10.5703125" style="446"/>
    <col min="1527" max="1534" width="0" style="446" hidden="1" customWidth="1"/>
    <col min="1535" max="1537" width="3.7109375" style="446" customWidth="1"/>
    <col min="1538" max="1538" width="12.7109375" style="446" customWidth="1"/>
    <col min="1539" max="1539" width="47.42578125" style="446" customWidth="1"/>
    <col min="1540" max="1540" width="0" style="446" hidden="1" customWidth="1"/>
    <col min="1541" max="1541" width="24.7109375" style="446" customWidth="1"/>
    <col min="1542" max="1542" width="14.7109375" style="446" customWidth="1"/>
    <col min="1543" max="1544" width="15.7109375" style="446" customWidth="1"/>
    <col min="1545" max="1545" width="11.7109375" style="446" customWidth="1"/>
    <col min="1546" max="1546" width="6.42578125" style="446" bestFit="1" customWidth="1"/>
    <col min="1547" max="1547" width="11.7109375" style="446" customWidth="1"/>
    <col min="1548" max="1548" width="0" style="446" hidden="1" customWidth="1"/>
    <col min="1549" max="1549" width="3.7109375" style="446" customWidth="1"/>
    <col min="1550" max="1550" width="11.140625" style="446" bestFit="1" customWidth="1"/>
    <col min="1551" max="1782" width="10.5703125" style="446"/>
    <col min="1783" max="1790" width="0" style="446" hidden="1" customWidth="1"/>
    <col min="1791" max="1793" width="3.7109375" style="446" customWidth="1"/>
    <col min="1794" max="1794" width="12.7109375" style="446" customWidth="1"/>
    <col min="1795" max="1795" width="47.42578125" style="446" customWidth="1"/>
    <col min="1796" max="1796" width="0" style="446" hidden="1" customWidth="1"/>
    <col min="1797" max="1797" width="24.7109375" style="446" customWidth="1"/>
    <col min="1798" max="1798" width="14.7109375" style="446" customWidth="1"/>
    <col min="1799" max="1800" width="15.7109375" style="446" customWidth="1"/>
    <col min="1801" max="1801" width="11.7109375" style="446" customWidth="1"/>
    <col min="1802" max="1802" width="6.42578125" style="446" bestFit="1" customWidth="1"/>
    <col min="1803" max="1803" width="11.7109375" style="446" customWidth="1"/>
    <col min="1804" max="1804" width="0" style="446" hidden="1" customWidth="1"/>
    <col min="1805" max="1805" width="3.7109375" style="446" customWidth="1"/>
    <col min="1806" max="1806" width="11.140625" style="446" bestFit="1" customWidth="1"/>
    <col min="1807" max="2038" width="10.5703125" style="446"/>
    <col min="2039" max="2046" width="0" style="446" hidden="1" customWidth="1"/>
    <col min="2047" max="2049" width="3.7109375" style="446" customWidth="1"/>
    <col min="2050" max="2050" width="12.7109375" style="446" customWidth="1"/>
    <col min="2051" max="2051" width="47.42578125" style="446" customWidth="1"/>
    <col min="2052" max="2052" width="0" style="446" hidden="1" customWidth="1"/>
    <col min="2053" max="2053" width="24.7109375" style="446" customWidth="1"/>
    <col min="2054" max="2054" width="14.7109375" style="446" customWidth="1"/>
    <col min="2055" max="2056" width="15.7109375" style="446" customWidth="1"/>
    <col min="2057" max="2057" width="11.7109375" style="446" customWidth="1"/>
    <col min="2058" max="2058" width="6.42578125" style="446" bestFit="1" customWidth="1"/>
    <col min="2059" max="2059" width="11.7109375" style="446" customWidth="1"/>
    <col min="2060" max="2060" width="0" style="446" hidden="1" customWidth="1"/>
    <col min="2061" max="2061" width="3.7109375" style="446" customWidth="1"/>
    <col min="2062" max="2062" width="11.140625" style="446" bestFit="1" customWidth="1"/>
    <col min="2063" max="2294" width="10.5703125" style="446"/>
    <col min="2295" max="2302" width="0" style="446" hidden="1" customWidth="1"/>
    <col min="2303" max="2305" width="3.7109375" style="446" customWidth="1"/>
    <col min="2306" max="2306" width="12.7109375" style="446" customWidth="1"/>
    <col min="2307" max="2307" width="47.42578125" style="446" customWidth="1"/>
    <col min="2308" max="2308" width="0" style="446" hidden="1" customWidth="1"/>
    <col min="2309" max="2309" width="24.7109375" style="446" customWidth="1"/>
    <col min="2310" max="2310" width="14.7109375" style="446" customWidth="1"/>
    <col min="2311" max="2312" width="15.7109375" style="446" customWidth="1"/>
    <col min="2313" max="2313" width="11.7109375" style="446" customWidth="1"/>
    <col min="2314" max="2314" width="6.42578125" style="446" bestFit="1" customWidth="1"/>
    <col min="2315" max="2315" width="11.7109375" style="446" customWidth="1"/>
    <col min="2316" max="2316" width="0" style="446" hidden="1" customWidth="1"/>
    <col min="2317" max="2317" width="3.7109375" style="446" customWidth="1"/>
    <col min="2318" max="2318" width="11.140625" style="446" bestFit="1" customWidth="1"/>
    <col min="2319" max="2550" width="10.5703125" style="446"/>
    <col min="2551" max="2558" width="0" style="446" hidden="1" customWidth="1"/>
    <col min="2559" max="2561" width="3.7109375" style="446" customWidth="1"/>
    <col min="2562" max="2562" width="12.7109375" style="446" customWidth="1"/>
    <col min="2563" max="2563" width="47.42578125" style="446" customWidth="1"/>
    <col min="2564" max="2564" width="0" style="446" hidden="1" customWidth="1"/>
    <col min="2565" max="2565" width="24.7109375" style="446" customWidth="1"/>
    <col min="2566" max="2566" width="14.7109375" style="446" customWidth="1"/>
    <col min="2567" max="2568" width="15.7109375" style="446" customWidth="1"/>
    <col min="2569" max="2569" width="11.7109375" style="446" customWidth="1"/>
    <col min="2570" max="2570" width="6.42578125" style="446" bestFit="1" customWidth="1"/>
    <col min="2571" max="2571" width="11.7109375" style="446" customWidth="1"/>
    <col min="2572" max="2572" width="0" style="446" hidden="1" customWidth="1"/>
    <col min="2573" max="2573" width="3.7109375" style="446" customWidth="1"/>
    <col min="2574" max="2574" width="11.140625" style="446" bestFit="1" customWidth="1"/>
    <col min="2575" max="2806" width="10.5703125" style="446"/>
    <col min="2807" max="2814" width="0" style="446" hidden="1" customWidth="1"/>
    <col min="2815" max="2817" width="3.7109375" style="446" customWidth="1"/>
    <col min="2818" max="2818" width="12.7109375" style="446" customWidth="1"/>
    <col min="2819" max="2819" width="47.42578125" style="446" customWidth="1"/>
    <col min="2820" max="2820" width="0" style="446" hidden="1" customWidth="1"/>
    <col min="2821" max="2821" width="24.7109375" style="446" customWidth="1"/>
    <col min="2822" max="2822" width="14.7109375" style="446" customWidth="1"/>
    <col min="2823" max="2824" width="15.7109375" style="446" customWidth="1"/>
    <col min="2825" max="2825" width="11.7109375" style="446" customWidth="1"/>
    <col min="2826" max="2826" width="6.42578125" style="446" bestFit="1" customWidth="1"/>
    <col min="2827" max="2827" width="11.7109375" style="446" customWidth="1"/>
    <col min="2828" max="2828" width="0" style="446" hidden="1" customWidth="1"/>
    <col min="2829" max="2829" width="3.7109375" style="446" customWidth="1"/>
    <col min="2830" max="2830" width="11.140625" style="446" bestFit="1" customWidth="1"/>
    <col min="2831" max="3062" width="10.5703125" style="446"/>
    <col min="3063" max="3070" width="0" style="446" hidden="1" customWidth="1"/>
    <col min="3071" max="3073" width="3.7109375" style="446" customWidth="1"/>
    <col min="3074" max="3074" width="12.7109375" style="446" customWidth="1"/>
    <col min="3075" max="3075" width="47.42578125" style="446" customWidth="1"/>
    <col min="3076" max="3076" width="0" style="446" hidden="1" customWidth="1"/>
    <col min="3077" max="3077" width="24.7109375" style="446" customWidth="1"/>
    <col min="3078" max="3078" width="14.7109375" style="446" customWidth="1"/>
    <col min="3079" max="3080" width="15.7109375" style="446" customWidth="1"/>
    <col min="3081" max="3081" width="11.7109375" style="446" customWidth="1"/>
    <col min="3082" max="3082" width="6.42578125" style="446" bestFit="1" customWidth="1"/>
    <col min="3083" max="3083" width="11.7109375" style="446" customWidth="1"/>
    <col min="3084" max="3084" width="0" style="446" hidden="1" customWidth="1"/>
    <col min="3085" max="3085" width="3.7109375" style="446" customWidth="1"/>
    <col min="3086" max="3086" width="11.140625" style="446" bestFit="1" customWidth="1"/>
    <col min="3087" max="3318" width="10.5703125" style="446"/>
    <col min="3319" max="3326" width="0" style="446" hidden="1" customWidth="1"/>
    <col min="3327" max="3329" width="3.7109375" style="446" customWidth="1"/>
    <col min="3330" max="3330" width="12.7109375" style="446" customWidth="1"/>
    <col min="3331" max="3331" width="47.42578125" style="446" customWidth="1"/>
    <col min="3332" max="3332" width="0" style="446" hidden="1" customWidth="1"/>
    <col min="3333" max="3333" width="24.7109375" style="446" customWidth="1"/>
    <col min="3334" max="3334" width="14.7109375" style="446" customWidth="1"/>
    <col min="3335" max="3336" width="15.7109375" style="446" customWidth="1"/>
    <col min="3337" max="3337" width="11.7109375" style="446" customWidth="1"/>
    <col min="3338" max="3338" width="6.42578125" style="446" bestFit="1" customWidth="1"/>
    <col min="3339" max="3339" width="11.7109375" style="446" customWidth="1"/>
    <col min="3340" max="3340" width="0" style="446" hidden="1" customWidth="1"/>
    <col min="3341" max="3341" width="3.7109375" style="446" customWidth="1"/>
    <col min="3342" max="3342" width="11.140625" style="446" bestFit="1" customWidth="1"/>
    <col min="3343" max="3574" width="10.5703125" style="446"/>
    <col min="3575" max="3582" width="0" style="446" hidden="1" customWidth="1"/>
    <col min="3583" max="3585" width="3.7109375" style="446" customWidth="1"/>
    <col min="3586" max="3586" width="12.7109375" style="446" customWidth="1"/>
    <col min="3587" max="3587" width="47.42578125" style="446" customWidth="1"/>
    <col min="3588" max="3588" width="0" style="446" hidden="1" customWidth="1"/>
    <col min="3589" max="3589" width="24.7109375" style="446" customWidth="1"/>
    <col min="3590" max="3590" width="14.7109375" style="446" customWidth="1"/>
    <col min="3591" max="3592" width="15.7109375" style="446" customWidth="1"/>
    <col min="3593" max="3593" width="11.7109375" style="446" customWidth="1"/>
    <col min="3594" max="3594" width="6.42578125" style="446" bestFit="1" customWidth="1"/>
    <col min="3595" max="3595" width="11.7109375" style="446" customWidth="1"/>
    <col min="3596" max="3596" width="0" style="446" hidden="1" customWidth="1"/>
    <col min="3597" max="3597" width="3.7109375" style="446" customWidth="1"/>
    <col min="3598" max="3598" width="11.140625" style="446" bestFit="1" customWidth="1"/>
    <col min="3599" max="3830" width="10.5703125" style="446"/>
    <col min="3831" max="3838" width="0" style="446" hidden="1" customWidth="1"/>
    <col min="3839" max="3841" width="3.7109375" style="446" customWidth="1"/>
    <col min="3842" max="3842" width="12.7109375" style="446" customWidth="1"/>
    <col min="3843" max="3843" width="47.42578125" style="446" customWidth="1"/>
    <col min="3844" max="3844" width="0" style="446" hidden="1" customWidth="1"/>
    <col min="3845" max="3845" width="24.7109375" style="446" customWidth="1"/>
    <col min="3846" max="3846" width="14.7109375" style="446" customWidth="1"/>
    <col min="3847" max="3848" width="15.7109375" style="446" customWidth="1"/>
    <col min="3849" max="3849" width="11.7109375" style="446" customWidth="1"/>
    <col min="3850" max="3850" width="6.42578125" style="446" bestFit="1" customWidth="1"/>
    <col min="3851" max="3851" width="11.7109375" style="446" customWidth="1"/>
    <col min="3852" max="3852" width="0" style="446" hidden="1" customWidth="1"/>
    <col min="3853" max="3853" width="3.7109375" style="446" customWidth="1"/>
    <col min="3854" max="3854" width="11.140625" style="446" bestFit="1" customWidth="1"/>
    <col min="3855" max="4086" width="10.5703125" style="446"/>
    <col min="4087" max="4094" width="0" style="446" hidden="1" customWidth="1"/>
    <col min="4095" max="4097" width="3.7109375" style="446" customWidth="1"/>
    <col min="4098" max="4098" width="12.7109375" style="446" customWidth="1"/>
    <col min="4099" max="4099" width="47.42578125" style="446" customWidth="1"/>
    <col min="4100" max="4100" width="0" style="446" hidden="1" customWidth="1"/>
    <col min="4101" max="4101" width="24.7109375" style="446" customWidth="1"/>
    <col min="4102" max="4102" width="14.7109375" style="446" customWidth="1"/>
    <col min="4103" max="4104" width="15.7109375" style="446" customWidth="1"/>
    <col min="4105" max="4105" width="11.7109375" style="446" customWidth="1"/>
    <col min="4106" max="4106" width="6.42578125" style="446" bestFit="1" customWidth="1"/>
    <col min="4107" max="4107" width="11.7109375" style="446" customWidth="1"/>
    <col min="4108" max="4108" width="0" style="446" hidden="1" customWidth="1"/>
    <col min="4109" max="4109" width="3.7109375" style="446" customWidth="1"/>
    <col min="4110" max="4110" width="11.140625" style="446" bestFit="1" customWidth="1"/>
    <col min="4111" max="4342" width="10.5703125" style="446"/>
    <col min="4343" max="4350" width="0" style="446" hidden="1" customWidth="1"/>
    <col min="4351" max="4353" width="3.7109375" style="446" customWidth="1"/>
    <col min="4354" max="4354" width="12.7109375" style="446" customWidth="1"/>
    <col min="4355" max="4355" width="47.42578125" style="446" customWidth="1"/>
    <col min="4356" max="4356" width="0" style="446" hidden="1" customWidth="1"/>
    <col min="4357" max="4357" width="24.7109375" style="446" customWidth="1"/>
    <col min="4358" max="4358" width="14.7109375" style="446" customWidth="1"/>
    <col min="4359" max="4360" width="15.7109375" style="446" customWidth="1"/>
    <col min="4361" max="4361" width="11.7109375" style="446" customWidth="1"/>
    <col min="4362" max="4362" width="6.42578125" style="446" bestFit="1" customWidth="1"/>
    <col min="4363" max="4363" width="11.7109375" style="446" customWidth="1"/>
    <col min="4364" max="4364" width="0" style="446" hidden="1" customWidth="1"/>
    <col min="4365" max="4365" width="3.7109375" style="446" customWidth="1"/>
    <col min="4366" max="4366" width="11.140625" style="446" bestFit="1" customWidth="1"/>
    <col min="4367" max="4598" width="10.5703125" style="446"/>
    <col min="4599" max="4606" width="0" style="446" hidden="1" customWidth="1"/>
    <col min="4607" max="4609" width="3.7109375" style="446" customWidth="1"/>
    <col min="4610" max="4610" width="12.7109375" style="446" customWidth="1"/>
    <col min="4611" max="4611" width="47.42578125" style="446" customWidth="1"/>
    <col min="4612" max="4612" width="0" style="446" hidden="1" customWidth="1"/>
    <col min="4613" max="4613" width="24.7109375" style="446" customWidth="1"/>
    <col min="4614" max="4614" width="14.7109375" style="446" customWidth="1"/>
    <col min="4615" max="4616" width="15.7109375" style="446" customWidth="1"/>
    <col min="4617" max="4617" width="11.7109375" style="446" customWidth="1"/>
    <col min="4618" max="4618" width="6.42578125" style="446" bestFit="1" customWidth="1"/>
    <col min="4619" max="4619" width="11.7109375" style="446" customWidth="1"/>
    <col min="4620" max="4620" width="0" style="446" hidden="1" customWidth="1"/>
    <col min="4621" max="4621" width="3.7109375" style="446" customWidth="1"/>
    <col min="4622" max="4622" width="11.140625" style="446" bestFit="1" customWidth="1"/>
    <col min="4623" max="4854" width="10.5703125" style="446"/>
    <col min="4855" max="4862" width="0" style="446" hidden="1" customWidth="1"/>
    <col min="4863" max="4865" width="3.7109375" style="446" customWidth="1"/>
    <col min="4866" max="4866" width="12.7109375" style="446" customWidth="1"/>
    <col min="4867" max="4867" width="47.42578125" style="446" customWidth="1"/>
    <col min="4868" max="4868" width="0" style="446" hidden="1" customWidth="1"/>
    <col min="4869" max="4869" width="24.7109375" style="446" customWidth="1"/>
    <col min="4870" max="4870" width="14.7109375" style="446" customWidth="1"/>
    <col min="4871" max="4872" width="15.7109375" style="446" customWidth="1"/>
    <col min="4873" max="4873" width="11.7109375" style="446" customWidth="1"/>
    <col min="4874" max="4874" width="6.42578125" style="446" bestFit="1" customWidth="1"/>
    <col min="4875" max="4875" width="11.7109375" style="446" customWidth="1"/>
    <col min="4876" max="4876" width="0" style="446" hidden="1" customWidth="1"/>
    <col min="4877" max="4877" width="3.7109375" style="446" customWidth="1"/>
    <col min="4878" max="4878" width="11.140625" style="446" bestFit="1" customWidth="1"/>
    <col min="4879" max="5110" width="10.5703125" style="446"/>
    <col min="5111" max="5118" width="0" style="446" hidden="1" customWidth="1"/>
    <col min="5119" max="5121" width="3.7109375" style="446" customWidth="1"/>
    <col min="5122" max="5122" width="12.7109375" style="446" customWidth="1"/>
    <col min="5123" max="5123" width="47.42578125" style="446" customWidth="1"/>
    <col min="5124" max="5124" width="0" style="446" hidden="1" customWidth="1"/>
    <col min="5125" max="5125" width="24.7109375" style="446" customWidth="1"/>
    <col min="5126" max="5126" width="14.7109375" style="446" customWidth="1"/>
    <col min="5127" max="5128" width="15.7109375" style="446" customWidth="1"/>
    <col min="5129" max="5129" width="11.7109375" style="446" customWidth="1"/>
    <col min="5130" max="5130" width="6.42578125" style="446" bestFit="1" customWidth="1"/>
    <col min="5131" max="5131" width="11.7109375" style="446" customWidth="1"/>
    <col min="5132" max="5132" width="0" style="446" hidden="1" customWidth="1"/>
    <col min="5133" max="5133" width="3.7109375" style="446" customWidth="1"/>
    <col min="5134" max="5134" width="11.140625" style="446" bestFit="1" customWidth="1"/>
    <col min="5135" max="5366" width="10.5703125" style="446"/>
    <col min="5367" max="5374" width="0" style="446" hidden="1" customWidth="1"/>
    <col min="5375" max="5377" width="3.7109375" style="446" customWidth="1"/>
    <col min="5378" max="5378" width="12.7109375" style="446" customWidth="1"/>
    <col min="5379" max="5379" width="47.42578125" style="446" customWidth="1"/>
    <col min="5380" max="5380" width="0" style="446" hidden="1" customWidth="1"/>
    <col min="5381" max="5381" width="24.7109375" style="446" customWidth="1"/>
    <col min="5382" max="5382" width="14.7109375" style="446" customWidth="1"/>
    <col min="5383" max="5384" width="15.7109375" style="446" customWidth="1"/>
    <col min="5385" max="5385" width="11.7109375" style="446" customWidth="1"/>
    <col min="5386" max="5386" width="6.42578125" style="446" bestFit="1" customWidth="1"/>
    <col min="5387" max="5387" width="11.7109375" style="446" customWidth="1"/>
    <col min="5388" max="5388" width="0" style="446" hidden="1" customWidth="1"/>
    <col min="5389" max="5389" width="3.7109375" style="446" customWidth="1"/>
    <col min="5390" max="5390" width="11.140625" style="446" bestFit="1" customWidth="1"/>
    <col min="5391" max="5622" width="10.5703125" style="446"/>
    <col min="5623" max="5630" width="0" style="446" hidden="1" customWidth="1"/>
    <col min="5631" max="5633" width="3.7109375" style="446" customWidth="1"/>
    <col min="5634" max="5634" width="12.7109375" style="446" customWidth="1"/>
    <col min="5635" max="5635" width="47.42578125" style="446" customWidth="1"/>
    <col min="5636" max="5636" width="0" style="446" hidden="1" customWidth="1"/>
    <col min="5637" max="5637" width="24.7109375" style="446" customWidth="1"/>
    <col min="5638" max="5638" width="14.7109375" style="446" customWidth="1"/>
    <col min="5639" max="5640" width="15.7109375" style="446" customWidth="1"/>
    <col min="5641" max="5641" width="11.7109375" style="446" customWidth="1"/>
    <col min="5642" max="5642" width="6.42578125" style="446" bestFit="1" customWidth="1"/>
    <col min="5643" max="5643" width="11.7109375" style="446" customWidth="1"/>
    <col min="5644" max="5644" width="0" style="446" hidden="1" customWidth="1"/>
    <col min="5645" max="5645" width="3.7109375" style="446" customWidth="1"/>
    <col min="5646" max="5646" width="11.140625" style="446" bestFit="1" customWidth="1"/>
    <col min="5647" max="5878" width="10.5703125" style="446"/>
    <col min="5879" max="5886" width="0" style="446" hidden="1" customWidth="1"/>
    <col min="5887" max="5889" width="3.7109375" style="446" customWidth="1"/>
    <col min="5890" max="5890" width="12.7109375" style="446" customWidth="1"/>
    <col min="5891" max="5891" width="47.42578125" style="446" customWidth="1"/>
    <col min="5892" max="5892" width="0" style="446" hidden="1" customWidth="1"/>
    <col min="5893" max="5893" width="24.7109375" style="446" customWidth="1"/>
    <col min="5894" max="5894" width="14.7109375" style="446" customWidth="1"/>
    <col min="5895" max="5896" width="15.7109375" style="446" customWidth="1"/>
    <col min="5897" max="5897" width="11.7109375" style="446" customWidth="1"/>
    <col min="5898" max="5898" width="6.42578125" style="446" bestFit="1" customWidth="1"/>
    <col min="5899" max="5899" width="11.7109375" style="446" customWidth="1"/>
    <col min="5900" max="5900" width="0" style="446" hidden="1" customWidth="1"/>
    <col min="5901" max="5901" width="3.7109375" style="446" customWidth="1"/>
    <col min="5902" max="5902" width="11.140625" style="446" bestFit="1" customWidth="1"/>
    <col min="5903" max="6134" width="10.5703125" style="446"/>
    <col min="6135" max="6142" width="0" style="446" hidden="1" customWidth="1"/>
    <col min="6143" max="6145" width="3.7109375" style="446" customWidth="1"/>
    <col min="6146" max="6146" width="12.7109375" style="446" customWidth="1"/>
    <col min="6147" max="6147" width="47.42578125" style="446" customWidth="1"/>
    <col min="6148" max="6148" width="0" style="446" hidden="1" customWidth="1"/>
    <col min="6149" max="6149" width="24.7109375" style="446" customWidth="1"/>
    <col min="6150" max="6150" width="14.7109375" style="446" customWidth="1"/>
    <col min="6151" max="6152" width="15.7109375" style="446" customWidth="1"/>
    <col min="6153" max="6153" width="11.7109375" style="446" customWidth="1"/>
    <col min="6154" max="6154" width="6.42578125" style="446" bestFit="1" customWidth="1"/>
    <col min="6155" max="6155" width="11.7109375" style="446" customWidth="1"/>
    <col min="6156" max="6156" width="0" style="446" hidden="1" customWidth="1"/>
    <col min="6157" max="6157" width="3.7109375" style="446" customWidth="1"/>
    <col min="6158" max="6158" width="11.140625" style="446" bestFit="1" customWidth="1"/>
    <col min="6159" max="6390" width="10.5703125" style="446"/>
    <col min="6391" max="6398" width="0" style="446" hidden="1" customWidth="1"/>
    <col min="6399" max="6401" width="3.7109375" style="446" customWidth="1"/>
    <col min="6402" max="6402" width="12.7109375" style="446" customWidth="1"/>
    <col min="6403" max="6403" width="47.42578125" style="446" customWidth="1"/>
    <col min="6404" max="6404" width="0" style="446" hidden="1" customWidth="1"/>
    <col min="6405" max="6405" width="24.7109375" style="446" customWidth="1"/>
    <col min="6406" max="6406" width="14.7109375" style="446" customWidth="1"/>
    <col min="6407" max="6408" width="15.7109375" style="446" customWidth="1"/>
    <col min="6409" max="6409" width="11.7109375" style="446" customWidth="1"/>
    <col min="6410" max="6410" width="6.42578125" style="446" bestFit="1" customWidth="1"/>
    <col min="6411" max="6411" width="11.7109375" style="446" customWidth="1"/>
    <col min="6412" max="6412" width="0" style="446" hidden="1" customWidth="1"/>
    <col min="6413" max="6413" width="3.7109375" style="446" customWidth="1"/>
    <col min="6414" max="6414" width="11.140625" style="446" bestFit="1" customWidth="1"/>
    <col min="6415" max="6646" width="10.5703125" style="446"/>
    <col min="6647" max="6654" width="0" style="446" hidden="1" customWidth="1"/>
    <col min="6655" max="6657" width="3.7109375" style="446" customWidth="1"/>
    <col min="6658" max="6658" width="12.7109375" style="446" customWidth="1"/>
    <col min="6659" max="6659" width="47.42578125" style="446" customWidth="1"/>
    <col min="6660" max="6660" width="0" style="446" hidden="1" customWidth="1"/>
    <col min="6661" max="6661" width="24.7109375" style="446" customWidth="1"/>
    <col min="6662" max="6662" width="14.7109375" style="446" customWidth="1"/>
    <col min="6663" max="6664" width="15.7109375" style="446" customWidth="1"/>
    <col min="6665" max="6665" width="11.7109375" style="446" customWidth="1"/>
    <col min="6666" max="6666" width="6.42578125" style="446" bestFit="1" customWidth="1"/>
    <col min="6667" max="6667" width="11.7109375" style="446" customWidth="1"/>
    <col min="6668" max="6668" width="0" style="446" hidden="1" customWidth="1"/>
    <col min="6669" max="6669" width="3.7109375" style="446" customWidth="1"/>
    <col min="6670" max="6670" width="11.140625" style="446" bestFit="1" customWidth="1"/>
    <col min="6671" max="6902" width="10.5703125" style="446"/>
    <col min="6903" max="6910" width="0" style="446" hidden="1" customWidth="1"/>
    <col min="6911" max="6913" width="3.7109375" style="446" customWidth="1"/>
    <col min="6914" max="6914" width="12.7109375" style="446" customWidth="1"/>
    <col min="6915" max="6915" width="47.42578125" style="446" customWidth="1"/>
    <col min="6916" max="6916" width="0" style="446" hidden="1" customWidth="1"/>
    <col min="6917" max="6917" width="24.7109375" style="446" customWidth="1"/>
    <col min="6918" max="6918" width="14.7109375" style="446" customWidth="1"/>
    <col min="6919" max="6920" width="15.7109375" style="446" customWidth="1"/>
    <col min="6921" max="6921" width="11.7109375" style="446" customWidth="1"/>
    <col min="6922" max="6922" width="6.42578125" style="446" bestFit="1" customWidth="1"/>
    <col min="6923" max="6923" width="11.7109375" style="446" customWidth="1"/>
    <col min="6924" max="6924" width="0" style="446" hidden="1" customWidth="1"/>
    <col min="6925" max="6925" width="3.7109375" style="446" customWidth="1"/>
    <col min="6926" max="6926" width="11.140625" style="446" bestFit="1" customWidth="1"/>
    <col min="6927" max="7158" width="10.5703125" style="446"/>
    <col min="7159" max="7166" width="0" style="446" hidden="1" customWidth="1"/>
    <col min="7167" max="7169" width="3.7109375" style="446" customWidth="1"/>
    <col min="7170" max="7170" width="12.7109375" style="446" customWidth="1"/>
    <col min="7171" max="7171" width="47.42578125" style="446" customWidth="1"/>
    <col min="7172" max="7172" width="0" style="446" hidden="1" customWidth="1"/>
    <col min="7173" max="7173" width="24.7109375" style="446" customWidth="1"/>
    <col min="7174" max="7174" width="14.7109375" style="446" customWidth="1"/>
    <col min="7175" max="7176" width="15.7109375" style="446" customWidth="1"/>
    <col min="7177" max="7177" width="11.7109375" style="446" customWidth="1"/>
    <col min="7178" max="7178" width="6.42578125" style="446" bestFit="1" customWidth="1"/>
    <col min="7179" max="7179" width="11.7109375" style="446" customWidth="1"/>
    <col min="7180" max="7180" width="0" style="446" hidden="1" customWidth="1"/>
    <col min="7181" max="7181" width="3.7109375" style="446" customWidth="1"/>
    <col min="7182" max="7182" width="11.140625" style="446" bestFit="1" customWidth="1"/>
    <col min="7183" max="7414" width="10.5703125" style="446"/>
    <col min="7415" max="7422" width="0" style="446" hidden="1" customWidth="1"/>
    <col min="7423" max="7425" width="3.7109375" style="446" customWidth="1"/>
    <col min="7426" max="7426" width="12.7109375" style="446" customWidth="1"/>
    <col min="7427" max="7427" width="47.42578125" style="446" customWidth="1"/>
    <col min="7428" max="7428" width="0" style="446" hidden="1" customWidth="1"/>
    <col min="7429" max="7429" width="24.7109375" style="446" customWidth="1"/>
    <col min="7430" max="7430" width="14.7109375" style="446" customWidth="1"/>
    <col min="7431" max="7432" width="15.7109375" style="446" customWidth="1"/>
    <col min="7433" max="7433" width="11.7109375" style="446" customWidth="1"/>
    <col min="7434" max="7434" width="6.42578125" style="446" bestFit="1" customWidth="1"/>
    <col min="7435" max="7435" width="11.7109375" style="446" customWidth="1"/>
    <col min="7436" max="7436" width="0" style="446" hidden="1" customWidth="1"/>
    <col min="7437" max="7437" width="3.7109375" style="446" customWidth="1"/>
    <col min="7438" max="7438" width="11.140625" style="446" bestFit="1" customWidth="1"/>
    <col min="7439" max="7670" width="10.5703125" style="446"/>
    <col min="7671" max="7678" width="0" style="446" hidden="1" customWidth="1"/>
    <col min="7679" max="7681" width="3.7109375" style="446" customWidth="1"/>
    <col min="7682" max="7682" width="12.7109375" style="446" customWidth="1"/>
    <col min="7683" max="7683" width="47.42578125" style="446" customWidth="1"/>
    <col min="7684" max="7684" width="0" style="446" hidden="1" customWidth="1"/>
    <col min="7685" max="7685" width="24.7109375" style="446" customWidth="1"/>
    <col min="7686" max="7686" width="14.7109375" style="446" customWidth="1"/>
    <col min="7687" max="7688" width="15.7109375" style="446" customWidth="1"/>
    <col min="7689" max="7689" width="11.7109375" style="446" customWidth="1"/>
    <col min="7690" max="7690" width="6.42578125" style="446" bestFit="1" customWidth="1"/>
    <col min="7691" max="7691" width="11.7109375" style="446" customWidth="1"/>
    <col min="7692" max="7692" width="0" style="446" hidden="1" customWidth="1"/>
    <col min="7693" max="7693" width="3.7109375" style="446" customWidth="1"/>
    <col min="7694" max="7694" width="11.140625" style="446" bestFit="1" customWidth="1"/>
    <col min="7695" max="7926" width="10.5703125" style="446"/>
    <col min="7927" max="7934" width="0" style="446" hidden="1" customWidth="1"/>
    <col min="7935" max="7937" width="3.7109375" style="446" customWidth="1"/>
    <col min="7938" max="7938" width="12.7109375" style="446" customWidth="1"/>
    <col min="7939" max="7939" width="47.42578125" style="446" customWidth="1"/>
    <col min="7940" max="7940" width="0" style="446" hidden="1" customWidth="1"/>
    <col min="7941" max="7941" width="24.7109375" style="446" customWidth="1"/>
    <col min="7942" max="7942" width="14.7109375" style="446" customWidth="1"/>
    <col min="7943" max="7944" width="15.7109375" style="446" customWidth="1"/>
    <col min="7945" max="7945" width="11.7109375" style="446" customWidth="1"/>
    <col min="7946" max="7946" width="6.42578125" style="446" bestFit="1" customWidth="1"/>
    <col min="7947" max="7947" width="11.7109375" style="446" customWidth="1"/>
    <col min="7948" max="7948" width="0" style="446" hidden="1" customWidth="1"/>
    <col min="7949" max="7949" width="3.7109375" style="446" customWidth="1"/>
    <col min="7950" max="7950" width="11.140625" style="446" bestFit="1" customWidth="1"/>
    <col min="7951" max="8182" width="10.5703125" style="446"/>
    <col min="8183" max="8190" width="0" style="446" hidden="1" customWidth="1"/>
    <col min="8191" max="8193" width="3.7109375" style="446" customWidth="1"/>
    <col min="8194" max="8194" width="12.7109375" style="446" customWidth="1"/>
    <col min="8195" max="8195" width="47.42578125" style="446" customWidth="1"/>
    <col min="8196" max="8196" width="0" style="446" hidden="1" customWidth="1"/>
    <col min="8197" max="8197" width="24.7109375" style="446" customWidth="1"/>
    <col min="8198" max="8198" width="14.7109375" style="446" customWidth="1"/>
    <col min="8199" max="8200" width="15.7109375" style="446" customWidth="1"/>
    <col min="8201" max="8201" width="11.7109375" style="446" customWidth="1"/>
    <col min="8202" max="8202" width="6.42578125" style="446" bestFit="1" customWidth="1"/>
    <col min="8203" max="8203" width="11.7109375" style="446" customWidth="1"/>
    <col min="8204" max="8204" width="0" style="446" hidden="1" customWidth="1"/>
    <col min="8205" max="8205" width="3.7109375" style="446" customWidth="1"/>
    <col min="8206" max="8206" width="11.140625" style="446" bestFit="1" customWidth="1"/>
    <col min="8207" max="8438" width="10.5703125" style="446"/>
    <col min="8439" max="8446" width="0" style="446" hidden="1" customWidth="1"/>
    <col min="8447" max="8449" width="3.7109375" style="446" customWidth="1"/>
    <col min="8450" max="8450" width="12.7109375" style="446" customWidth="1"/>
    <col min="8451" max="8451" width="47.42578125" style="446" customWidth="1"/>
    <col min="8452" max="8452" width="0" style="446" hidden="1" customWidth="1"/>
    <col min="8453" max="8453" width="24.7109375" style="446" customWidth="1"/>
    <col min="8454" max="8454" width="14.7109375" style="446" customWidth="1"/>
    <col min="8455" max="8456" width="15.7109375" style="446" customWidth="1"/>
    <col min="8457" max="8457" width="11.7109375" style="446" customWidth="1"/>
    <col min="8458" max="8458" width="6.42578125" style="446" bestFit="1" customWidth="1"/>
    <col min="8459" max="8459" width="11.7109375" style="446" customWidth="1"/>
    <col min="8460" max="8460" width="0" style="446" hidden="1" customWidth="1"/>
    <col min="8461" max="8461" width="3.7109375" style="446" customWidth="1"/>
    <col min="8462" max="8462" width="11.140625" style="446" bestFit="1" customWidth="1"/>
    <col min="8463" max="8694" width="10.5703125" style="446"/>
    <col min="8695" max="8702" width="0" style="446" hidden="1" customWidth="1"/>
    <col min="8703" max="8705" width="3.7109375" style="446" customWidth="1"/>
    <col min="8706" max="8706" width="12.7109375" style="446" customWidth="1"/>
    <col min="8707" max="8707" width="47.42578125" style="446" customWidth="1"/>
    <col min="8708" max="8708" width="0" style="446" hidden="1" customWidth="1"/>
    <col min="8709" max="8709" width="24.7109375" style="446" customWidth="1"/>
    <col min="8710" max="8710" width="14.7109375" style="446" customWidth="1"/>
    <col min="8711" max="8712" width="15.7109375" style="446" customWidth="1"/>
    <col min="8713" max="8713" width="11.7109375" style="446" customWidth="1"/>
    <col min="8714" max="8714" width="6.42578125" style="446" bestFit="1" customWidth="1"/>
    <col min="8715" max="8715" width="11.7109375" style="446" customWidth="1"/>
    <col min="8716" max="8716" width="0" style="446" hidden="1" customWidth="1"/>
    <col min="8717" max="8717" width="3.7109375" style="446" customWidth="1"/>
    <col min="8718" max="8718" width="11.140625" style="446" bestFit="1" customWidth="1"/>
    <col min="8719" max="8950" width="10.5703125" style="446"/>
    <col min="8951" max="8958" width="0" style="446" hidden="1" customWidth="1"/>
    <col min="8959" max="8961" width="3.7109375" style="446" customWidth="1"/>
    <col min="8962" max="8962" width="12.7109375" style="446" customWidth="1"/>
    <col min="8963" max="8963" width="47.42578125" style="446" customWidth="1"/>
    <col min="8964" max="8964" width="0" style="446" hidden="1" customWidth="1"/>
    <col min="8965" max="8965" width="24.7109375" style="446" customWidth="1"/>
    <col min="8966" max="8966" width="14.7109375" style="446" customWidth="1"/>
    <col min="8967" max="8968" width="15.7109375" style="446" customWidth="1"/>
    <col min="8969" max="8969" width="11.7109375" style="446" customWidth="1"/>
    <col min="8970" max="8970" width="6.42578125" style="446" bestFit="1" customWidth="1"/>
    <col min="8971" max="8971" width="11.7109375" style="446" customWidth="1"/>
    <col min="8972" max="8972" width="0" style="446" hidden="1" customWidth="1"/>
    <col min="8973" max="8973" width="3.7109375" style="446" customWidth="1"/>
    <col min="8974" max="8974" width="11.140625" style="446" bestFit="1" customWidth="1"/>
    <col min="8975" max="9206" width="10.5703125" style="446"/>
    <col min="9207" max="9214" width="0" style="446" hidden="1" customWidth="1"/>
    <col min="9215" max="9217" width="3.7109375" style="446" customWidth="1"/>
    <col min="9218" max="9218" width="12.7109375" style="446" customWidth="1"/>
    <col min="9219" max="9219" width="47.42578125" style="446" customWidth="1"/>
    <col min="9220" max="9220" width="0" style="446" hidden="1" customWidth="1"/>
    <col min="9221" max="9221" width="24.7109375" style="446" customWidth="1"/>
    <col min="9222" max="9222" width="14.7109375" style="446" customWidth="1"/>
    <col min="9223" max="9224" width="15.7109375" style="446" customWidth="1"/>
    <col min="9225" max="9225" width="11.7109375" style="446" customWidth="1"/>
    <col min="9226" max="9226" width="6.42578125" style="446" bestFit="1" customWidth="1"/>
    <col min="9227" max="9227" width="11.7109375" style="446" customWidth="1"/>
    <col min="9228" max="9228" width="0" style="446" hidden="1" customWidth="1"/>
    <col min="9229" max="9229" width="3.7109375" style="446" customWidth="1"/>
    <col min="9230" max="9230" width="11.140625" style="446" bestFit="1" customWidth="1"/>
    <col min="9231" max="9462" width="10.5703125" style="446"/>
    <col min="9463" max="9470" width="0" style="446" hidden="1" customWidth="1"/>
    <col min="9471" max="9473" width="3.7109375" style="446" customWidth="1"/>
    <col min="9474" max="9474" width="12.7109375" style="446" customWidth="1"/>
    <col min="9475" max="9475" width="47.42578125" style="446" customWidth="1"/>
    <col min="9476" max="9476" width="0" style="446" hidden="1" customWidth="1"/>
    <col min="9477" max="9477" width="24.7109375" style="446" customWidth="1"/>
    <col min="9478" max="9478" width="14.7109375" style="446" customWidth="1"/>
    <col min="9479" max="9480" width="15.7109375" style="446" customWidth="1"/>
    <col min="9481" max="9481" width="11.7109375" style="446" customWidth="1"/>
    <col min="9482" max="9482" width="6.42578125" style="446" bestFit="1" customWidth="1"/>
    <col min="9483" max="9483" width="11.7109375" style="446" customWidth="1"/>
    <col min="9484" max="9484" width="0" style="446" hidden="1" customWidth="1"/>
    <col min="9485" max="9485" width="3.7109375" style="446" customWidth="1"/>
    <col min="9486" max="9486" width="11.140625" style="446" bestFit="1" customWidth="1"/>
    <col min="9487" max="9718" width="10.5703125" style="446"/>
    <col min="9719" max="9726" width="0" style="446" hidden="1" customWidth="1"/>
    <col min="9727" max="9729" width="3.7109375" style="446" customWidth="1"/>
    <col min="9730" max="9730" width="12.7109375" style="446" customWidth="1"/>
    <col min="9731" max="9731" width="47.42578125" style="446" customWidth="1"/>
    <col min="9732" max="9732" width="0" style="446" hidden="1" customWidth="1"/>
    <col min="9733" max="9733" width="24.7109375" style="446" customWidth="1"/>
    <col min="9734" max="9734" width="14.7109375" style="446" customWidth="1"/>
    <col min="9735" max="9736" width="15.7109375" style="446" customWidth="1"/>
    <col min="9737" max="9737" width="11.7109375" style="446" customWidth="1"/>
    <col min="9738" max="9738" width="6.42578125" style="446" bestFit="1" customWidth="1"/>
    <col min="9739" max="9739" width="11.7109375" style="446" customWidth="1"/>
    <col min="9740" max="9740" width="0" style="446" hidden="1" customWidth="1"/>
    <col min="9741" max="9741" width="3.7109375" style="446" customWidth="1"/>
    <col min="9742" max="9742" width="11.140625" style="446" bestFit="1" customWidth="1"/>
    <col min="9743" max="9974" width="10.5703125" style="446"/>
    <col min="9975" max="9982" width="0" style="446" hidden="1" customWidth="1"/>
    <col min="9983" max="9985" width="3.7109375" style="446" customWidth="1"/>
    <col min="9986" max="9986" width="12.7109375" style="446" customWidth="1"/>
    <col min="9987" max="9987" width="47.42578125" style="446" customWidth="1"/>
    <col min="9988" max="9988" width="0" style="446" hidden="1" customWidth="1"/>
    <col min="9989" max="9989" width="24.7109375" style="446" customWidth="1"/>
    <col min="9990" max="9990" width="14.7109375" style="446" customWidth="1"/>
    <col min="9991" max="9992" width="15.7109375" style="446" customWidth="1"/>
    <col min="9993" max="9993" width="11.7109375" style="446" customWidth="1"/>
    <col min="9994" max="9994" width="6.42578125" style="446" bestFit="1" customWidth="1"/>
    <col min="9995" max="9995" width="11.7109375" style="446" customWidth="1"/>
    <col min="9996" max="9996" width="0" style="446" hidden="1" customWidth="1"/>
    <col min="9997" max="9997" width="3.7109375" style="446" customWidth="1"/>
    <col min="9998" max="9998" width="11.140625" style="446" bestFit="1" customWidth="1"/>
    <col min="9999" max="10230" width="10.5703125" style="446"/>
    <col min="10231" max="10238" width="0" style="446" hidden="1" customWidth="1"/>
    <col min="10239" max="10241" width="3.7109375" style="446" customWidth="1"/>
    <col min="10242" max="10242" width="12.7109375" style="446" customWidth="1"/>
    <col min="10243" max="10243" width="47.42578125" style="446" customWidth="1"/>
    <col min="10244" max="10244" width="0" style="446" hidden="1" customWidth="1"/>
    <col min="10245" max="10245" width="24.7109375" style="446" customWidth="1"/>
    <col min="10246" max="10246" width="14.7109375" style="446" customWidth="1"/>
    <col min="10247" max="10248" width="15.7109375" style="446" customWidth="1"/>
    <col min="10249" max="10249" width="11.7109375" style="446" customWidth="1"/>
    <col min="10250" max="10250" width="6.42578125" style="446" bestFit="1" customWidth="1"/>
    <col min="10251" max="10251" width="11.7109375" style="446" customWidth="1"/>
    <col min="10252" max="10252" width="0" style="446" hidden="1" customWidth="1"/>
    <col min="10253" max="10253" width="3.7109375" style="446" customWidth="1"/>
    <col min="10254" max="10254" width="11.140625" style="446" bestFit="1" customWidth="1"/>
    <col min="10255" max="10486" width="10.5703125" style="446"/>
    <col min="10487" max="10494" width="0" style="446" hidden="1" customWidth="1"/>
    <col min="10495" max="10497" width="3.7109375" style="446" customWidth="1"/>
    <col min="10498" max="10498" width="12.7109375" style="446" customWidth="1"/>
    <col min="10499" max="10499" width="47.42578125" style="446" customWidth="1"/>
    <col min="10500" max="10500" width="0" style="446" hidden="1" customWidth="1"/>
    <col min="10501" max="10501" width="24.7109375" style="446" customWidth="1"/>
    <col min="10502" max="10502" width="14.7109375" style="446" customWidth="1"/>
    <col min="10503" max="10504" width="15.7109375" style="446" customWidth="1"/>
    <col min="10505" max="10505" width="11.7109375" style="446" customWidth="1"/>
    <col min="10506" max="10506" width="6.42578125" style="446" bestFit="1" customWidth="1"/>
    <col min="10507" max="10507" width="11.7109375" style="446" customWidth="1"/>
    <col min="10508" max="10508" width="0" style="446" hidden="1" customWidth="1"/>
    <col min="10509" max="10509" width="3.7109375" style="446" customWidth="1"/>
    <col min="10510" max="10510" width="11.140625" style="446" bestFit="1" customWidth="1"/>
    <col min="10511" max="10742" width="10.5703125" style="446"/>
    <col min="10743" max="10750" width="0" style="446" hidden="1" customWidth="1"/>
    <col min="10751" max="10753" width="3.7109375" style="446" customWidth="1"/>
    <col min="10754" max="10754" width="12.7109375" style="446" customWidth="1"/>
    <col min="10755" max="10755" width="47.42578125" style="446" customWidth="1"/>
    <col min="10756" max="10756" width="0" style="446" hidden="1" customWidth="1"/>
    <col min="10757" max="10757" width="24.7109375" style="446" customWidth="1"/>
    <col min="10758" max="10758" width="14.7109375" style="446" customWidth="1"/>
    <col min="10759" max="10760" width="15.7109375" style="446" customWidth="1"/>
    <col min="10761" max="10761" width="11.7109375" style="446" customWidth="1"/>
    <col min="10762" max="10762" width="6.42578125" style="446" bestFit="1" customWidth="1"/>
    <col min="10763" max="10763" width="11.7109375" style="446" customWidth="1"/>
    <col min="10764" max="10764" width="0" style="446" hidden="1" customWidth="1"/>
    <col min="10765" max="10765" width="3.7109375" style="446" customWidth="1"/>
    <col min="10766" max="10766" width="11.140625" style="446" bestFit="1" customWidth="1"/>
    <col min="10767" max="10998" width="10.5703125" style="446"/>
    <col min="10999" max="11006" width="0" style="446" hidden="1" customWidth="1"/>
    <col min="11007" max="11009" width="3.7109375" style="446" customWidth="1"/>
    <col min="11010" max="11010" width="12.7109375" style="446" customWidth="1"/>
    <col min="11011" max="11011" width="47.42578125" style="446" customWidth="1"/>
    <col min="11012" max="11012" width="0" style="446" hidden="1" customWidth="1"/>
    <col min="11013" max="11013" width="24.7109375" style="446" customWidth="1"/>
    <col min="11014" max="11014" width="14.7109375" style="446" customWidth="1"/>
    <col min="11015" max="11016" width="15.7109375" style="446" customWidth="1"/>
    <col min="11017" max="11017" width="11.7109375" style="446" customWidth="1"/>
    <col min="11018" max="11018" width="6.42578125" style="446" bestFit="1" customWidth="1"/>
    <col min="11019" max="11019" width="11.7109375" style="446" customWidth="1"/>
    <col min="11020" max="11020" width="0" style="446" hidden="1" customWidth="1"/>
    <col min="11021" max="11021" width="3.7109375" style="446" customWidth="1"/>
    <col min="11022" max="11022" width="11.140625" style="446" bestFit="1" customWidth="1"/>
    <col min="11023" max="11254" width="10.5703125" style="446"/>
    <col min="11255" max="11262" width="0" style="446" hidden="1" customWidth="1"/>
    <col min="11263" max="11265" width="3.7109375" style="446" customWidth="1"/>
    <col min="11266" max="11266" width="12.7109375" style="446" customWidth="1"/>
    <col min="11267" max="11267" width="47.42578125" style="446" customWidth="1"/>
    <col min="11268" max="11268" width="0" style="446" hidden="1" customWidth="1"/>
    <col min="11269" max="11269" width="24.7109375" style="446" customWidth="1"/>
    <col min="11270" max="11270" width="14.7109375" style="446" customWidth="1"/>
    <col min="11271" max="11272" width="15.7109375" style="446" customWidth="1"/>
    <col min="11273" max="11273" width="11.7109375" style="446" customWidth="1"/>
    <col min="11274" max="11274" width="6.42578125" style="446" bestFit="1" customWidth="1"/>
    <col min="11275" max="11275" width="11.7109375" style="446" customWidth="1"/>
    <col min="11276" max="11276" width="0" style="446" hidden="1" customWidth="1"/>
    <col min="11277" max="11277" width="3.7109375" style="446" customWidth="1"/>
    <col min="11278" max="11278" width="11.140625" style="446" bestFit="1" customWidth="1"/>
    <col min="11279" max="11510" width="10.5703125" style="446"/>
    <col min="11511" max="11518" width="0" style="446" hidden="1" customWidth="1"/>
    <col min="11519" max="11521" width="3.7109375" style="446" customWidth="1"/>
    <col min="11522" max="11522" width="12.7109375" style="446" customWidth="1"/>
    <col min="11523" max="11523" width="47.42578125" style="446" customWidth="1"/>
    <col min="11524" max="11524" width="0" style="446" hidden="1" customWidth="1"/>
    <col min="11525" max="11525" width="24.7109375" style="446" customWidth="1"/>
    <col min="11526" max="11526" width="14.7109375" style="446" customWidth="1"/>
    <col min="11527" max="11528" width="15.7109375" style="446" customWidth="1"/>
    <col min="11529" max="11529" width="11.7109375" style="446" customWidth="1"/>
    <col min="11530" max="11530" width="6.42578125" style="446" bestFit="1" customWidth="1"/>
    <col min="11531" max="11531" width="11.7109375" style="446" customWidth="1"/>
    <col min="11532" max="11532" width="0" style="446" hidden="1" customWidth="1"/>
    <col min="11533" max="11533" width="3.7109375" style="446" customWidth="1"/>
    <col min="11534" max="11534" width="11.140625" style="446" bestFit="1" customWidth="1"/>
    <col min="11535" max="11766" width="10.5703125" style="446"/>
    <col min="11767" max="11774" width="0" style="446" hidden="1" customWidth="1"/>
    <col min="11775" max="11777" width="3.7109375" style="446" customWidth="1"/>
    <col min="11778" max="11778" width="12.7109375" style="446" customWidth="1"/>
    <col min="11779" max="11779" width="47.42578125" style="446" customWidth="1"/>
    <col min="11780" max="11780" width="0" style="446" hidden="1" customWidth="1"/>
    <col min="11781" max="11781" width="24.7109375" style="446" customWidth="1"/>
    <col min="11782" max="11782" width="14.7109375" style="446" customWidth="1"/>
    <col min="11783" max="11784" width="15.7109375" style="446" customWidth="1"/>
    <col min="11785" max="11785" width="11.7109375" style="446" customWidth="1"/>
    <col min="11786" max="11786" width="6.42578125" style="446" bestFit="1" customWidth="1"/>
    <col min="11787" max="11787" width="11.7109375" style="446" customWidth="1"/>
    <col min="11788" max="11788" width="0" style="446" hidden="1" customWidth="1"/>
    <col min="11789" max="11789" width="3.7109375" style="446" customWidth="1"/>
    <col min="11790" max="11790" width="11.140625" style="446" bestFit="1" customWidth="1"/>
    <col min="11791" max="12022" width="10.5703125" style="446"/>
    <col min="12023" max="12030" width="0" style="446" hidden="1" customWidth="1"/>
    <col min="12031" max="12033" width="3.7109375" style="446" customWidth="1"/>
    <col min="12034" max="12034" width="12.7109375" style="446" customWidth="1"/>
    <col min="12035" max="12035" width="47.42578125" style="446" customWidth="1"/>
    <col min="12036" max="12036" width="0" style="446" hidden="1" customWidth="1"/>
    <col min="12037" max="12037" width="24.7109375" style="446" customWidth="1"/>
    <col min="12038" max="12038" width="14.7109375" style="446" customWidth="1"/>
    <col min="12039" max="12040" width="15.7109375" style="446" customWidth="1"/>
    <col min="12041" max="12041" width="11.7109375" style="446" customWidth="1"/>
    <col min="12042" max="12042" width="6.42578125" style="446" bestFit="1" customWidth="1"/>
    <col min="12043" max="12043" width="11.7109375" style="446" customWidth="1"/>
    <col min="12044" max="12044" width="0" style="446" hidden="1" customWidth="1"/>
    <col min="12045" max="12045" width="3.7109375" style="446" customWidth="1"/>
    <col min="12046" max="12046" width="11.140625" style="446" bestFit="1" customWidth="1"/>
    <col min="12047" max="12278" width="10.5703125" style="446"/>
    <col min="12279" max="12286" width="0" style="446" hidden="1" customWidth="1"/>
    <col min="12287" max="12289" width="3.7109375" style="446" customWidth="1"/>
    <col min="12290" max="12290" width="12.7109375" style="446" customWidth="1"/>
    <col min="12291" max="12291" width="47.42578125" style="446" customWidth="1"/>
    <col min="12292" max="12292" width="0" style="446" hidden="1" customWidth="1"/>
    <col min="12293" max="12293" width="24.7109375" style="446" customWidth="1"/>
    <col min="12294" max="12294" width="14.7109375" style="446" customWidth="1"/>
    <col min="12295" max="12296" width="15.7109375" style="446" customWidth="1"/>
    <col min="12297" max="12297" width="11.7109375" style="446" customWidth="1"/>
    <col min="12298" max="12298" width="6.42578125" style="446" bestFit="1" customWidth="1"/>
    <col min="12299" max="12299" width="11.7109375" style="446" customWidth="1"/>
    <col min="12300" max="12300" width="0" style="446" hidden="1" customWidth="1"/>
    <col min="12301" max="12301" width="3.7109375" style="446" customWidth="1"/>
    <col min="12302" max="12302" width="11.140625" style="446" bestFit="1" customWidth="1"/>
    <col min="12303" max="12534" width="10.5703125" style="446"/>
    <col min="12535" max="12542" width="0" style="446" hidden="1" customWidth="1"/>
    <col min="12543" max="12545" width="3.7109375" style="446" customWidth="1"/>
    <col min="12546" max="12546" width="12.7109375" style="446" customWidth="1"/>
    <col min="12547" max="12547" width="47.42578125" style="446" customWidth="1"/>
    <col min="12548" max="12548" width="0" style="446" hidden="1" customWidth="1"/>
    <col min="12549" max="12549" width="24.7109375" style="446" customWidth="1"/>
    <col min="12550" max="12550" width="14.7109375" style="446" customWidth="1"/>
    <col min="12551" max="12552" width="15.7109375" style="446" customWidth="1"/>
    <col min="12553" max="12553" width="11.7109375" style="446" customWidth="1"/>
    <col min="12554" max="12554" width="6.42578125" style="446" bestFit="1" customWidth="1"/>
    <col min="12555" max="12555" width="11.7109375" style="446" customWidth="1"/>
    <col min="12556" max="12556" width="0" style="446" hidden="1" customWidth="1"/>
    <col min="12557" max="12557" width="3.7109375" style="446" customWidth="1"/>
    <col min="12558" max="12558" width="11.140625" style="446" bestFit="1" customWidth="1"/>
    <col min="12559" max="12790" width="10.5703125" style="446"/>
    <col min="12791" max="12798" width="0" style="446" hidden="1" customWidth="1"/>
    <col min="12799" max="12801" width="3.7109375" style="446" customWidth="1"/>
    <col min="12802" max="12802" width="12.7109375" style="446" customWidth="1"/>
    <col min="12803" max="12803" width="47.42578125" style="446" customWidth="1"/>
    <col min="12804" max="12804" width="0" style="446" hidden="1" customWidth="1"/>
    <col min="12805" max="12805" width="24.7109375" style="446" customWidth="1"/>
    <col min="12806" max="12806" width="14.7109375" style="446" customWidth="1"/>
    <col min="12807" max="12808" width="15.7109375" style="446" customWidth="1"/>
    <col min="12809" max="12809" width="11.7109375" style="446" customWidth="1"/>
    <col min="12810" max="12810" width="6.42578125" style="446" bestFit="1" customWidth="1"/>
    <col min="12811" max="12811" width="11.7109375" style="446" customWidth="1"/>
    <col min="12812" max="12812" width="0" style="446" hidden="1" customWidth="1"/>
    <col min="12813" max="12813" width="3.7109375" style="446" customWidth="1"/>
    <col min="12814" max="12814" width="11.140625" style="446" bestFit="1" customWidth="1"/>
    <col min="12815" max="13046" width="10.5703125" style="446"/>
    <col min="13047" max="13054" width="0" style="446" hidden="1" customWidth="1"/>
    <col min="13055" max="13057" width="3.7109375" style="446" customWidth="1"/>
    <col min="13058" max="13058" width="12.7109375" style="446" customWidth="1"/>
    <col min="13059" max="13059" width="47.42578125" style="446" customWidth="1"/>
    <col min="13060" max="13060" width="0" style="446" hidden="1" customWidth="1"/>
    <col min="13061" max="13061" width="24.7109375" style="446" customWidth="1"/>
    <col min="13062" max="13062" width="14.7109375" style="446" customWidth="1"/>
    <col min="13063" max="13064" width="15.7109375" style="446" customWidth="1"/>
    <col min="13065" max="13065" width="11.7109375" style="446" customWidth="1"/>
    <col min="13066" max="13066" width="6.42578125" style="446" bestFit="1" customWidth="1"/>
    <col min="13067" max="13067" width="11.7109375" style="446" customWidth="1"/>
    <col min="13068" max="13068" width="0" style="446" hidden="1" customWidth="1"/>
    <col min="13069" max="13069" width="3.7109375" style="446" customWidth="1"/>
    <col min="13070" max="13070" width="11.140625" style="446" bestFit="1" customWidth="1"/>
    <col min="13071" max="13302" width="10.5703125" style="446"/>
    <col min="13303" max="13310" width="0" style="446" hidden="1" customWidth="1"/>
    <col min="13311" max="13313" width="3.7109375" style="446" customWidth="1"/>
    <col min="13314" max="13314" width="12.7109375" style="446" customWidth="1"/>
    <col min="13315" max="13315" width="47.42578125" style="446" customWidth="1"/>
    <col min="13316" max="13316" width="0" style="446" hidden="1" customWidth="1"/>
    <col min="13317" max="13317" width="24.7109375" style="446" customWidth="1"/>
    <col min="13318" max="13318" width="14.7109375" style="446" customWidth="1"/>
    <col min="13319" max="13320" width="15.7109375" style="446" customWidth="1"/>
    <col min="13321" max="13321" width="11.7109375" style="446" customWidth="1"/>
    <col min="13322" max="13322" width="6.42578125" style="446" bestFit="1" customWidth="1"/>
    <col min="13323" max="13323" width="11.7109375" style="446" customWidth="1"/>
    <col min="13324" max="13324" width="0" style="446" hidden="1" customWidth="1"/>
    <col min="13325" max="13325" width="3.7109375" style="446" customWidth="1"/>
    <col min="13326" max="13326" width="11.140625" style="446" bestFit="1" customWidth="1"/>
    <col min="13327" max="13558" width="10.5703125" style="446"/>
    <col min="13559" max="13566" width="0" style="446" hidden="1" customWidth="1"/>
    <col min="13567" max="13569" width="3.7109375" style="446" customWidth="1"/>
    <col min="13570" max="13570" width="12.7109375" style="446" customWidth="1"/>
    <col min="13571" max="13571" width="47.42578125" style="446" customWidth="1"/>
    <col min="13572" max="13572" width="0" style="446" hidden="1" customWidth="1"/>
    <col min="13573" max="13573" width="24.7109375" style="446" customWidth="1"/>
    <col min="13574" max="13574" width="14.7109375" style="446" customWidth="1"/>
    <col min="13575" max="13576" width="15.7109375" style="446" customWidth="1"/>
    <col min="13577" max="13577" width="11.7109375" style="446" customWidth="1"/>
    <col min="13578" max="13578" width="6.42578125" style="446" bestFit="1" customWidth="1"/>
    <col min="13579" max="13579" width="11.7109375" style="446" customWidth="1"/>
    <col min="13580" max="13580" width="0" style="446" hidden="1" customWidth="1"/>
    <col min="13581" max="13581" width="3.7109375" style="446" customWidth="1"/>
    <col min="13582" max="13582" width="11.140625" style="446" bestFit="1" customWidth="1"/>
    <col min="13583" max="13814" width="10.5703125" style="446"/>
    <col min="13815" max="13822" width="0" style="446" hidden="1" customWidth="1"/>
    <col min="13823" max="13825" width="3.7109375" style="446" customWidth="1"/>
    <col min="13826" max="13826" width="12.7109375" style="446" customWidth="1"/>
    <col min="13827" max="13827" width="47.42578125" style="446" customWidth="1"/>
    <col min="13828" max="13828" width="0" style="446" hidden="1" customWidth="1"/>
    <col min="13829" max="13829" width="24.7109375" style="446" customWidth="1"/>
    <col min="13830" max="13830" width="14.7109375" style="446" customWidth="1"/>
    <col min="13831" max="13832" width="15.7109375" style="446" customWidth="1"/>
    <col min="13833" max="13833" width="11.7109375" style="446" customWidth="1"/>
    <col min="13834" max="13834" width="6.42578125" style="446" bestFit="1" customWidth="1"/>
    <col min="13835" max="13835" width="11.7109375" style="446" customWidth="1"/>
    <col min="13836" max="13836" width="0" style="446" hidden="1" customWidth="1"/>
    <col min="13837" max="13837" width="3.7109375" style="446" customWidth="1"/>
    <col min="13838" max="13838" width="11.140625" style="446" bestFit="1" customWidth="1"/>
    <col min="13839" max="14070" width="10.5703125" style="446"/>
    <col min="14071" max="14078" width="0" style="446" hidden="1" customWidth="1"/>
    <col min="14079" max="14081" width="3.7109375" style="446" customWidth="1"/>
    <col min="14082" max="14082" width="12.7109375" style="446" customWidth="1"/>
    <col min="14083" max="14083" width="47.42578125" style="446" customWidth="1"/>
    <col min="14084" max="14084" width="0" style="446" hidden="1" customWidth="1"/>
    <col min="14085" max="14085" width="24.7109375" style="446" customWidth="1"/>
    <col min="14086" max="14086" width="14.7109375" style="446" customWidth="1"/>
    <col min="14087" max="14088" width="15.7109375" style="446" customWidth="1"/>
    <col min="14089" max="14089" width="11.7109375" style="446" customWidth="1"/>
    <col min="14090" max="14090" width="6.42578125" style="446" bestFit="1" customWidth="1"/>
    <col min="14091" max="14091" width="11.7109375" style="446" customWidth="1"/>
    <col min="14092" max="14092" width="0" style="446" hidden="1" customWidth="1"/>
    <col min="14093" max="14093" width="3.7109375" style="446" customWidth="1"/>
    <col min="14094" max="14094" width="11.140625" style="446" bestFit="1" customWidth="1"/>
    <col min="14095" max="14326" width="10.5703125" style="446"/>
    <col min="14327" max="14334" width="0" style="446" hidden="1" customWidth="1"/>
    <col min="14335" max="14337" width="3.7109375" style="446" customWidth="1"/>
    <col min="14338" max="14338" width="12.7109375" style="446" customWidth="1"/>
    <col min="14339" max="14339" width="47.42578125" style="446" customWidth="1"/>
    <col min="14340" max="14340" width="0" style="446" hidden="1" customWidth="1"/>
    <col min="14341" max="14341" width="24.7109375" style="446" customWidth="1"/>
    <col min="14342" max="14342" width="14.7109375" style="446" customWidth="1"/>
    <col min="14343" max="14344" width="15.7109375" style="446" customWidth="1"/>
    <col min="14345" max="14345" width="11.7109375" style="446" customWidth="1"/>
    <col min="14346" max="14346" width="6.42578125" style="446" bestFit="1" customWidth="1"/>
    <col min="14347" max="14347" width="11.7109375" style="446" customWidth="1"/>
    <col min="14348" max="14348" width="0" style="446" hidden="1" customWidth="1"/>
    <col min="14349" max="14349" width="3.7109375" style="446" customWidth="1"/>
    <col min="14350" max="14350" width="11.140625" style="446" bestFit="1" customWidth="1"/>
    <col min="14351" max="14582" width="10.5703125" style="446"/>
    <col min="14583" max="14590" width="0" style="446" hidden="1" customWidth="1"/>
    <col min="14591" max="14593" width="3.7109375" style="446" customWidth="1"/>
    <col min="14594" max="14594" width="12.7109375" style="446" customWidth="1"/>
    <col min="14595" max="14595" width="47.42578125" style="446" customWidth="1"/>
    <col min="14596" max="14596" width="0" style="446" hidden="1" customWidth="1"/>
    <col min="14597" max="14597" width="24.7109375" style="446" customWidth="1"/>
    <col min="14598" max="14598" width="14.7109375" style="446" customWidth="1"/>
    <col min="14599" max="14600" width="15.7109375" style="446" customWidth="1"/>
    <col min="14601" max="14601" width="11.7109375" style="446" customWidth="1"/>
    <col min="14602" max="14602" width="6.42578125" style="446" bestFit="1" customWidth="1"/>
    <col min="14603" max="14603" width="11.7109375" style="446" customWidth="1"/>
    <col min="14604" max="14604" width="0" style="446" hidden="1" customWidth="1"/>
    <col min="14605" max="14605" width="3.7109375" style="446" customWidth="1"/>
    <col min="14606" max="14606" width="11.140625" style="446" bestFit="1" customWidth="1"/>
    <col min="14607" max="14838" width="10.5703125" style="446"/>
    <col min="14839" max="14846" width="0" style="446" hidden="1" customWidth="1"/>
    <col min="14847" max="14849" width="3.7109375" style="446" customWidth="1"/>
    <col min="14850" max="14850" width="12.7109375" style="446" customWidth="1"/>
    <col min="14851" max="14851" width="47.42578125" style="446" customWidth="1"/>
    <col min="14852" max="14852" width="0" style="446" hidden="1" customWidth="1"/>
    <col min="14853" max="14853" width="24.7109375" style="446" customWidth="1"/>
    <col min="14854" max="14854" width="14.7109375" style="446" customWidth="1"/>
    <col min="14855" max="14856" width="15.7109375" style="446" customWidth="1"/>
    <col min="14857" max="14857" width="11.7109375" style="446" customWidth="1"/>
    <col min="14858" max="14858" width="6.42578125" style="446" bestFit="1" customWidth="1"/>
    <col min="14859" max="14859" width="11.7109375" style="446" customWidth="1"/>
    <col min="14860" max="14860" width="0" style="446" hidden="1" customWidth="1"/>
    <col min="14861" max="14861" width="3.7109375" style="446" customWidth="1"/>
    <col min="14862" max="14862" width="11.140625" style="446" bestFit="1" customWidth="1"/>
    <col min="14863" max="15094" width="10.5703125" style="446"/>
    <col min="15095" max="15102" width="0" style="446" hidden="1" customWidth="1"/>
    <col min="15103" max="15105" width="3.7109375" style="446" customWidth="1"/>
    <col min="15106" max="15106" width="12.7109375" style="446" customWidth="1"/>
    <col min="15107" max="15107" width="47.42578125" style="446" customWidth="1"/>
    <col min="15108" max="15108" width="0" style="446" hidden="1" customWidth="1"/>
    <col min="15109" max="15109" width="24.7109375" style="446" customWidth="1"/>
    <col min="15110" max="15110" width="14.7109375" style="446" customWidth="1"/>
    <col min="15111" max="15112" width="15.7109375" style="446" customWidth="1"/>
    <col min="15113" max="15113" width="11.7109375" style="446" customWidth="1"/>
    <col min="15114" max="15114" width="6.42578125" style="446" bestFit="1" customWidth="1"/>
    <col min="15115" max="15115" width="11.7109375" style="446" customWidth="1"/>
    <col min="15116" max="15116" width="0" style="446" hidden="1" customWidth="1"/>
    <col min="15117" max="15117" width="3.7109375" style="446" customWidth="1"/>
    <col min="15118" max="15118" width="11.140625" style="446" bestFit="1" customWidth="1"/>
    <col min="15119" max="15350" width="10.5703125" style="446"/>
    <col min="15351" max="15358" width="0" style="446" hidden="1" customWidth="1"/>
    <col min="15359" max="15361" width="3.7109375" style="446" customWidth="1"/>
    <col min="15362" max="15362" width="12.7109375" style="446" customWidth="1"/>
    <col min="15363" max="15363" width="47.42578125" style="446" customWidth="1"/>
    <col min="15364" max="15364" width="0" style="446" hidden="1" customWidth="1"/>
    <col min="15365" max="15365" width="24.7109375" style="446" customWidth="1"/>
    <col min="15366" max="15366" width="14.7109375" style="446" customWidth="1"/>
    <col min="15367" max="15368" width="15.7109375" style="446" customWidth="1"/>
    <col min="15369" max="15369" width="11.7109375" style="446" customWidth="1"/>
    <col min="15370" max="15370" width="6.42578125" style="446" bestFit="1" customWidth="1"/>
    <col min="15371" max="15371" width="11.7109375" style="446" customWidth="1"/>
    <col min="15372" max="15372" width="0" style="446" hidden="1" customWidth="1"/>
    <col min="15373" max="15373" width="3.7109375" style="446" customWidth="1"/>
    <col min="15374" max="15374" width="11.140625" style="446" bestFit="1" customWidth="1"/>
    <col min="15375" max="15606" width="10.5703125" style="446"/>
    <col min="15607" max="15614" width="0" style="446" hidden="1" customWidth="1"/>
    <col min="15615" max="15617" width="3.7109375" style="446" customWidth="1"/>
    <col min="15618" max="15618" width="12.7109375" style="446" customWidth="1"/>
    <col min="15619" max="15619" width="47.42578125" style="446" customWidth="1"/>
    <col min="15620" max="15620" width="0" style="446" hidden="1" customWidth="1"/>
    <col min="15621" max="15621" width="24.7109375" style="446" customWidth="1"/>
    <col min="15622" max="15622" width="14.7109375" style="446" customWidth="1"/>
    <col min="15623" max="15624" width="15.7109375" style="446" customWidth="1"/>
    <col min="15625" max="15625" width="11.7109375" style="446" customWidth="1"/>
    <col min="15626" max="15626" width="6.42578125" style="446" bestFit="1" customWidth="1"/>
    <col min="15627" max="15627" width="11.7109375" style="446" customWidth="1"/>
    <col min="15628" max="15628" width="0" style="446" hidden="1" customWidth="1"/>
    <col min="15629" max="15629" width="3.7109375" style="446" customWidth="1"/>
    <col min="15630" max="15630" width="11.140625" style="446" bestFit="1" customWidth="1"/>
    <col min="15631" max="15862" width="10.5703125" style="446"/>
    <col min="15863" max="15870" width="0" style="446" hidden="1" customWidth="1"/>
    <col min="15871" max="15873" width="3.7109375" style="446" customWidth="1"/>
    <col min="15874" max="15874" width="12.7109375" style="446" customWidth="1"/>
    <col min="15875" max="15875" width="47.42578125" style="446" customWidth="1"/>
    <col min="15876" max="15876" width="0" style="446" hidden="1" customWidth="1"/>
    <col min="15877" max="15877" width="24.7109375" style="446" customWidth="1"/>
    <col min="15878" max="15878" width="14.7109375" style="446" customWidth="1"/>
    <col min="15879" max="15880" width="15.7109375" style="446" customWidth="1"/>
    <col min="15881" max="15881" width="11.7109375" style="446" customWidth="1"/>
    <col min="15882" max="15882" width="6.42578125" style="446" bestFit="1" customWidth="1"/>
    <col min="15883" max="15883" width="11.7109375" style="446" customWidth="1"/>
    <col min="15884" max="15884" width="0" style="446" hidden="1" customWidth="1"/>
    <col min="15885" max="15885" width="3.7109375" style="446" customWidth="1"/>
    <col min="15886" max="15886" width="11.140625" style="446" bestFit="1" customWidth="1"/>
    <col min="15887" max="16118" width="10.5703125" style="446"/>
    <col min="16119" max="16126" width="0" style="446" hidden="1" customWidth="1"/>
    <col min="16127" max="16129" width="3.7109375" style="446" customWidth="1"/>
    <col min="16130" max="16130" width="12.7109375" style="446" customWidth="1"/>
    <col min="16131" max="16131" width="47.42578125" style="446" customWidth="1"/>
    <col min="16132" max="16132" width="0" style="446" hidden="1" customWidth="1"/>
    <col min="16133" max="16133" width="24.7109375" style="446" customWidth="1"/>
    <col min="16134" max="16134" width="14.7109375" style="446" customWidth="1"/>
    <col min="16135" max="16136" width="15.7109375" style="446" customWidth="1"/>
    <col min="16137" max="16137" width="11.7109375" style="446" customWidth="1"/>
    <col min="16138" max="16138" width="6.42578125" style="446" bestFit="1" customWidth="1"/>
    <col min="16139" max="16139" width="11.7109375" style="446" customWidth="1"/>
    <col min="16140" max="16140" width="0" style="446" hidden="1" customWidth="1"/>
    <col min="16141" max="16141" width="3.7109375" style="446" customWidth="1"/>
    <col min="16142" max="16142" width="11.140625" style="446" bestFit="1" customWidth="1"/>
    <col min="16143" max="16384" width="10.5703125" style="446"/>
  </cols>
  <sheetData>
    <row r="1" spans="1:29" hidden="1"/>
    <row r="2" spans="1:29" hidden="1"/>
    <row r="3" spans="1:29" hidden="1"/>
    <row r="4" spans="1:29" ht="3" customHeight="1">
      <c r="J4" s="451"/>
      <c r="K4" s="451"/>
      <c r="L4" s="447"/>
      <c r="M4" s="447"/>
      <c r="N4" s="447"/>
      <c r="O4" s="454"/>
      <c r="P4" s="454"/>
      <c r="Q4" s="454"/>
      <c r="R4" s="454"/>
      <c r="S4" s="454"/>
      <c r="T4" s="454"/>
      <c r="U4" s="454"/>
      <c r="V4" s="447"/>
    </row>
    <row r="5" spans="1:29" ht="22.5" customHeight="1">
      <c r="J5" s="451"/>
      <c r="K5" s="451"/>
      <c r="L5" s="1373" t="s">
        <v>747</v>
      </c>
      <c r="M5" s="1373"/>
      <c r="N5" s="1373"/>
      <c r="O5" s="1373"/>
      <c r="P5" s="1373"/>
      <c r="Q5" s="1373"/>
      <c r="R5" s="1373"/>
      <c r="S5" s="1373"/>
      <c r="T5" s="1373"/>
      <c r="U5" s="548"/>
      <c r="V5" s="467"/>
    </row>
    <row r="6" spans="1:29" ht="3" customHeight="1">
      <c r="J6" s="451"/>
      <c r="K6" s="451"/>
      <c r="L6" s="447"/>
      <c r="M6" s="447"/>
      <c r="N6" s="447"/>
      <c r="O6" s="450"/>
      <c r="P6" s="450"/>
      <c r="Q6" s="450"/>
      <c r="R6" s="450"/>
      <c r="S6" s="450"/>
      <c r="T6" s="450"/>
      <c r="U6" s="447"/>
    </row>
    <row r="7" spans="1:29"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29"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635"/>
      <c r="Y8" s="961"/>
      <c r="Z8" s="559"/>
      <c r="AA8" s="559"/>
      <c r="AB8" s="559"/>
      <c r="AC8" s="559"/>
    </row>
    <row r="9" spans="1:29" s="461" customFormat="1" ht="18.75">
      <c r="A9" s="475"/>
      <c r="B9" s="475"/>
      <c r="C9" s="475"/>
      <c r="D9" s="475"/>
      <c r="E9" s="475"/>
      <c r="F9" s="475"/>
      <c r="G9" s="475"/>
      <c r="H9" s="475"/>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635"/>
      <c r="Y9" s="961"/>
      <c r="Z9" s="475"/>
      <c r="AA9" s="475"/>
      <c r="AB9" s="475"/>
      <c r="AC9" s="475"/>
    </row>
    <row r="10" spans="1:29" s="746" customFormat="1" ht="5.25" hidden="1">
      <c r="A10" s="1120"/>
      <c r="B10" s="1120"/>
      <c r="C10" s="1120"/>
      <c r="D10" s="1120"/>
      <c r="E10" s="1120"/>
      <c r="F10" s="1120"/>
      <c r="G10" s="1120"/>
      <c r="H10" s="1120"/>
      <c r="L10" s="1170"/>
      <c r="M10" s="1046"/>
      <c r="O10" s="1349"/>
      <c r="P10" s="1349"/>
      <c r="Q10" s="1349"/>
      <c r="R10" s="1349"/>
      <c r="S10" s="1349"/>
      <c r="T10" s="1349"/>
      <c r="U10" s="780"/>
      <c r="V10" s="780"/>
      <c r="X10" s="1120"/>
      <c r="Y10" s="1120"/>
      <c r="Z10" s="1120"/>
      <c r="AA10" s="1120"/>
      <c r="AB10" s="1120"/>
    </row>
    <row r="11" spans="1:29" s="582" customFormat="1" ht="18.75" hidden="1">
      <c r="A11" s="583"/>
      <c r="B11" s="583"/>
      <c r="C11" s="583"/>
      <c r="D11" s="583"/>
      <c r="E11" s="583"/>
      <c r="F11" s="583"/>
      <c r="G11" s="583"/>
      <c r="H11" s="583"/>
      <c r="L11" s="715"/>
      <c r="M11" s="713"/>
      <c r="O11" s="712"/>
      <c r="P11" s="712"/>
      <c r="Q11" s="734" t="s">
        <v>636</v>
      </c>
      <c r="R11" s="734" t="s">
        <v>637</v>
      </c>
      <c r="S11" s="712"/>
      <c r="T11" s="712"/>
      <c r="U11" s="635"/>
      <c r="Y11" s="736"/>
      <c r="Z11" s="583"/>
      <c r="AA11" s="583"/>
      <c r="AB11" s="583"/>
      <c r="AC11" s="583"/>
    </row>
    <row r="12" spans="1:29" s="461" customFormat="1" ht="11.25" hidden="1">
      <c r="A12" s="475"/>
      <c r="B12" s="475"/>
      <c r="C12" s="475"/>
      <c r="D12" s="475"/>
      <c r="E12" s="475"/>
      <c r="F12" s="475"/>
      <c r="G12" s="475"/>
      <c r="H12" s="475"/>
      <c r="L12" s="1374"/>
      <c r="M12" s="1374"/>
      <c r="N12" s="458"/>
      <c r="O12" s="730"/>
      <c r="P12" s="730"/>
      <c r="Q12" s="730"/>
      <c r="R12" s="730"/>
      <c r="S12" s="730"/>
      <c r="T12" s="730"/>
      <c r="U12" s="456"/>
      <c r="V12" s="473" t="s">
        <v>371</v>
      </c>
      <c r="Y12" s="961"/>
      <c r="Z12" s="475"/>
      <c r="AA12" s="475"/>
      <c r="AB12" s="475"/>
      <c r="AC12" s="475"/>
    </row>
    <row r="13" spans="1:29" ht="15" customHeight="1">
      <c r="J13" s="451"/>
      <c r="K13" s="451"/>
      <c r="L13" s="447"/>
      <c r="M13" s="447"/>
      <c r="N13" s="447"/>
      <c r="O13" s="568"/>
      <c r="P13" s="568"/>
      <c r="Q13" s="1390"/>
      <c r="R13" s="1390"/>
      <c r="S13" s="1390"/>
      <c r="T13" s="1390"/>
      <c r="U13" s="1390"/>
      <c r="V13" s="1390"/>
    </row>
    <row r="14" spans="1:29">
      <c r="J14" s="451"/>
      <c r="K14" s="451"/>
      <c r="L14" s="1298" t="s">
        <v>445</v>
      </c>
      <c r="M14" s="1298"/>
      <c r="N14" s="1298"/>
      <c r="O14" s="1298"/>
      <c r="P14" s="1298"/>
      <c r="Q14" s="1298"/>
      <c r="R14" s="1298"/>
      <c r="S14" s="1298"/>
      <c r="T14" s="1298"/>
      <c r="U14" s="1298"/>
      <c r="V14" s="1298"/>
      <c r="W14" s="1298"/>
      <c r="X14" s="1298" t="s">
        <v>446</v>
      </c>
    </row>
    <row r="15" spans="1:29" ht="14.25" customHeight="1">
      <c r="J15" s="451"/>
      <c r="K15" s="451"/>
      <c r="L15" s="1357" t="s">
        <v>91</v>
      </c>
      <c r="M15" s="1357" t="s">
        <v>596</v>
      </c>
      <c r="N15" s="504"/>
      <c r="O15" s="1357" t="s">
        <v>597</v>
      </c>
      <c r="P15" s="1408" t="s">
        <v>598</v>
      </c>
      <c r="Q15" s="1408" t="s">
        <v>605</v>
      </c>
      <c r="R15" s="1408"/>
      <c r="S15" s="1408"/>
      <c r="T15" s="1408"/>
      <c r="U15" s="1408"/>
      <c r="V15" s="1357" t="s">
        <v>339</v>
      </c>
      <c r="W15" s="1389" t="s">
        <v>274</v>
      </c>
      <c r="X15" s="1298"/>
    </row>
    <row r="16" spans="1:29" s="493" customFormat="1" ht="25.5" customHeight="1">
      <c r="A16" s="554"/>
      <c r="B16" s="554"/>
      <c r="C16" s="554"/>
      <c r="D16" s="554"/>
      <c r="E16" s="554"/>
      <c r="F16" s="554"/>
      <c r="G16" s="560"/>
      <c r="H16" s="560"/>
      <c r="I16" s="501"/>
      <c r="J16" s="499"/>
      <c r="K16" s="499"/>
      <c r="L16" s="1357"/>
      <c r="M16" s="1357"/>
      <c r="N16" s="504"/>
      <c r="O16" s="1357"/>
      <c r="P16" s="1408"/>
      <c r="Q16" s="1408" t="s">
        <v>622</v>
      </c>
      <c r="R16" s="1408"/>
      <c r="S16" s="1397" t="s">
        <v>616</v>
      </c>
      <c r="T16" s="1397"/>
      <c r="U16" s="1397"/>
      <c r="V16" s="1357"/>
      <c r="W16" s="1389"/>
      <c r="X16" s="1298"/>
      <c r="Y16" s="956"/>
      <c r="Z16" s="554"/>
      <c r="AA16" s="554"/>
      <c r="AB16" s="554"/>
      <c r="AC16" s="554"/>
    </row>
    <row r="17" spans="1:29" ht="14.25" customHeight="1">
      <c r="J17" s="451"/>
      <c r="K17" s="451"/>
      <c r="L17" s="1357"/>
      <c r="M17" s="1357"/>
      <c r="N17" s="504"/>
      <c r="O17" s="1357"/>
      <c r="P17" s="1408"/>
      <c r="Q17" s="504" t="s">
        <v>620</v>
      </c>
      <c r="R17" s="504" t="s">
        <v>621</v>
      </c>
      <c r="S17" s="506" t="s">
        <v>273</v>
      </c>
      <c r="T17" s="1399" t="s">
        <v>272</v>
      </c>
      <c r="U17" s="1399"/>
      <c r="V17" s="1357"/>
      <c r="W17" s="1389"/>
      <c r="X17" s="1298"/>
    </row>
    <row r="18" spans="1:29">
      <c r="J18" s="451"/>
      <c r="K18" s="459">
        <v>1</v>
      </c>
      <c r="L18" s="448" t="s">
        <v>92</v>
      </c>
      <c r="M18" s="448" t="s">
        <v>48</v>
      </c>
      <c r="N18" s="466" t="s">
        <v>48</v>
      </c>
      <c r="O18" s="457">
        <f t="shared" ref="O18:T18" ca="1" si="0">OFFSET(O18,0,-1)+1</f>
        <v>3</v>
      </c>
      <c r="P18" s="457">
        <f t="shared" ca="1" si="0"/>
        <v>4</v>
      </c>
      <c r="Q18" s="457">
        <f t="shared" ca="1" si="0"/>
        <v>5</v>
      </c>
      <c r="R18" s="457">
        <f t="shared" ca="1" si="0"/>
        <v>6</v>
      </c>
      <c r="S18" s="457">
        <f t="shared" ca="1" si="0"/>
        <v>7</v>
      </c>
      <c r="T18" s="1409">
        <f t="shared" ca="1" si="0"/>
        <v>8</v>
      </c>
      <c r="U18" s="1409"/>
      <c r="V18" s="457">
        <f ca="1">OFFSET(V18,0,-2)+1</f>
        <v>9</v>
      </c>
      <c r="W18" s="493"/>
      <c r="X18" s="457">
        <f ca="1">OFFSET(X18,0,-2)+1</f>
        <v>10</v>
      </c>
    </row>
    <row r="19" spans="1:29" ht="22.5">
      <c r="A19" s="1376">
        <v>1</v>
      </c>
      <c r="B19" s="928"/>
      <c r="C19" s="928"/>
      <c r="D19" s="928"/>
      <c r="E19" s="928"/>
      <c r="F19" s="928"/>
      <c r="G19" s="929"/>
      <c r="H19" s="929"/>
      <c r="I19" s="931"/>
      <c r="J19" s="923"/>
      <c r="K19" s="923"/>
      <c r="L19" s="562">
        <f>mergeValue(A19)</f>
        <v>1</v>
      </c>
      <c r="M19" s="610" t="s">
        <v>19</v>
      </c>
      <c r="N19" s="549"/>
      <c r="O19" s="1388"/>
      <c r="P19" s="1388"/>
      <c r="Q19" s="1388"/>
      <c r="R19" s="1388"/>
      <c r="S19" s="1388"/>
      <c r="T19" s="1388"/>
      <c r="U19" s="1388"/>
      <c r="V19" s="1388"/>
      <c r="W19" s="1388"/>
      <c r="X19" s="550" t="s">
        <v>721</v>
      </c>
    </row>
    <row r="20" spans="1:29" ht="22.5">
      <c r="A20" s="1376"/>
      <c r="B20" s="1376">
        <v>1</v>
      </c>
      <c r="C20" s="928"/>
      <c r="D20" s="928"/>
      <c r="E20" s="928"/>
      <c r="F20" s="928"/>
      <c r="G20" s="933"/>
      <c r="H20" s="930"/>
      <c r="I20" s="935"/>
      <c r="J20" s="920"/>
      <c r="K20" s="919"/>
      <c r="L20" s="562" t="str">
        <f>mergeValue(A20) &amp;"."&amp; mergeValue(B20)</f>
        <v>1.1</v>
      </c>
      <c r="M20" s="516" t="s">
        <v>15</v>
      </c>
      <c r="N20" s="549"/>
      <c r="O20" s="1388"/>
      <c r="P20" s="1388"/>
      <c r="Q20" s="1388"/>
      <c r="R20" s="1388"/>
      <c r="S20" s="1388"/>
      <c r="T20" s="1388"/>
      <c r="U20" s="1388"/>
      <c r="V20" s="1388"/>
      <c r="W20" s="1388"/>
      <c r="X20" s="550" t="s">
        <v>460</v>
      </c>
    </row>
    <row r="21" spans="1:29" ht="22.5">
      <c r="A21" s="1376"/>
      <c r="B21" s="1376"/>
      <c r="C21" s="1376">
        <v>1</v>
      </c>
      <c r="D21" s="928"/>
      <c r="E21" s="928"/>
      <c r="F21" s="928"/>
      <c r="G21" s="933"/>
      <c r="H21" s="930"/>
      <c r="I21" s="936"/>
      <c r="J21" s="920"/>
      <c r="K21" s="919"/>
      <c r="L21" s="562" t="str">
        <f>mergeValue(A21) &amp;"."&amp; mergeValue(B21)&amp;"."&amp; mergeValue(C21)</f>
        <v>1.1.1</v>
      </c>
      <c r="M21" s="517" t="s">
        <v>7</v>
      </c>
      <c r="N21" s="549"/>
      <c r="O21" s="1388"/>
      <c r="P21" s="1388"/>
      <c r="Q21" s="1388"/>
      <c r="R21" s="1388"/>
      <c r="S21" s="1388"/>
      <c r="T21" s="1388"/>
      <c r="U21" s="1388"/>
      <c r="V21" s="1388"/>
      <c r="W21" s="1388"/>
      <c r="X21" s="550" t="s">
        <v>601</v>
      </c>
    </row>
    <row r="22" spans="1:29">
      <c r="A22" s="1376"/>
      <c r="B22" s="1376"/>
      <c r="C22" s="1376"/>
      <c r="D22" s="1376">
        <v>1</v>
      </c>
      <c r="E22" s="928"/>
      <c r="F22" s="928"/>
      <c r="G22" s="933"/>
      <c r="H22" s="930"/>
      <c r="I22" s="936"/>
      <c r="J22" s="934"/>
      <c r="K22" s="919"/>
      <c r="L22" s="562" t="str">
        <f>mergeValue(A22) &amp;"."&amp; mergeValue(B22)&amp;"."&amp; mergeValue(C22)&amp;"."&amp; mergeValue(D22)</f>
        <v>1.1.1.1</v>
      </c>
      <c r="M22" s="518" t="s">
        <v>21</v>
      </c>
      <c r="N22" s="549"/>
      <c r="O22" s="1388"/>
      <c r="P22" s="1388"/>
      <c r="Q22" s="1388"/>
      <c r="R22" s="1388"/>
      <c r="S22" s="1388"/>
      <c r="T22" s="1388"/>
      <c r="U22" s="1388"/>
      <c r="V22" s="1388"/>
      <c r="W22" s="1388"/>
      <c r="X22" s="968" t="s">
        <v>624</v>
      </c>
    </row>
    <row r="23" spans="1:29" ht="42.95" customHeight="1">
      <c r="A23" s="1376"/>
      <c r="B23" s="1376"/>
      <c r="C23" s="1376"/>
      <c r="D23" s="1376"/>
      <c r="E23" s="928">
        <v>1</v>
      </c>
      <c r="F23" s="928"/>
      <c r="G23" s="933"/>
      <c r="H23" s="930"/>
      <c r="I23" s="936"/>
      <c r="J23" s="934"/>
      <c r="K23" s="924"/>
      <c r="L23" s="562" t="str">
        <f>mergeValue(A23) &amp;"."&amp; mergeValue(B23)&amp;"."&amp; mergeValue(C23)&amp;"."&amp; mergeValue(D23)&amp;"."&amp; mergeValue(E23)</f>
        <v>1.1.1.1.1</v>
      </c>
      <c r="M23" s="1019"/>
      <c r="N23" s="512"/>
      <c r="O23" s="1021"/>
      <c r="P23" s="1022"/>
      <c r="Q23" s="1176"/>
      <c r="R23" s="1176"/>
      <c r="S23" s="1174"/>
      <c r="T23" s="619" t="s">
        <v>83</v>
      </c>
      <c r="U23" s="1174"/>
      <c r="V23" s="737" t="s">
        <v>84</v>
      </c>
      <c r="W23" s="787"/>
      <c r="X23" s="1346" t="s">
        <v>751</v>
      </c>
      <c r="Y23" s="956" t="str">
        <f>strCheckDateTwo(N23:W23)</f>
        <v/>
      </c>
    </row>
    <row r="24" spans="1:29" hidden="1">
      <c r="A24" s="1376"/>
      <c r="B24" s="1376"/>
      <c r="C24" s="1376"/>
      <c r="D24" s="1376"/>
      <c r="E24" s="928"/>
      <c r="F24" s="928"/>
      <c r="G24" s="933"/>
      <c r="H24" s="930"/>
      <c r="I24" s="936"/>
      <c r="J24" s="934"/>
      <c r="K24" s="924"/>
      <c r="L24" s="600"/>
      <c r="M24" s="531"/>
      <c r="N24" s="615"/>
      <c r="O24" s="615"/>
      <c r="P24" s="615"/>
      <c r="Q24" s="615"/>
      <c r="R24" s="553" t="str">
        <f>S23 &amp; "-" &amp; U23</f>
        <v>-</v>
      </c>
      <c r="S24" s="482"/>
      <c r="T24" s="555"/>
      <c r="U24" s="482"/>
      <c r="V24" s="615"/>
      <c r="W24" s="786"/>
      <c r="X24" s="1347"/>
    </row>
    <row r="25" spans="1:29" ht="15" customHeight="1">
      <c r="A25" s="1376"/>
      <c r="B25" s="1376"/>
      <c r="C25" s="1376"/>
      <c r="D25" s="1376"/>
      <c r="E25" s="928"/>
      <c r="F25" s="928"/>
      <c r="G25" s="933"/>
      <c r="H25" s="930"/>
      <c r="I25" s="936"/>
      <c r="J25" s="934"/>
      <c r="K25" s="924"/>
      <c r="L25" s="508"/>
      <c r="M25" s="521" t="s">
        <v>5</v>
      </c>
      <c r="N25" s="519"/>
      <c r="O25" s="515"/>
      <c r="P25" s="515"/>
      <c r="Q25" s="515"/>
      <c r="R25" s="515"/>
      <c r="S25" s="542"/>
      <c r="T25" s="534"/>
      <c r="U25" s="533"/>
      <c r="V25" s="519"/>
      <c r="W25" s="519"/>
      <c r="X25" s="1348"/>
    </row>
    <row r="26" spans="1:29" s="445" customFormat="1" ht="15" customHeight="1">
      <c r="A26" s="1376"/>
      <c r="B26" s="1376"/>
      <c r="C26" s="1376"/>
      <c r="D26" s="932"/>
      <c r="E26" s="932"/>
      <c r="F26" s="932"/>
      <c r="G26" s="933"/>
      <c r="H26" s="932"/>
      <c r="I26" s="936"/>
      <c r="J26" s="922"/>
      <c r="K26" s="926"/>
      <c r="L26" s="508"/>
      <c r="M26" s="520" t="s">
        <v>16</v>
      </c>
      <c r="N26" s="519"/>
      <c r="O26" s="515"/>
      <c r="P26" s="515"/>
      <c r="Q26" s="515"/>
      <c r="R26" s="515"/>
      <c r="S26" s="542"/>
      <c r="T26" s="534"/>
      <c r="U26" s="533"/>
      <c r="V26" s="519"/>
      <c r="W26" s="534"/>
      <c r="X26" s="952"/>
      <c r="Y26" s="1024"/>
      <c r="Z26" s="471"/>
      <c r="AA26" s="471"/>
      <c r="AB26" s="471"/>
      <c r="AC26" s="471"/>
    </row>
    <row r="27" spans="1:29" s="445" customFormat="1" ht="15" customHeight="1">
      <c r="A27" s="1376"/>
      <c r="B27" s="1376"/>
      <c r="C27" s="932"/>
      <c r="D27" s="932"/>
      <c r="E27" s="932"/>
      <c r="F27" s="932"/>
      <c r="G27" s="933"/>
      <c r="H27" s="932"/>
      <c r="I27" s="927"/>
      <c r="J27" s="922"/>
      <c r="K27" s="926"/>
      <c r="L27" s="508"/>
      <c r="M27" s="519" t="s">
        <v>17</v>
      </c>
      <c r="N27" s="519"/>
      <c r="O27" s="515"/>
      <c r="P27" s="515"/>
      <c r="Q27" s="515"/>
      <c r="R27" s="515"/>
      <c r="S27" s="542"/>
      <c r="T27" s="534"/>
      <c r="U27" s="533"/>
      <c r="V27" s="519"/>
      <c r="W27" s="534"/>
      <c r="X27" s="530"/>
      <c r="Y27" s="1024"/>
      <c r="Z27" s="471"/>
      <c r="AA27" s="471"/>
      <c r="AB27" s="471"/>
      <c r="AC27" s="471"/>
    </row>
    <row r="28" spans="1:29" s="445" customFormat="1" ht="15" customHeight="1">
      <c r="A28" s="1376"/>
      <c r="B28" s="932"/>
      <c r="C28" s="932"/>
      <c r="D28" s="932"/>
      <c r="E28" s="932"/>
      <c r="F28" s="932"/>
      <c r="G28" s="933"/>
      <c r="H28" s="932"/>
      <c r="I28" s="927"/>
      <c r="J28" s="922"/>
      <c r="K28" s="926"/>
      <c r="L28" s="508"/>
      <c r="M28" s="528" t="s">
        <v>18</v>
      </c>
      <c r="N28" s="519"/>
      <c r="O28" s="515"/>
      <c r="P28" s="515"/>
      <c r="Q28" s="515"/>
      <c r="R28" s="515"/>
      <c r="S28" s="542"/>
      <c r="T28" s="534"/>
      <c r="U28" s="533"/>
      <c r="V28" s="519"/>
      <c r="W28" s="534"/>
      <c r="X28" s="530"/>
      <c r="Y28" s="1024"/>
      <c r="Z28" s="471"/>
      <c r="AA28" s="471"/>
      <c r="AB28" s="471"/>
      <c r="AC28" s="471"/>
    </row>
    <row r="29" spans="1:29" s="445" customFormat="1" ht="15" customHeight="1">
      <c r="A29" s="918"/>
      <c r="B29" s="918"/>
      <c r="C29" s="918"/>
      <c r="D29" s="918"/>
      <c r="E29" s="918"/>
      <c r="F29" s="918"/>
      <c r="G29" s="925"/>
      <c r="H29" s="926"/>
      <c r="I29" s="921"/>
      <c r="J29" s="922"/>
      <c r="K29" s="918"/>
      <c r="L29" s="508"/>
      <c r="M29" s="535" t="s">
        <v>308</v>
      </c>
      <c r="N29" s="519"/>
      <c r="O29" s="515"/>
      <c r="P29" s="515"/>
      <c r="Q29" s="515"/>
      <c r="R29" s="515"/>
      <c r="S29" s="542"/>
      <c r="T29" s="534"/>
      <c r="U29" s="533"/>
      <c r="V29" s="519"/>
      <c r="W29" s="534"/>
      <c r="X29" s="530"/>
      <c r="Y29" s="1024"/>
      <c r="Z29" s="471"/>
      <c r="AA29" s="471"/>
      <c r="AB29" s="471"/>
      <c r="AC29" s="471"/>
    </row>
    <row r="30" spans="1:29" ht="3" customHeight="1"/>
    <row r="31" spans="1:29" ht="96" customHeight="1">
      <c r="L31" s="1">
        <v>1</v>
      </c>
      <c r="M31" s="1339" t="s">
        <v>752</v>
      </c>
      <c r="N31" s="1339"/>
      <c r="O31" s="1339"/>
      <c r="P31" s="1339"/>
      <c r="Q31" s="1339"/>
      <c r="R31" s="1339"/>
      <c r="S31" s="1339"/>
      <c r="T31" s="1339"/>
      <c r="U31" s="1339"/>
      <c r="V31" s="1339"/>
      <c r="W31" s="1339"/>
      <c r="X31" s="1339"/>
      <c r="Y31" s="1044"/>
      <c r="Z31" s="486"/>
      <c r="AA31" s="486"/>
      <c r="AB31" s="486"/>
      <c r="AC31" s="486"/>
    </row>
    <row r="32" spans="1:29">
      <c r="M32" s="485"/>
      <c r="N32" s="485"/>
      <c r="O32" s="485"/>
      <c r="P32" s="485"/>
      <c r="Q32" s="485"/>
      <c r="R32" s="485"/>
      <c r="S32" s="485"/>
      <c r="T32" s="485"/>
      <c r="U32" s="485"/>
      <c r="V32" s="485"/>
      <c r="W32" s="485"/>
      <c r="X32" s="485"/>
      <c r="Y32" s="962"/>
      <c r="Z32" s="476"/>
      <c r="AA32" s="476"/>
      <c r="AB32" s="476"/>
      <c r="AC32" s="476"/>
    </row>
  </sheetData>
  <sheetProtection password="FA9C" sheet="1" objects="1" scenarios="1" formatColumns="0" formatRows="0"/>
  <dataConsolidate leftLabels="1" link="1"/>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1" customWidth="1"/>
    <col min="6" max="6" width="9.7109375" style="1074" customWidth="1"/>
    <col min="7" max="7" width="37.7109375" style="1074" customWidth="1"/>
    <col min="8" max="8" width="66.85546875" style="1074" customWidth="1"/>
    <col min="9" max="9" width="115.7109375" style="1074" customWidth="1"/>
    <col min="10" max="11" width="10.5703125" style="1098"/>
    <col min="12" max="12" width="11.140625" style="1098" customWidth="1"/>
    <col min="13" max="20" width="10.5703125" style="1098"/>
    <col min="21" max="16384" width="10.5703125" style="1074"/>
  </cols>
  <sheetData>
    <row r="1" spans="1:20" ht="3" customHeight="1">
      <c r="A1" s="1101" t="s">
        <v>209</v>
      </c>
    </row>
    <row r="2" spans="1:20" ht="22.5">
      <c r="F2" s="1340" t="s">
        <v>471</v>
      </c>
      <c r="G2" s="1341"/>
      <c r="H2" s="1342"/>
      <c r="I2" s="1135"/>
    </row>
    <row r="3" spans="1:20" ht="3" customHeight="1"/>
    <row r="4" spans="1:20" s="1095" customFormat="1" ht="11.25">
      <c r="A4" s="1100"/>
      <c r="B4" s="1100"/>
      <c r="C4" s="1100"/>
      <c r="D4" s="1100"/>
      <c r="F4" s="1298" t="s">
        <v>445</v>
      </c>
      <c r="G4" s="1298"/>
      <c r="H4" s="1298"/>
      <c r="I4" s="1343"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343"/>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472</v>
      </c>
      <c r="H7" s="1110" t="str">
        <f>IF(dateCh="","",dateCh)</f>
        <v>25.12.2018</v>
      </c>
      <c r="I7" s="1096" t="s">
        <v>473</v>
      </c>
      <c r="J7" s="1121"/>
      <c r="K7" s="1100"/>
      <c r="L7" s="1100"/>
      <c r="M7" s="1100"/>
      <c r="N7" s="1100"/>
      <c r="O7" s="1100"/>
      <c r="P7" s="1100"/>
      <c r="Q7" s="1100"/>
      <c r="R7" s="1100"/>
      <c r="S7" s="1100"/>
      <c r="T7" s="1100"/>
    </row>
    <row r="8" spans="1:20" s="1095" customFormat="1" ht="45">
      <c r="A8" s="1344">
        <v>1</v>
      </c>
      <c r="B8" s="1100"/>
      <c r="C8" s="1100"/>
      <c r="D8" s="1100"/>
      <c r="F8" s="1122" t="str">
        <f>"2." &amp;mergeValue(A8)</f>
        <v>2.1</v>
      </c>
      <c r="G8" s="1131" t="s">
        <v>474</v>
      </c>
      <c r="H8" s="1110" t="str">
        <f>IF('Перечень тарифов'!R21="","наименование отсутствует","" &amp; 'Перечень тарифов'!R21 &amp; "")</f>
        <v>наименование отсутствует</v>
      </c>
      <c r="I8" s="1096" t="s">
        <v>569</v>
      </c>
      <c r="J8" s="1121"/>
      <c r="K8" s="1100"/>
      <c r="L8" s="1100"/>
      <c r="M8" s="1100"/>
      <c r="N8" s="1100"/>
      <c r="O8" s="1100"/>
      <c r="P8" s="1100"/>
      <c r="Q8" s="1100"/>
      <c r="R8" s="1100"/>
      <c r="S8" s="1100"/>
      <c r="T8" s="1100"/>
    </row>
    <row r="9" spans="1:20" s="1095" customFormat="1" ht="22.5">
      <c r="A9" s="1344"/>
      <c r="B9" s="1100"/>
      <c r="C9" s="1100"/>
      <c r="D9" s="1100"/>
      <c r="F9" s="1122" t="str">
        <f>"3." &amp;mergeValue(A9)</f>
        <v>3.1</v>
      </c>
      <c r="G9" s="1131" t="s">
        <v>475</v>
      </c>
      <c r="H9" s="1110" t="str">
        <f>IF('Перечень тарифов'!F21="","наименование отсутствует","" &amp; 'Перечень тарифов'!F21 &amp; "")</f>
        <v>Производство тепловой энергии. Некомбинированная выработка</v>
      </c>
      <c r="I9" s="1096" t="s">
        <v>567</v>
      </c>
      <c r="J9" s="1121"/>
      <c r="K9" s="1100"/>
      <c r="L9" s="1100"/>
      <c r="M9" s="1100"/>
      <c r="N9" s="1100"/>
      <c r="O9" s="1100"/>
      <c r="P9" s="1100"/>
      <c r="Q9" s="1100"/>
      <c r="R9" s="1100"/>
      <c r="S9" s="1100"/>
      <c r="T9" s="1100"/>
    </row>
    <row r="10" spans="1:20" s="1095" customFormat="1" ht="22.5">
      <c r="A10" s="1344"/>
      <c r="B10" s="1100"/>
      <c r="C10" s="1100"/>
      <c r="D10" s="1100"/>
      <c r="F10" s="1122" t="str">
        <f>"4."&amp;mergeValue(A10)</f>
        <v>4.1</v>
      </c>
      <c r="G10" s="1131" t="s">
        <v>476</v>
      </c>
      <c r="H10" s="1111" t="s">
        <v>449</v>
      </c>
      <c r="I10" s="1096"/>
      <c r="J10" s="1121"/>
      <c r="K10" s="1100"/>
      <c r="L10" s="1100"/>
      <c r="M10" s="1100"/>
      <c r="N10" s="1100"/>
      <c r="O10" s="1100"/>
      <c r="P10" s="1100"/>
      <c r="Q10" s="1100"/>
      <c r="R10" s="1100"/>
      <c r="S10" s="1100"/>
      <c r="T10" s="1100"/>
    </row>
    <row r="11" spans="1:20" s="1095" customFormat="1" ht="18.75">
      <c r="A11" s="1344"/>
      <c r="B11" s="1344">
        <v>1</v>
      </c>
      <c r="C11" s="1127"/>
      <c r="D11" s="1127"/>
      <c r="F11" s="1122" t="str">
        <f>"4."&amp;mergeValue(A11) &amp;"."&amp;mergeValue(B11)</f>
        <v>4.1.1</v>
      </c>
      <c r="G11" s="1117" t="s">
        <v>571</v>
      </c>
      <c r="H11" s="1110" t="str">
        <f>IF(region_name="","",region_name)</f>
        <v>Челябинская область</v>
      </c>
      <c r="I11" s="1096" t="s">
        <v>479</v>
      </c>
      <c r="J11" s="1121"/>
      <c r="K11" s="1100"/>
      <c r="L11" s="1100"/>
      <c r="M11" s="1100"/>
      <c r="N11" s="1100"/>
      <c r="O11" s="1100"/>
      <c r="P11" s="1100"/>
      <c r="Q11" s="1100"/>
      <c r="R11" s="1100"/>
      <c r="S11" s="1100"/>
      <c r="T11" s="1100"/>
    </row>
    <row r="12" spans="1:20" s="1095" customFormat="1" ht="22.5">
      <c r="A12" s="1344"/>
      <c r="B12" s="1344"/>
      <c r="C12" s="1344">
        <v>1</v>
      </c>
      <c r="D12" s="1127"/>
      <c r="F12" s="1122" t="str">
        <f>"4."&amp;mergeValue(A12) &amp;"."&amp;mergeValue(B12)&amp;"."&amp;mergeValue(C12)</f>
        <v>4.1.1.1</v>
      </c>
      <c r="G12" s="1126" t="s">
        <v>477</v>
      </c>
      <c r="H12" s="1110" t="str">
        <f>IF(Территории!H13="","","" &amp; Территории!H13 &amp; "")</f>
        <v>Город Трехгорный (ЗАТО)</v>
      </c>
      <c r="I12" s="1096" t="s">
        <v>480</v>
      </c>
      <c r="J12" s="1121"/>
      <c r="K12" s="1100"/>
      <c r="L12" s="1100"/>
      <c r="M12" s="1100"/>
      <c r="N12" s="1100"/>
      <c r="O12" s="1100"/>
      <c r="P12" s="1100"/>
      <c r="Q12" s="1100"/>
      <c r="R12" s="1100"/>
      <c r="S12" s="1100"/>
      <c r="T12" s="1100"/>
    </row>
    <row r="13" spans="1:20" s="1095" customFormat="1" ht="56.25">
      <c r="A13" s="1344"/>
      <c r="B13" s="1344"/>
      <c r="C13" s="1344"/>
      <c r="D13" s="1127">
        <v>1</v>
      </c>
      <c r="F13" s="1122" t="str">
        <f>"4."&amp;mergeValue(A13) &amp;"."&amp;mergeValue(B13)&amp;"."&amp;mergeValue(C13)&amp;"."&amp;mergeValue(D13)</f>
        <v>4.1.1.1.1</v>
      </c>
      <c r="G13" s="1134" t="s">
        <v>478</v>
      </c>
      <c r="H13" s="1110" t="str">
        <f>IF(Территории!R14="","","" &amp; Территории!R14 &amp; "")</f>
        <v>Город Трехгорный (ЗАТО) (75707000)</v>
      </c>
      <c r="I13" s="1245" t="s">
        <v>570</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339" t="s">
        <v>572</v>
      </c>
      <c r="H15" s="1339"/>
      <c r="I15" s="1103"/>
      <c r="J15" s="1120"/>
      <c r="K15" s="1120"/>
      <c r="L15" s="1120"/>
      <c r="M15" s="1120"/>
      <c r="N15" s="1120"/>
      <c r="O15" s="1120"/>
      <c r="P15" s="1120"/>
      <c r="Q15" s="1120"/>
      <c r="R15" s="1120"/>
      <c r="S15" s="1120"/>
      <c r="T15" s="1120"/>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64.140625" style="1074" customWidth="1"/>
    <col min="6" max="7" width="35.7109375" style="1074" customWidth="1"/>
    <col min="8" max="8" width="115.7109375" style="1074" customWidth="1"/>
    <col min="9" max="9" width="10.5703125" style="1074"/>
    <col min="10" max="11" width="10.5703125" style="1099"/>
    <col min="12" max="16384" width="10.5703125" style="1074"/>
  </cols>
  <sheetData>
    <row r="1" spans="1:17" hidden="1">
      <c r="N1" s="1148"/>
      <c r="O1" s="1148"/>
      <c r="Q1" s="1148"/>
    </row>
    <row r="2" spans="1:17" hidden="1"/>
    <row r="3" spans="1:17" hidden="1"/>
    <row r="4" spans="1:17" ht="3" customHeight="1">
      <c r="C4" s="1080"/>
      <c r="D4" s="1075"/>
      <c r="E4" s="1075"/>
      <c r="F4" s="1075"/>
      <c r="G4" s="1139"/>
      <c r="H4" s="1139"/>
    </row>
    <row r="5" spans="1:17" ht="26.1" customHeight="1">
      <c r="C5" s="1080"/>
      <c r="D5" s="1373" t="s">
        <v>697</v>
      </c>
      <c r="E5" s="1373"/>
      <c r="F5" s="1373"/>
      <c r="G5" s="1373"/>
      <c r="H5" s="1136"/>
    </row>
    <row r="6" spans="1:17" ht="3" customHeight="1">
      <c r="C6" s="1080"/>
      <c r="D6" s="1075"/>
      <c r="E6" s="1140"/>
      <c r="F6" s="1140"/>
      <c r="G6" s="1079"/>
      <c r="H6" s="1141"/>
    </row>
    <row r="7" spans="1:17">
      <c r="C7" s="1080"/>
      <c r="D7" s="1357" t="s">
        <v>445</v>
      </c>
      <c r="E7" s="1357"/>
      <c r="F7" s="1357"/>
      <c r="G7" s="1357"/>
      <c r="H7" s="1414" t="s">
        <v>446</v>
      </c>
    </row>
    <row r="8" spans="1:17">
      <c r="C8" s="1080"/>
      <c r="D8" s="1084" t="s">
        <v>91</v>
      </c>
      <c r="E8" s="1085" t="s">
        <v>448</v>
      </c>
      <c r="F8" s="1085" t="s">
        <v>439</v>
      </c>
      <c r="G8" s="1085" t="s">
        <v>447</v>
      </c>
      <c r="H8" s="1414"/>
    </row>
    <row r="9" spans="1:17" ht="12" customHeight="1">
      <c r="C9" s="1080"/>
      <c r="D9" s="1076" t="s">
        <v>92</v>
      </c>
      <c r="E9" s="1076" t="s">
        <v>48</v>
      </c>
      <c r="F9" s="1076" t="s">
        <v>49</v>
      </c>
      <c r="G9" s="1076" t="s">
        <v>50</v>
      </c>
      <c r="H9" s="1076" t="s">
        <v>67</v>
      </c>
    </row>
    <row r="10" spans="1:17" ht="21" customHeight="1">
      <c r="A10" s="1104"/>
      <c r="C10" s="1080"/>
      <c r="D10" s="1094" t="s">
        <v>92</v>
      </c>
      <c r="E10" s="1149" t="s">
        <v>700</v>
      </c>
      <c r="F10" s="1129"/>
      <c r="G10" s="1109"/>
      <c r="H10" s="1346" t="s">
        <v>702</v>
      </c>
    </row>
    <row r="11" spans="1:17" ht="21" customHeight="1">
      <c r="A11" s="1104"/>
      <c r="C11" s="1080"/>
      <c r="D11" s="1094" t="s">
        <v>48</v>
      </c>
      <c r="E11" s="1149" t="s">
        <v>701</v>
      </c>
      <c r="F11" s="1129"/>
      <c r="G11" s="1109"/>
      <c r="H11" s="1347"/>
    </row>
    <row r="12" spans="1:17" ht="21" customHeight="1">
      <c r="A12" s="1083"/>
      <c r="C12" s="1078"/>
      <c r="D12" s="1094" t="s">
        <v>49</v>
      </c>
      <c r="E12" s="1149" t="s">
        <v>683</v>
      </c>
      <c r="F12" s="1129"/>
      <c r="G12" s="1109"/>
      <c r="H12" s="1347"/>
      <c r="I12" s="1099"/>
      <c r="K12" s="1074"/>
    </row>
    <row r="13" spans="1:17" ht="21" customHeight="1">
      <c r="A13" s="1083"/>
      <c r="C13" s="1078"/>
      <c r="D13" s="1094" t="s">
        <v>50</v>
      </c>
      <c r="E13" s="1149" t="s">
        <v>684</v>
      </c>
      <c r="F13" s="1129"/>
      <c r="G13" s="1109"/>
      <c r="H13" s="1347"/>
      <c r="I13" s="1099"/>
      <c r="K13" s="1074"/>
    </row>
    <row r="14" spans="1:17" ht="15" customHeight="1">
      <c r="A14" s="1104"/>
      <c r="C14" s="1080"/>
      <c r="D14" s="1086"/>
      <c r="E14" s="1151" t="s">
        <v>327</v>
      </c>
      <c r="F14" s="1146"/>
      <c r="G14" s="1144"/>
      <c r="H14" s="1348"/>
    </row>
    <row r="15" spans="1:17">
      <c r="D15" s="1153"/>
      <c r="E15" s="1153"/>
      <c r="F15" s="1153"/>
      <c r="G15" s="1153"/>
      <c r="H15" s="1153"/>
    </row>
  </sheetData>
  <sheetProtection password="FA9C" sheet="1" objects="1" scenarios="1" formatColumns="0" formatRows="0"/>
  <dataConsolidate leftLabels="1"/>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224" hidden="1" customWidth="1"/>
    <col min="2" max="4" width="3.7109375" style="1221" hidden="1" customWidth="1"/>
    <col min="5" max="5" width="3.7109375" style="1217" customWidth="1"/>
    <col min="6" max="6" width="9.7109375" style="1216" customWidth="1"/>
    <col min="7" max="7" width="37.7109375" style="1216" customWidth="1"/>
    <col min="8" max="8" width="66.85546875" style="1216" customWidth="1"/>
    <col min="9" max="9" width="115.7109375" style="1216" customWidth="1"/>
    <col min="10" max="11" width="10.5703125" style="1221"/>
    <col min="12" max="12" width="11.140625" style="1221" customWidth="1"/>
    <col min="13" max="20" width="10.5703125" style="1221"/>
    <col min="21" max="16384" width="10.5703125" style="1216"/>
  </cols>
  <sheetData>
    <row r="1" spans="1:20" ht="3" customHeight="1">
      <c r="A1" s="1224" t="s">
        <v>209</v>
      </c>
    </row>
    <row r="2" spans="1:20" ht="22.5">
      <c r="F2" s="1340" t="s">
        <v>471</v>
      </c>
      <c r="G2" s="1341"/>
      <c r="H2" s="1342"/>
      <c r="I2" s="1251"/>
    </row>
    <row r="3" spans="1:20" ht="3" customHeight="1"/>
    <row r="4" spans="1:20" s="1219" customFormat="1" ht="11.25">
      <c r="A4" s="1223"/>
      <c r="B4" s="1223"/>
      <c r="C4" s="1223"/>
      <c r="D4" s="1223"/>
      <c r="F4" s="1298" t="s">
        <v>445</v>
      </c>
      <c r="G4" s="1298"/>
      <c r="H4" s="1298"/>
      <c r="I4" s="1343" t="s">
        <v>446</v>
      </c>
      <c r="J4" s="1223"/>
      <c r="K4" s="1223"/>
      <c r="L4" s="1223"/>
      <c r="M4" s="1223"/>
      <c r="N4" s="1223"/>
      <c r="O4" s="1223"/>
      <c r="P4" s="1223"/>
      <c r="Q4" s="1223"/>
      <c r="R4" s="1223"/>
      <c r="S4" s="1223"/>
      <c r="T4" s="1223"/>
    </row>
    <row r="5" spans="1:20" s="1219" customFormat="1" ht="11.25" customHeight="1">
      <c r="A5" s="1223"/>
      <c r="B5" s="1223"/>
      <c r="C5" s="1223"/>
      <c r="D5" s="1223"/>
      <c r="F5" s="1230" t="s">
        <v>91</v>
      </c>
      <c r="G5" s="1241" t="s">
        <v>448</v>
      </c>
      <c r="H5" s="1229" t="s">
        <v>439</v>
      </c>
      <c r="I5" s="1343"/>
      <c r="J5" s="1223"/>
      <c r="K5" s="1223"/>
      <c r="L5" s="1223"/>
      <c r="M5" s="1223"/>
      <c r="N5" s="1223"/>
      <c r="O5" s="1223"/>
      <c r="P5" s="1223"/>
      <c r="Q5" s="1223"/>
      <c r="R5" s="1223"/>
      <c r="S5" s="1223"/>
      <c r="T5" s="1223"/>
    </row>
    <row r="6" spans="1:20" s="1219" customFormat="1" ht="12" customHeight="1">
      <c r="A6" s="1223"/>
      <c r="B6" s="1223"/>
      <c r="C6" s="1223"/>
      <c r="D6" s="1223"/>
      <c r="F6" s="1231" t="s">
        <v>92</v>
      </c>
      <c r="G6" s="1233">
        <v>2</v>
      </c>
      <c r="H6" s="1234">
        <v>3</v>
      </c>
      <c r="I6" s="1232">
        <v>4</v>
      </c>
      <c r="J6" s="1223">
        <v>4</v>
      </c>
      <c r="K6" s="1223"/>
      <c r="L6" s="1223"/>
      <c r="M6" s="1223"/>
      <c r="N6" s="1223"/>
      <c r="O6" s="1223"/>
      <c r="P6" s="1223"/>
      <c r="Q6" s="1223"/>
      <c r="R6" s="1223"/>
      <c r="S6" s="1223"/>
      <c r="T6" s="1223"/>
    </row>
    <row r="7" spans="1:20" s="1219" customFormat="1" ht="18.75">
      <c r="A7" s="1223"/>
      <c r="B7" s="1223"/>
      <c r="C7" s="1223"/>
      <c r="D7" s="1223"/>
      <c r="F7" s="1240">
        <v>1</v>
      </c>
      <c r="G7" s="1246" t="s">
        <v>472</v>
      </c>
      <c r="H7" s="1228" t="str">
        <f>IF(dateCh="","",dateCh)</f>
        <v>25.12.2018</v>
      </c>
      <c r="I7" s="1220" t="s">
        <v>473</v>
      </c>
      <c r="J7" s="1239"/>
      <c r="K7" s="1223"/>
      <c r="L7" s="1223"/>
      <c r="M7" s="1223"/>
      <c r="N7" s="1223"/>
      <c r="O7" s="1223"/>
      <c r="P7" s="1223"/>
      <c r="Q7" s="1223"/>
      <c r="R7" s="1223"/>
      <c r="S7" s="1223"/>
      <c r="T7" s="1223"/>
    </row>
    <row r="8" spans="1:20" s="1219" customFormat="1" ht="45">
      <c r="A8" s="1344">
        <v>1</v>
      </c>
      <c r="B8" s="1223"/>
      <c r="C8" s="1223"/>
      <c r="D8" s="1223"/>
      <c r="F8" s="1240" t="str">
        <f>"2." &amp;mergeValue(A8)</f>
        <v>2.1</v>
      </c>
      <c r="G8" s="1246" t="s">
        <v>474</v>
      </c>
      <c r="H8" s="1228" t="str">
        <f>IF('Перечень тарифов'!R21="","наименование отсутствует","" &amp; 'Перечень тарифов'!R21 &amp; "")</f>
        <v>наименование отсутствует</v>
      </c>
      <c r="I8" s="1220" t="s">
        <v>569</v>
      </c>
      <c r="J8" s="1239"/>
      <c r="K8" s="1223"/>
      <c r="L8" s="1223"/>
      <c r="M8" s="1223"/>
      <c r="N8" s="1223"/>
      <c r="O8" s="1223"/>
      <c r="P8" s="1223"/>
      <c r="Q8" s="1223"/>
      <c r="R8" s="1223"/>
      <c r="S8" s="1223"/>
      <c r="T8" s="1223"/>
    </row>
    <row r="9" spans="1:20" s="1219" customFormat="1" ht="22.5">
      <c r="A9" s="1344"/>
      <c r="B9" s="1223"/>
      <c r="C9" s="1223"/>
      <c r="D9" s="1223"/>
      <c r="F9" s="1240" t="str">
        <f>"3." &amp;mergeValue(A9)</f>
        <v>3.1</v>
      </c>
      <c r="G9" s="1246" t="s">
        <v>475</v>
      </c>
      <c r="H9" s="1228" t="str">
        <f>IF('Перечень тарифов'!F21="","наименование отсутствует","" &amp; 'Перечень тарифов'!F21 &amp; "")</f>
        <v>Производство тепловой энергии. Некомбинированная выработка</v>
      </c>
      <c r="I9" s="1220" t="s">
        <v>567</v>
      </c>
      <c r="J9" s="1239"/>
      <c r="K9" s="1223"/>
      <c r="L9" s="1223"/>
      <c r="M9" s="1223"/>
      <c r="N9" s="1223"/>
      <c r="O9" s="1223"/>
      <c r="P9" s="1223"/>
      <c r="Q9" s="1223"/>
      <c r="R9" s="1223"/>
      <c r="S9" s="1223"/>
      <c r="T9" s="1223"/>
    </row>
    <row r="10" spans="1:20" s="1219" customFormat="1" ht="22.5">
      <c r="A10" s="1344"/>
      <c r="B10" s="1223"/>
      <c r="C10" s="1223"/>
      <c r="D10" s="1223"/>
      <c r="F10" s="1240" t="str">
        <f>"4."&amp;mergeValue(A10)</f>
        <v>4.1</v>
      </c>
      <c r="G10" s="1246" t="s">
        <v>476</v>
      </c>
      <c r="H10" s="1229" t="s">
        <v>449</v>
      </c>
      <c r="I10" s="1220"/>
      <c r="J10" s="1239"/>
      <c r="K10" s="1223"/>
      <c r="L10" s="1223"/>
      <c r="M10" s="1223"/>
      <c r="N10" s="1223"/>
      <c r="O10" s="1223"/>
      <c r="P10" s="1223"/>
      <c r="Q10" s="1223"/>
      <c r="R10" s="1223"/>
      <c r="S10" s="1223"/>
      <c r="T10" s="1223"/>
    </row>
    <row r="11" spans="1:20" s="1219" customFormat="1" ht="18.75">
      <c r="A11" s="1344"/>
      <c r="B11" s="1344">
        <v>1</v>
      </c>
      <c r="C11" s="1243"/>
      <c r="D11" s="1243"/>
      <c r="F11" s="1240" t="str">
        <f>"4."&amp;mergeValue(A11) &amp;"."&amp;mergeValue(B11)</f>
        <v>4.1.1</v>
      </c>
      <c r="G11" s="1235" t="s">
        <v>571</v>
      </c>
      <c r="H11" s="1228" t="str">
        <f>IF(region_name="","",region_name)</f>
        <v>Челябинская область</v>
      </c>
      <c r="I11" s="1220" t="s">
        <v>479</v>
      </c>
      <c r="J11" s="1239"/>
      <c r="K11" s="1223"/>
      <c r="L11" s="1223"/>
      <c r="M11" s="1223"/>
      <c r="N11" s="1223"/>
      <c r="O11" s="1223"/>
      <c r="P11" s="1223"/>
      <c r="Q11" s="1223"/>
      <c r="R11" s="1223"/>
      <c r="S11" s="1223"/>
      <c r="T11" s="1223"/>
    </row>
    <row r="12" spans="1:20" s="1219" customFormat="1" ht="22.5">
      <c r="A12" s="1344"/>
      <c r="B12" s="1344"/>
      <c r="C12" s="1344">
        <v>1</v>
      </c>
      <c r="D12" s="1243"/>
      <c r="F12" s="1240" t="str">
        <f>"4."&amp;mergeValue(A12) &amp;"."&amp;mergeValue(B12)&amp;"."&amp;mergeValue(C12)</f>
        <v>4.1.1.1</v>
      </c>
      <c r="G12" s="1242" t="s">
        <v>477</v>
      </c>
      <c r="H12" s="1228" t="str">
        <f>IF(Территории!H13="","","" &amp; Территории!H13 &amp; "")</f>
        <v>Город Трехгорный (ЗАТО)</v>
      </c>
      <c r="I12" s="1220" t="s">
        <v>480</v>
      </c>
      <c r="J12" s="1239"/>
      <c r="K12" s="1223"/>
      <c r="L12" s="1223"/>
      <c r="M12" s="1223"/>
      <c r="N12" s="1223"/>
      <c r="O12" s="1223"/>
      <c r="P12" s="1223"/>
      <c r="Q12" s="1223"/>
      <c r="R12" s="1223"/>
      <c r="S12" s="1223"/>
      <c r="T12" s="1223"/>
    </row>
    <row r="13" spans="1:20" s="1219" customFormat="1" ht="56.25">
      <c r="A13" s="1344"/>
      <c r="B13" s="1344"/>
      <c r="C13" s="1344"/>
      <c r="D13" s="1243">
        <v>1</v>
      </c>
      <c r="F13" s="1240" t="str">
        <f>"4."&amp;mergeValue(A13) &amp;"."&amp;mergeValue(B13)&amp;"."&amp;mergeValue(C13)&amp;"."&amp;mergeValue(D13)</f>
        <v>4.1.1.1.1</v>
      </c>
      <c r="G13" s="1249" t="s">
        <v>478</v>
      </c>
      <c r="H13" s="1228" t="str">
        <f>IF(Территории!R14="","","" &amp; Территории!R14 &amp; "")</f>
        <v>Город Трехгорный (ЗАТО) (75707000)</v>
      </c>
      <c r="I13" s="1245" t="s">
        <v>570</v>
      </c>
      <c r="J13" s="1239"/>
      <c r="K13" s="1223"/>
      <c r="L13" s="1223"/>
      <c r="M13" s="1223"/>
      <c r="N13" s="1223"/>
      <c r="O13" s="1223"/>
      <c r="P13" s="1223"/>
      <c r="Q13" s="1223"/>
      <c r="R13" s="1223"/>
      <c r="S13" s="1223"/>
      <c r="T13" s="1223"/>
    </row>
    <row r="14" spans="1:20" s="1237" customFormat="1" ht="3" customHeight="1">
      <c r="A14" s="1238"/>
      <c r="B14" s="1238"/>
      <c r="C14" s="1238"/>
      <c r="D14" s="1238"/>
      <c r="F14" s="1236"/>
      <c r="G14" s="1247"/>
      <c r="H14" s="1248"/>
      <c r="I14" s="1225"/>
      <c r="J14" s="1238"/>
      <c r="K14" s="1238"/>
      <c r="L14" s="1238"/>
      <c r="M14" s="1238"/>
      <c r="N14" s="1238"/>
      <c r="O14" s="1238"/>
      <c r="P14" s="1238"/>
      <c r="Q14" s="1238"/>
      <c r="R14" s="1238"/>
      <c r="S14" s="1238"/>
      <c r="T14" s="1238"/>
    </row>
    <row r="15" spans="1:20" s="1237" customFormat="1" ht="15" customHeight="1">
      <c r="A15" s="1238"/>
      <c r="B15" s="1238"/>
      <c r="C15" s="1238"/>
      <c r="D15" s="1238"/>
      <c r="F15" s="1236"/>
      <c r="G15" s="1339" t="s">
        <v>572</v>
      </c>
      <c r="H15" s="1339"/>
      <c r="I15" s="1225"/>
      <c r="J15" s="1238"/>
      <c r="K15" s="1238"/>
      <c r="L15" s="1238"/>
      <c r="M15" s="1238"/>
      <c r="N15" s="1238"/>
      <c r="O15" s="1238"/>
      <c r="P15" s="1238"/>
      <c r="Q15" s="1238"/>
      <c r="R15" s="1238"/>
      <c r="S15" s="1238"/>
      <c r="T15" s="1238"/>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4_1">
    <tabColor rgb="FFEAEBEE"/>
  </sheetPr>
  <dimension ref="A1:AF54"/>
  <sheetViews>
    <sheetView showGridLines="0" topLeftCell="C19" zoomScaleNormal="100" workbookViewId="0">
      <selection activeCell="K21" sqref="K21"/>
    </sheetView>
  </sheetViews>
  <sheetFormatPr defaultColWidth="10.5703125" defaultRowHeight="14.25"/>
  <cols>
    <col min="1" max="1" width="9.140625" style="1082" hidden="1" customWidth="1"/>
    <col min="2" max="2" width="9.140625" style="1093" hidden="1" customWidth="1"/>
    <col min="3" max="3" width="3.7109375" style="1081" customWidth="1"/>
    <col min="4" max="4" width="6.28515625" style="1074" bestFit="1" customWidth="1"/>
    <col min="5" max="5" width="46.7109375" style="1074" customWidth="1"/>
    <col min="6" max="6" width="35.7109375" style="1074" customWidth="1"/>
    <col min="7" max="7" width="3.7109375" style="1074" customWidth="1"/>
    <col min="8" max="9" width="11.7109375" style="1074" customWidth="1"/>
    <col min="10" max="11" width="35.7109375" style="1074" customWidth="1"/>
    <col min="12" max="12" width="84.85546875" style="1074" customWidth="1"/>
    <col min="13" max="13" width="10.5703125" style="1074"/>
    <col min="14" max="15" width="10.5703125" style="1099"/>
    <col min="16" max="16384" width="10.5703125" style="1074"/>
  </cols>
  <sheetData>
    <row r="1" spans="1:32" hidden="1">
      <c r="S1" s="1147"/>
      <c r="AF1" s="1148"/>
    </row>
    <row r="2" spans="1:32" hidden="1"/>
    <row r="3" spans="1:32" hidden="1"/>
    <row r="4" spans="1:32" ht="3" customHeight="1">
      <c r="C4" s="1080"/>
      <c r="D4" s="1075"/>
      <c r="E4" s="1075"/>
      <c r="F4" s="1075"/>
      <c r="G4" s="1075"/>
      <c r="H4" s="1075"/>
      <c r="I4" s="1075"/>
      <c r="J4" s="1075"/>
      <c r="K4" s="1139"/>
      <c r="L4" s="1139"/>
    </row>
    <row r="5" spans="1:32" ht="26.1" customHeight="1">
      <c r="C5" s="1080"/>
      <c r="D5" s="1373" t="s">
        <v>709</v>
      </c>
      <c r="E5" s="1373"/>
      <c r="F5" s="1373"/>
      <c r="G5" s="1373"/>
      <c r="H5" s="1373"/>
      <c r="I5" s="1373"/>
      <c r="J5" s="1373"/>
      <c r="K5" s="1373"/>
      <c r="L5" s="1123"/>
    </row>
    <row r="6" spans="1:32" ht="3" customHeight="1">
      <c r="C6" s="1080"/>
      <c r="D6" s="1075"/>
      <c r="E6" s="1140"/>
      <c r="F6" s="1140"/>
      <c r="G6" s="1140"/>
      <c r="H6" s="1140"/>
      <c r="I6" s="1140"/>
      <c r="J6" s="1140"/>
      <c r="K6" s="1079"/>
      <c r="L6" s="1141"/>
    </row>
    <row r="7" spans="1:32" ht="18.75">
      <c r="C7" s="1080"/>
      <c r="D7" s="1075"/>
      <c r="E7" s="1157" t="str">
        <f>"Дата подачи заявления об "&amp;IF(datePr_ch="","утверждении","изменении") &amp; " тарифов"</f>
        <v>Дата подачи заявления об утверждении тарифов</v>
      </c>
      <c r="F7" s="1350" t="str">
        <f>IF(datePr_ch="",IF(datePr="","",datePr),datePr_ch)</f>
        <v>26.04.2018</v>
      </c>
      <c r="G7" s="1350"/>
      <c r="H7" s="1350"/>
      <c r="I7" s="1350"/>
      <c r="J7" s="1350"/>
      <c r="K7" s="1350"/>
      <c r="L7" s="1168"/>
      <c r="M7" s="1097"/>
    </row>
    <row r="8" spans="1:32" ht="18.75">
      <c r="C8" s="1080"/>
      <c r="D8" s="1075"/>
      <c r="E8" s="1157" t="str">
        <f>"Номер подачи заявления об "&amp;IF(numberPr_ch="","утверждении","изменении") &amp; " тарифов"</f>
        <v>Номер подачи заявления об утверждении тарифов</v>
      </c>
      <c r="F8" s="1350" t="str">
        <f>IF(numberPr_ch="",IF(numberPr="","",numberPr),numberPr_ch)</f>
        <v>01-02/582</v>
      </c>
      <c r="G8" s="1350"/>
      <c r="H8" s="1350"/>
      <c r="I8" s="1350"/>
      <c r="J8" s="1350"/>
      <c r="K8" s="1350"/>
      <c r="L8" s="1168"/>
      <c r="M8" s="1097"/>
    </row>
    <row r="9" spans="1:32">
      <c r="C9" s="1080"/>
      <c r="D9" s="1075"/>
      <c r="E9" s="1140"/>
      <c r="F9" s="1140"/>
      <c r="G9" s="1140"/>
      <c r="H9" s="1140"/>
      <c r="I9" s="1140"/>
      <c r="J9" s="1140"/>
      <c r="K9" s="1079"/>
      <c r="L9" s="1141"/>
    </row>
    <row r="10" spans="1:32" ht="21" customHeight="1">
      <c r="C10" s="1080"/>
      <c r="D10" s="1357" t="s">
        <v>445</v>
      </c>
      <c r="E10" s="1357"/>
      <c r="F10" s="1357"/>
      <c r="G10" s="1357"/>
      <c r="H10" s="1357"/>
      <c r="I10" s="1357"/>
      <c r="J10" s="1357"/>
      <c r="K10" s="1357"/>
      <c r="L10" s="1414" t="s">
        <v>446</v>
      </c>
    </row>
    <row r="11" spans="1:32" ht="21" customHeight="1">
      <c r="C11" s="1080"/>
      <c r="D11" s="1368" t="s">
        <v>91</v>
      </c>
      <c r="E11" s="1425" t="s">
        <v>296</v>
      </c>
      <c r="F11" s="1425" t="s">
        <v>19</v>
      </c>
      <c r="G11" s="1434" t="s">
        <v>685</v>
      </c>
      <c r="H11" s="1435"/>
      <c r="I11" s="1436"/>
      <c r="J11" s="1425" t="s">
        <v>439</v>
      </c>
      <c r="K11" s="1425" t="s">
        <v>447</v>
      </c>
      <c r="L11" s="1414"/>
    </row>
    <row r="12" spans="1:32" ht="21" customHeight="1">
      <c r="C12" s="1080"/>
      <c r="D12" s="1370"/>
      <c r="E12" s="1426"/>
      <c r="F12" s="1426"/>
      <c r="G12" s="1427" t="s">
        <v>686</v>
      </c>
      <c r="H12" s="1428"/>
      <c r="I12" s="1085" t="s">
        <v>687</v>
      </c>
      <c r="J12" s="1426"/>
      <c r="K12" s="1426"/>
      <c r="L12" s="1414"/>
    </row>
    <row r="13" spans="1:32" ht="12" customHeight="1">
      <c r="C13" s="1080"/>
      <c r="D13" s="1076" t="s">
        <v>92</v>
      </c>
      <c r="E13" s="1076" t="s">
        <v>48</v>
      </c>
      <c r="F13" s="1076" t="s">
        <v>49</v>
      </c>
      <c r="G13" s="1429" t="s">
        <v>50</v>
      </c>
      <c r="H13" s="1429"/>
      <c r="I13" s="1076" t="s">
        <v>67</v>
      </c>
      <c r="J13" s="1076" t="s">
        <v>68</v>
      </c>
      <c r="K13" s="1076" t="s">
        <v>182</v>
      </c>
      <c r="L13" s="1076" t="s">
        <v>183</v>
      </c>
    </row>
    <row r="14" spans="1:32" ht="14.25" customHeight="1">
      <c r="A14" s="1104"/>
      <c r="C14" s="1080"/>
      <c r="D14" s="1152">
        <v>1</v>
      </c>
      <c r="E14" s="1415" t="s">
        <v>688</v>
      </c>
      <c r="F14" s="1430"/>
      <c r="G14" s="1430"/>
      <c r="H14" s="1430"/>
      <c r="I14" s="1430"/>
      <c r="J14" s="1430"/>
      <c r="K14" s="1430"/>
      <c r="L14" s="1089"/>
      <c r="M14" s="1154"/>
    </row>
    <row r="15" spans="1:32" ht="56.25">
      <c r="A15" s="1104"/>
      <c r="C15" s="1080"/>
      <c r="D15" s="1152" t="s">
        <v>294</v>
      </c>
      <c r="E15" s="1107" t="s">
        <v>449</v>
      </c>
      <c r="F15" s="1107" t="s">
        <v>449</v>
      </c>
      <c r="G15" s="1422" t="s">
        <v>449</v>
      </c>
      <c r="H15" s="1423"/>
      <c r="I15" s="1107" t="s">
        <v>449</v>
      </c>
      <c r="J15" s="1129" t="s">
        <v>1639</v>
      </c>
      <c r="K15" s="1166"/>
      <c r="L15" s="1096" t="s">
        <v>689</v>
      </c>
      <c r="M15" s="1154"/>
    </row>
    <row r="16" spans="1:32" ht="18.75">
      <c r="A16" s="1104"/>
      <c r="B16" s="1093">
        <v>3</v>
      </c>
      <c r="C16" s="1080"/>
      <c r="D16" s="1155">
        <v>2</v>
      </c>
      <c r="E16" s="1431" t="s">
        <v>690</v>
      </c>
      <c r="F16" s="1432"/>
      <c r="G16" s="1432"/>
      <c r="H16" s="1433"/>
      <c r="I16" s="1433"/>
      <c r="J16" s="1433" t="s">
        <v>449</v>
      </c>
      <c r="K16" s="1433"/>
      <c r="L16" s="1150"/>
      <c r="M16" s="1154"/>
    </row>
    <row r="17" spans="1:15" ht="21" customHeight="1">
      <c r="A17" s="1104"/>
      <c r="C17" s="1416"/>
      <c r="D17" s="1424" t="s">
        <v>691</v>
      </c>
      <c r="E17" s="142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421" t="str">
        <f>IF('Перечень тарифов'!J21="","наименование отсутствует","" &amp; 'Перечень тарифов'!J21 &amp; "")</f>
        <v>Тарифы на тепловую энергию, поставляемую МУП "Многоотраслевой производственное объединение энергосетей" потребителям Трехгорного городского округа</v>
      </c>
      <c r="G17" s="1107"/>
      <c r="H17" s="1165" t="s">
        <v>1413</v>
      </c>
      <c r="I17" s="1164" t="s">
        <v>1414</v>
      </c>
      <c r="J17" s="1129" t="s">
        <v>245</v>
      </c>
      <c r="K17" s="1107" t="s">
        <v>449</v>
      </c>
      <c r="L17" s="1346" t="s">
        <v>713</v>
      </c>
      <c r="M17" s="1154"/>
    </row>
    <row r="18" spans="1:15" s="1215" customFormat="1" ht="21" customHeight="1">
      <c r="A18" s="1226"/>
      <c r="B18" s="1218"/>
      <c r="C18" s="1416"/>
      <c r="D18" s="1424"/>
      <c r="E18" s="1420"/>
      <c r="F18" s="1421"/>
      <c r="G18" s="1258" t="s">
        <v>2788</v>
      </c>
      <c r="H18" s="1165" t="s">
        <v>2791</v>
      </c>
      <c r="I18" s="1250" t="s">
        <v>2792</v>
      </c>
      <c r="J18" s="1244" t="s">
        <v>247</v>
      </c>
      <c r="K18" s="1227" t="s">
        <v>449</v>
      </c>
      <c r="L18" s="1347"/>
      <c r="M18" s="1253"/>
      <c r="N18" s="1222"/>
      <c r="O18" s="1222"/>
    </row>
    <row r="19" spans="1:15" s="1215" customFormat="1" ht="21" customHeight="1">
      <c r="A19" s="1226"/>
      <c r="B19" s="1218"/>
      <c r="C19" s="1416"/>
      <c r="D19" s="1424"/>
      <c r="E19" s="1420"/>
      <c r="F19" s="1421"/>
      <c r="G19" s="1258" t="s">
        <v>2788</v>
      </c>
      <c r="H19" s="1165" t="s">
        <v>2793</v>
      </c>
      <c r="I19" s="1250" t="s">
        <v>2794</v>
      </c>
      <c r="J19" s="1244" t="s">
        <v>247</v>
      </c>
      <c r="K19" s="1227" t="s">
        <v>449</v>
      </c>
      <c r="L19" s="1347"/>
      <c r="M19" s="1253"/>
      <c r="N19" s="1222"/>
      <c r="O19" s="1222"/>
    </row>
    <row r="20" spans="1:15" s="1215" customFormat="1" ht="21" customHeight="1">
      <c r="A20" s="1226"/>
      <c r="B20" s="1218"/>
      <c r="C20" s="1416"/>
      <c r="D20" s="1424"/>
      <c r="E20" s="1420"/>
      <c r="F20" s="1421"/>
      <c r="G20" s="1258" t="s">
        <v>2788</v>
      </c>
      <c r="H20" s="1165" t="s">
        <v>2795</v>
      </c>
      <c r="I20" s="1250" t="s">
        <v>2796</v>
      </c>
      <c r="J20" s="1244" t="s">
        <v>247</v>
      </c>
      <c r="K20" s="1227" t="s">
        <v>449</v>
      </c>
      <c r="L20" s="1347"/>
      <c r="M20" s="1253"/>
      <c r="N20" s="1222"/>
      <c r="O20" s="1222"/>
    </row>
    <row r="21" spans="1:15" s="1215" customFormat="1" ht="18.95" customHeight="1">
      <c r="A21" s="1226"/>
      <c r="B21" s="1218"/>
      <c r="C21" s="1416"/>
      <c r="D21" s="1424"/>
      <c r="E21" s="1420"/>
      <c r="F21" s="1421"/>
      <c r="G21" s="1258" t="s">
        <v>2788</v>
      </c>
      <c r="H21" s="1165" t="s">
        <v>2797</v>
      </c>
      <c r="I21" s="1250" t="s">
        <v>1414</v>
      </c>
      <c r="J21" s="1244" t="s">
        <v>247</v>
      </c>
      <c r="K21" s="1227" t="s">
        <v>449</v>
      </c>
      <c r="L21" s="1347"/>
      <c r="M21" s="1253"/>
      <c r="N21" s="1222"/>
      <c r="O21" s="1222"/>
    </row>
    <row r="22" spans="1:15" ht="15" customHeight="1">
      <c r="A22" s="1104"/>
      <c r="C22" s="1416"/>
      <c r="D22" s="1424"/>
      <c r="E22" s="1420"/>
      <c r="F22" s="1421"/>
      <c r="G22" s="1156"/>
      <c r="H22" s="1151" t="s">
        <v>274</v>
      </c>
      <c r="I22" s="1146"/>
      <c r="J22" s="1146"/>
      <c r="K22" s="1144"/>
      <c r="L22" s="1348"/>
      <c r="M22" s="1154"/>
    </row>
    <row r="23" spans="1:15" ht="18.75">
      <c r="A23" s="1104"/>
      <c r="B23" s="1093">
        <v>3</v>
      </c>
      <c r="C23" s="1080"/>
      <c r="D23" s="1094" t="s">
        <v>49</v>
      </c>
      <c r="E23" s="1415" t="s">
        <v>692</v>
      </c>
      <c r="F23" s="1415"/>
      <c r="G23" s="1415"/>
      <c r="H23" s="1415"/>
      <c r="I23" s="1415"/>
      <c r="J23" s="1415"/>
      <c r="K23" s="1415"/>
      <c r="L23" s="1128"/>
      <c r="M23" s="1154"/>
    </row>
    <row r="24" spans="1:15" ht="33.75">
      <c r="A24" s="1104"/>
      <c r="C24" s="1080"/>
      <c r="D24" s="1152" t="s">
        <v>440</v>
      </c>
      <c r="E24" s="1107" t="s">
        <v>449</v>
      </c>
      <c r="F24" s="1107" t="s">
        <v>449</v>
      </c>
      <c r="G24" s="1422" t="s">
        <v>449</v>
      </c>
      <c r="H24" s="1423"/>
      <c r="I24" s="1107" t="s">
        <v>449</v>
      </c>
      <c r="J24" s="1107" t="s">
        <v>449</v>
      </c>
      <c r="K24" s="1255" t="s">
        <v>2799</v>
      </c>
      <c r="L24" s="1096" t="s">
        <v>693</v>
      </c>
      <c r="M24" s="1154"/>
    </row>
    <row r="25" spans="1:15" ht="18.75">
      <c r="A25" s="1104"/>
      <c r="B25" s="1093">
        <v>3</v>
      </c>
      <c r="C25" s="1080"/>
      <c r="D25" s="1094" t="s">
        <v>50</v>
      </c>
      <c r="E25" s="1415" t="s">
        <v>694</v>
      </c>
      <c r="F25" s="1415"/>
      <c r="G25" s="1415"/>
      <c r="H25" s="1415"/>
      <c r="I25" s="1415"/>
      <c r="J25" s="1415"/>
      <c r="K25" s="1415"/>
      <c r="L25" s="1128"/>
      <c r="M25" s="1154"/>
    </row>
    <row r="26" spans="1:15" ht="20.100000000000001" customHeight="1">
      <c r="A26" s="1104"/>
      <c r="C26" s="1416"/>
      <c r="D26" s="1424" t="s">
        <v>441</v>
      </c>
      <c r="E26" s="142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6" s="1421" t="str">
        <f>IF('Перечень тарифов'!J21="","наименование отсутствует","" &amp; 'Перечень тарифов'!J21 &amp; "")</f>
        <v>Тарифы на тепловую энергию, поставляемую МУП "Многоотраслевой производственное объединение энергосетей" потребителям Трехгорного городского округа</v>
      </c>
      <c r="G26" s="1107"/>
      <c r="H26" s="1164" t="s">
        <v>1413</v>
      </c>
      <c r="I26" s="1164" t="s">
        <v>2798</v>
      </c>
      <c r="J26" s="1169">
        <v>26741.05</v>
      </c>
      <c r="K26" s="1107" t="s">
        <v>449</v>
      </c>
      <c r="L26" s="1346" t="s">
        <v>714</v>
      </c>
      <c r="M26" s="1154"/>
    </row>
    <row r="27" spans="1:15" s="1215" customFormat="1" ht="20.100000000000001" customHeight="1">
      <c r="A27" s="1226"/>
      <c r="B27" s="1218"/>
      <c r="C27" s="1416"/>
      <c r="D27" s="1424"/>
      <c r="E27" s="1420"/>
      <c r="F27" s="1421"/>
      <c r="G27" s="1258" t="s">
        <v>2788</v>
      </c>
      <c r="H27" s="1165" t="s">
        <v>2791</v>
      </c>
      <c r="I27" s="1250" t="s">
        <v>2792</v>
      </c>
      <c r="J27" s="1169">
        <v>26741.06</v>
      </c>
      <c r="K27" s="1227" t="s">
        <v>449</v>
      </c>
      <c r="L27" s="1347"/>
      <c r="M27" s="1253"/>
      <c r="N27" s="1222"/>
      <c r="O27" s="1222"/>
    </row>
    <row r="28" spans="1:15" s="1215" customFormat="1" ht="20.100000000000001" customHeight="1">
      <c r="A28" s="1226"/>
      <c r="B28" s="1218"/>
      <c r="C28" s="1416"/>
      <c r="D28" s="1424"/>
      <c r="E28" s="1420"/>
      <c r="F28" s="1421"/>
      <c r="G28" s="1258" t="s">
        <v>2788</v>
      </c>
      <c r="H28" s="1165" t="s">
        <v>2793</v>
      </c>
      <c r="I28" s="1250" t="s">
        <v>2794</v>
      </c>
      <c r="J28" s="1169">
        <v>26741.07</v>
      </c>
      <c r="K28" s="1227" t="s">
        <v>449</v>
      </c>
      <c r="L28" s="1347"/>
      <c r="M28" s="1253"/>
      <c r="N28" s="1222"/>
      <c r="O28" s="1222"/>
    </row>
    <row r="29" spans="1:15" s="1215" customFormat="1" ht="20.100000000000001" customHeight="1">
      <c r="A29" s="1226"/>
      <c r="B29" s="1218"/>
      <c r="C29" s="1416"/>
      <c r="D29" s="1424"/>
      <c r="E29" s="1420"/>
      <c r="F29" s="1421"/>
      <c r="G29" s="1258" t="s">
        <v>2788</v>
      </c>
      <c r="H29" s="1165" t="s">
        <v>2795</v>
      </c>
      <c r="I29" s="1250" t="s">
        <v>2796</v>
      </c>
      <c r="J29" s="1169">
        <v>26740.81</v>
      </c>
      <c r="K29" s="1227" t="s">
        <v>449</v>
      </c>
      <c r="L29" s="1347"/>
      <c r="M29" s="1253"/>
      <c r="N29" s="1222"/>
      <c r="O29" s="1222"/>
    </row>
    <row r="30" spans="1:15" s="1215" customFormat="1" ht="18.95" customHeight="1">
      <c r="A30" s="1226"/>
      <c r="B30" s="1218"/>
      <c r="C30" s="1416"/>
      <c r="D30" s="1424"/>
      <c r="E30" s="1420"/>
      <c r="F30" s="1421"/>
      <c r="G30" s="1258" t="s">
        <v>2788</v>
      </c>
      <c r="H30" s="1165" t="s">
        <v>2797</v>
      </c>
      <c r="I30" s="1250" t="s">
        <v>1414</v>
      </c>
      <c r="J30" s="1169">
        <v>28430.38</v>
      </c>
      <c r="K30" s="1227" t="s">
        <v>449</v>
      </c>
      <c r="L30" s="1347"/>
      <c r="M30" s="1253"/>
      <c r="N30" s="1222"/>
      <c r="O30" s="1222"/>
    </row>
    <row r="31" spans="1:15" ht="15" customHeight="1">
      <c r="A31" s="1104"/>
      <c r="C31" s="1416"/>
      <c r="D31" s="1424"/>
      <c r="E31" s="1420"/>
      <c r="F31" s="1421"/>
      <c r="G31" s="1156"/>
      <c r="H31" s="1151" t="s">
        <v>274</v>
      </c>
      <c r="I31" s="1143"/>
      <c r="J31" s="1143"/>
      <c r="K31" s="1144"/>
      <c r="L31" s="1348"/>
      <c r="M31" s="1154"/>
    </row>
    <row r="32" spans="1:15" ht="18.75">
      <c r="A32" s="1104"/>
      <c r="C32" s="1080"/>
      <c r="D32" s="1094" t="s">
        <v>67</v>
      </c>
      <c r="E32" s="1415" t="s">
        <v>695</v>
      </c>
      <c r="F32" s="1415"/>
      <c r="G32" s="1415"/>
      <c r="H32" s="1415"/>
      <c r="I32" s="1415"/>
      <c r="J32" s="1415"/>
      <c r="K32" s="1415"/>
      <c r="L32" s="1128"/>
      <c r="M32" s="1154"/>
    </row>
    <row r="33" spans="1:15" ht="20.100000000000001" customHeight="1">
      <c r="A33" s="1104"/>
      <c r="C33" s="1416"/>
      <c r="D33" s="1417" t="s">
        <v>442</v>
      </c>
      <c r="E33" s="142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3" s="1421" t="str">
        <f>IF('Перечень тарифов'!J21="","наименование отсутствует","" &amp; 'Перечень тарифов'!J21 &amp; "")</f>
        <v>Тарифы на тепловую энергию, поставляемую МУП "Многоотраслевой производственное объединение энергосетей" потребителям Трехгорного городского округа</v>
      </c>
      <c r="G33" s="1107"/>
      <c r="H33" s="1165" t="s">
        <v>1413</v>
      </c>
      <c r="I33" s="1164" t="s">
        <v>2798</v>
      </c>
      <c r="J33" s="1169">
        <v>30236.560000000001</v>
      </c>
      <c r="K33" s="1107" t="s">
        <v>449</v>
      </c>
      <c r="L33" s="1346" t="s">
        <v>715</v>
      </c>
      <c r="M33" s="1154"/>
    </row>
    <row r="34" spans="1:15" s="1215" customFormat="1" ht="20.100000000000001" customHeight="1">
      <c r="A34" s="1226"/>
      <c r="B34" s="1218"/>
      <c r="C34" s="1416"/>
      <c r="D34" s="1418"/>
      <c r="E34" s="1420"/>
      <c r="F34" s="1421"/>
      <c r="G34" s="1258" t="s">
        <v>2788</v>
      </c>
      <c r="H34" s="1165" t="s">
        <v>2791</v>
      </c>
      <c r="I34" s="1250" t="s">
        <v>2792</v>
      </c>
      <c r="J34" s="1169">
        <v>30236.560000000001</v>
      </c>
      <c r="K34" s="1227" t="s">
        <v>449</v>
      </c>
      <c r="L34" s="1347"/>
      <c r="M34" s="1253"/>
      <c r="N34" s="1222"/>
      <c r="O34" s="1222"/>
    </row>
    <row r="35" spans="1:15" s="1215" customFormat="1" ht="20.100000000000001" customHeight="1">
      <c r="A35" s="1226"/>
      <c r="B35" s="1218"/>
      <c r="C35" s="1416"/>
      <c r="D35" s="1418"/>
      <c r="E35" s="1420"/>
      <c r="F35" s="1421"/>
      <c r="G35" s="1258" t="s">
        <v>2788</v>
      </c>
      <c r="H35" s="1165" t="s">
        <v>2793</v>
      </c>
      <c r="I35" s="1250" t="s">
        <v>2794</v>
      </c>
      <c r="J35" s="1169">
        <v>30236.560000000001</v>
      </c>
      <c r="K35" s="1227" t="s">
        <v>449</v>
      </c>
      <c r="L35" s="1347"/>
      <c r="M35" s="1253"/>
      <c r="N35" s="1222"/>
      <c r="O35" s="1222"/>
    </row>
    <row r="36" spans="1:15" s="1215" customFormat="1" ht="20.100000000000001" customHeight="1">
      <c r="A36" s="1226"/>
      <c r="B36" s="1218"/>
      <c r="C36" s="1416"/>
      <c r="D36" s="1418"/>
      <c r="E36" s="1420"/>
      <c r="F36" s="1421"/>
      <c r="G36" s="1258" t="s">
        <v>2788</v>
      </c>
      <c r="H36" s="1165" t="s">
        <v>2795</v>
      </c>
      <c r="I36" s="1250" t="s">
        <v>2796</v>
      </c>
      <c r="J36" s="1169">
        <v>30236.560000000001</v>
      </c>
      <c r="K36" s="1227" t="s">
        <v>449</v>
      </c>
      <c r="L36" s="1347"/>
      <c r="M36" s="1253"/>
      <c r="N36" s="1222"/>
      <c r="O36" s="1222"/>
    </row>
    <row r="37" spans="1:15" s="1215" customFormat="1" ht="18.95" customHeight="1">
      <c r="A37" s="1226"/>
      <c r="B37" s="1218"/>
      <c r="C37" s="1416"/>
      <c r="D37" s="1418"/>
      <c r="E37" s="1420"/>
      <c r="F37" s="1421"/>
      <c r="G37" s="1258" t="s">
        <v>2788</v>
      </c>
      <c r="H37" s="1165" t="s">
        <v>2797</v>
      </c>
      <c r="I37" s="1250" t="s">
        <v>1414</v>
      </c>
      <c r="J37" s="1169">
        <v>30236.560000000001</v>
      </c>
      <c r="K37" s="1227" t="s">
        <v>449</v>
      </c>
      <c r="L37" s="1347"/>
      <c r="M37" s="1253"/>
      <c r="N37" s="1222"/>
      <c r="O37" s="1222"/>
    </row>
    <row r="38" spans="1:15" ht="15" customHeight="1">
      <c r="A38" s="1104"/>
      <c r="C38" s="1416"/>
      <c r="D38" s="1419"/>
      <c r="E38" s="1420"/>
      <c r="F38" s="1421"/>
      <c r="G38" s="1156"/>
      <c r="H38" s="1151" t="s">
        <v>274</v>
      </c>
      <c r="I38" s="1143"/>
      <c r="J38" s="1143"/>
      <c r="K38" s="1144"/>
      <c r="L38" s="1348"/>
      <c r="M38" s="1154"/>
    </row>
    <row r="39" spans="1:15" ht="26.1" customHeight="1">
      <c r="A39" s="1104"/>
      <c r="C39" s="1080"/>
      <c r="D39" s="1094" t="s">
        <v>68</v>
      </c>
      <c r="E39" s="1415" t="s">
        <v>717</v>
      </c>
      <c r="F39" s="1415"/>
      <c r="G39" s="1415"/>
      <c r="H39" s="1415"/>
      <c r="I39" s="1415"/>
      <c r="J39" s="1415"/>
      <c r="K39" s="1415"/>
      <c r="L39" s="1128"/>
      <c r="M39" s="1154"/>
    </row>
    <row r="40" spans="1:15" ht="24" customHeight="1">
      <c r="A40" s="1104"/>
      <c r="C40" s="1416"/>
      <c r="D40" s="1417" t="s">
        <v>443</v>
      </c>
      <c r="E40" s="142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0" s="1421" t="str">
        <f>IF('Перечень тарифов'!J21="","наименование отсутствует","" &amp; 'Перечень тарифов'!J21 &amp; "")</f>
        <v>Тарифы на тепловую энергию, поставляемую МУП "Многоотраслевой производственное объединение энергосетей" потребителям Трехгорного городского округа</v>
      </c>
      <c r="G40" s="1107"/>
      <c r="H40" s="1165" t="s">
        <v>1413</v>
      </c>
      <c r="I40" s="1164" t="s">
        <v>2798</v>
      </c>
      <c r="J40" s="1169">
        <v>0</v>
      </c>
      <c r="K40" s="1107" t="s">
        <v>449</v>
      </c>
      <c r="L40" s="1346" t="s">
        <v>718</v>
      </c>
      <c r="M40" s="1154"/>
      <c r="O40" s="1099" t="s">
        <v>554</v>
      </c>
    </row>
    <row r="41" spans="1:15" s="1215" customFormat="1" ht="24" customHeight="1">
      <c r="A41" s="1226"/>
      <c r="B41" s="1218"/>
      <c r="C41" s="1416"/>
      <c r="D41" s="1418"/>
      <c r="E41" s="1420"/>
      <c r="F41" s="1421"/>
      <c r="G41" s="1258" t="s">
        <v>2788</v>
      </c>
      <c r="H41" s="1165" t="s">
        <v>2791</v>
      </c>
      <c r="I41" s="1250" t="s">
        <v>2792</v>
      </c>
      <c r="J41" s="1169">
        <v>0</v>
      </c>
      <c r="K41" s="1227" t="s">
        <v>449</v>
      </c>
      <c r="L41" s="1347"/>
      <c r="M41" s="1253"/>
      <c r="N41" s="1222"/>
      <c r="O41" s="1222"/>
    </row>
    <row r="42" spans="1:15" s="1215" customFormat="1" ht="24" customHeight="1">
      <c r="A42" s="1226"/>
      <c r="B42" s="1218"/>
      <c r="C42" s="1416"/>
      <c r="D42" s="1418"/>
      <c r="E42" s="1420"/>
      <c r="F42" s="1421"/>
      <c r="G42" s="1258" t="s">
        <v>2788</v>
      </c>
      <c r="H42" s="1165" t="s">
        <v>2793</v>
      </c>
      <c r="I42" s="1250" t="s">
        <v>2794</v>
      </c>
      <c r="J42" s="1169">
        <v>0</v>
      </c>
      <c r="K42" s="1227" t="s">
        <v>449</v>
      </c>
      <c r="L42" s="1347"/>
      <c r="M42" s="1253"/>
      <c r="N42" s="1222"/>
      <c r="O42" s="1222"/>
    </row>
    <row r="43" spans="1:15" s="1215" customFormat="1" ht="24" customHeight="1">
      <c r="A43" s="1226"/>
      <c r="B43" s="1218"/>
      <c r="C43" s="1416"/>
      <c r="D43" s="1418"/>
      <c r="E43" s="1420"/>
      <c r="F43" s="1421"/>
      <c r="G43" s="1258" t="s">
        <v>2788</v>
      </c>
      <c r="H43" s="1165" t="s">
        <v>2795</v>
      </c>
      <c r="I43" s="1250" t="s">
        <v>2796</v>
      </c>
      <c r="J43" s="1169">
        <v>0</v>
      </c>
      <c r="K43" s="1227" t="s">
        <v>449</v>
      </c>
      <c r="L43" s="1347"/>
      <c r="M43" s="1253"/>
      <c r="N43" s="1222"/>
      <c r="O43" s="1222"/>
    </row>
    <row r="44" spans="1:15" s="1215" customFormat="1" ht="18.95" customHeight="1">
      <c r="A44" s="1226"/>
      <c r="B44" s="1218"/>
      <c r="C44" s="1416"/>
      <c r="D44" s="1418"/>
      <c r="E44" s="1420"/>
      <c r="F44" s="1421"/>
      <c r="G44" s="1258" t="s">
        <v>2788</v>
      </c>
      <c r="H44" s="1165" t="s">
        <v>2797</v>
      </c>
      <c r="I44" s="1250" t="s">
        <v>1414</v>
      </c>
      <c r="J44" s="1169">
        <v>0</v>
      </c>
      <c r="K44" s="1227" t="s">
        <v>449</v>
      </c>
      <c r="L44" s="1347"/>
      <c r="M44" s="1253"/>
      <c r="N44" s="1222"/>
      <c r="O44" s="1222"/>
    </row>
    <row r="45" spans="1:15" ht="15" customHeight="1">
      <c r="A45" s="1104"/>
      <c r="C45" s="1416"/>
      <c r="D45" s="1419"/>
      <c r="E45" s="1420"/>
      <c r="F45" s="1421"/>
      <c r="G45" s="1156"/>
      <c r="H45" s="1151" t="s">
        <v>274</v>
      </c>
      <c r="I45" s="1143"/>
      <c r="J45" s="1143"/>
      <c r="K45" s="1144"/>
      <c r="L45" s="1348"/>
      <c r="M45" s="1154"/>
    </row>
    <row r="46" spans="1:15" ht="25.5" customHeight="1">
      <c r="A46" s="1104"/>
      <c r="B46" s="1093">
        <v>3</v>
      </c>
      <c r="C46" s="1080"/>
      <c r="D46" s="1094" t="s">
        <v>182</v>
      </c>
      <c r="E46" s="1415" t="s">
        <v>716</v>
      </c>
      <c r="F46" s="1415"/>
      <c r="G46" s="1415"/>
      <c r="H46" s="1415"/>
      <c r="I46" s="1415"/>
      <c r="J46" s="1415"/>
      <c r="K46" s="1415"/>
      <c r="L46" s="1128"/>
      <c r="M46" s="1154"/>
    </row>
    <row r="47" spans="1:15" ht="26.1" customHeight="1">
      <c r="A47" s="1104"/>
      <c r="C47" s="1416"/>
      <c r="D47" s="1417" t="s">
        <v>696</v>
      </c>
      <c r="E47" s="1420"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7" s="1421" t="str">
        <f>IF('Перечень тарифов'!J21="","наименование отсутствует","" &amp; 'Перечень тарифов'!J21 &amp; "")</f>
        <v>Тарифы на тепловую энергию, поставляемую МУП "Многоотраслевой производственное объединение энергосетей" потребителям Трехгорного городского округа</v>
      </c>
      <c r="G47" s="1107"/>
      <c r="H47" s="1165" t="s">
        <v>1413</v>
      </c>
      <c r="I47" s="1164" t="s">
        <v>2798</v>
      </c>
      <c r="J47" s="1169">
        <v>0</v>
      </c>
      <c r="K47" s="1107" t="s">
        <v>449</v>
      </c>
      <c r="L47" s="1346" t="s">
        <v>719</v>
      </c>
      <c r="M47" s="1154"/>
    </row>
    <row r="48" spans="1:15" s="1215" customFormat="1" ht="26.1" customHeight="1">
      <c r="A48" s="1226"/>
      <c r="B48" s="1218"/>
      <c r="C48" s="1416"/>
      <c r="D48" s="1418"/>
      <c r="E48" s="1420"/>
      <c r="F48" s="1421"/>
      <c r="G48" s="1258" t="s">
        <v>2788</v>
      </c>
      <c r="H48" s="1165" t="s">
        <v>2791</v>
      </c>
      <c r="I48" s="1250" t="s">
        <v>2792</v>
      </c>
      <c r="J48" s="1169">
        <v>0</v>
      </c>
      <c r="K48" s="1227" t="s">
        <v>449</v>
      </c>
      <c r="L48" s="1347"/>
      <c r="M48" s="1253"/>
      <c r="N48" s="1222"/>
      <c r="O48" s="1222"/>
    </row>
    <row r="49" spans="1:15" s="1215" customFormat="1" ht="26.1" customHeight="1">
      <c r="A49" s="1226"/>
      <c r="B49" s="1218"/>
      <c r="C49" s="1416"/>
      <c r="D49" s="1418"/>
      <c r="E49" s="1420"/>
      <c r="F49" s="1421"/>
      <c r="G49" s="1258" t="s">
        <v>2788</v>
      </c>
      <c r="H49" s="1165" t="s">
        <v>2793</v>
      </c>
      <c r="I49" s="1250" t="s">
        <v>2794</v>
      </c>
      <c r="J49" s="1169">
        <v>0</v>
      </c>
      <c r="K49" s="1227" t="s">
        <v>449</v>
      </c>
      <c r="L49" s="1347"/>
      <c r="M49" s="1253"/>
      <c r="N49" s="1222"/>
      <c r="O49" s="1222"/>
    </row>
    <row r="50" spans="1:15" s="1215" customFormat="1" ht="26.1" customHeight="1">
      <c r="A50" s="1226"/>
      <c r="B50" s="1218"/>
      <c r="C50" s="1416"/>
      <c r="D50" s="1418"/>
      <c r="E50" s="1420"/>
      <c r="F50" s="1421"/>
      <c r="G50" s="1258" t="s">
        <v>2788</v>
      </c>
      <c r="H50" s="1165" t="s">
        <v>2795</v>
      </c>
      <c r="I50" s="1250" t="s">
        <v>2796</v>
      </c>
      <c r="J50" s="1169">
        <v>0</v>
      </c>
      <c r="K50" s="1227" t="s">
        <v>449</v>
      </c>
      <c r="L50" s="1347"/>
      <c r="M50" s="1253"/>
      <c r="N50" s="1222"/>
      <c r="O50" s="1222"/>
    </row>
    <row r="51" spans="1:15" s="1215" customFormat="1" ht="18.95" customHeight="1">
      <c r="A51" s="1226"/>
      <c r="B51" s="1218"/>
      <c r="C51" s="1416"/>
      <c r="D51" s="1418"/>
      <c r="E51" s="1420"/>
      <c r="F51" s="1421"/>
      <c r="G51" s="1258" t="s">
        <v>2788</v>
      </c>
      <c r="H51" s="1165" t="s">
        <v>2797</v>
      </c>
      <c r="I51" s="1250" t="s">
        <v>1414</v>
      </c>
      <c r="J51" s="1169">
        <v>0</v>
      </c>
      <c r="K51" s="1227" t="s">
        <v>449</v>
      </c>
      <c r="L51" s="1347"/>
      <c r="M51" s="1253"/>
      <c r="N51" s="1222"/>
      <c r="O51" s="1222"/>
    </row>
    <row r="52" spans="1:15" ht="15" customHeight="1">
      <c r="A52" s="1104"/>
      <c r="C52" s="1416"/>
      <c r="D52" s="1419"/>
      <c r="E52" s="1420"/>
      <c r="F52" s="1421"/>
      <c r="G52" s="1156"/>
      <c r="H52" s="1151" t="s">
        <v>274</v>
      </c>
      <c r="I52" s="1143"/>
      <c r="J52" s="1143"/>
      <c r="K52" s="1144"/>
      <c r="L52" s="1348"/>
      <c r="M52" s="1154"/>
    </row>
    <row r="53" spans="1:15" s="1091" customFormat="1" ht="3" customHeight="1">
      <c r="A53" s="1104"/>
      <c r="D53" s="1158"/>
      <c r="E53" s="1158"/>
      <c r="F53" s="1158"/>
      <c r="G53" s="1158"/>
      <c r="H53" s="1158"/>
      <c r="I53" s="1158"/>
      <c r="J53" s="1158"/>
      <c r="K53" s="1158"/>
      <c r="L53" s="1158"/>
      <c r="N53" s="1142"/>
      <c r="O53" s="1142"/>
    </row>
    <row r="54" spans="1:15" ht="24.75" customHeight="1">
      <c r="D54" s="1145">
        <v>1</v>
      </c>
      <c r="E54" s="1339" t="s">
        <v>712</v>
      </c>
      <c r="F54" s="1339"/>
      <c r="G54" s="1339"/>
      <c r="H54" s="1339"/>
      <c r="I54" s="1339"/>
      <c r="J54" s="1339"/>
      <c r="K54" s="1339"/>
      <c r="L54" s="1339"/>
    </row>
  </sheetData>
  <sheetProtection password="FA9C"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3:K23"/>
    <mergeCell ref="K11:K12"/>
    <mergeCell ref="G12:H12"/>
    <mergeCell ref="G13:H13"/>
    <mergeCell ref="E14:K14"/>
    <mergeCell ref="G15:H15"/>
    <mergeCell ref="E16:K16"/>
    <mergeCell ref="C17:C22"/>
    <mergeCell ref="D17:D22"/>
    <mergeCell ref="E17:E22"/>
    <mergeCell ref="F17:F22"/>
    <mergeCell ref="L17:L22"/>
    <mergeCell ref="G24:H24"/>
    <mergeCell ref="E25:K25"/>
    <mergeCell ref="C26:C31"/>
    <mergeCell ref="D26:D31"/>
    <mergeCell ref="E26:E31"/>
    <mergeCell ref="F26:F31"/>
    <mergeCell ref="L40:L45"/>
    <mergeCell ref="L26:L31"/>
    <mergeCell ref="E32:K32"/>
    <mergeCell ref="C33:C38"/>
    <mergeCell ref="D33:D38"/>
    <mergeCell ref="E33:E38"/>
    <mergeCell ref="F33:F38"/>
    <mergeCell ref="L33:L38"/>
    <mergeCell ref="E39:K39"/>
    <mergeCell ref="C40:C45"/>
    <mergeCell ref="D40:D45"/>
    <mergeCell ref="E40:E45"/>
    <mergeCell ref="F40:F45"/>
    <mergeCell ref="E54:L54"/>
    <mergeCell ref="E46:K46"/>
    <mergeCell ref="C47:C52"/>
    <mergeCell ref="D47:D52"/>
    <mergeCell ref="E47:E52"/>
    <mergeCell ref="F47:F52"/>
    <mergeCell ref="L47:L52"/>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formula1>900</formula1>
    </dataValidation>
    <dataValidation type="textLength" operator="lessThanOrEqual" allowBlank="1" showInputMessage="1" showErrorMessage="1" errorTitle="Ошибка" error="Допускается ввод не более 900 символов!" sqref="L26 L33 L40 L16:L17 L4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33:I37 H40:I44 H17:I21 H26:I30 H47:I51"/>
    <dataValidation type="list" allowBlank="1" showInputMessage="1" showErrorMessage="1" errorTitle="Ошибка" error="Выберите значение из списка" prompt="Выберите значение из списка" sqref="J17:J21">
      <formula1>kind_of_control_method</formula1>
    </dataValidation>
    <dataValidation type="decimal" allowBlank="1" showErrorMessage="1" errorTitle="Ошибка" error="Допускается ввод только действительных чисел!" sqref="J26:J30 J33:J37 J40:J44 J47:J51">
      <formula1>-9.99999999999999E+23</formula1>
      <formula2>9.99999999999999E+23</formula2>
    </dataValidation>
  </dataValidations>
  <hyperlinks>
    <hyperlink ref="K24" location="'Форма 4.10.1'!$K$24" tooltip="Кликните по гиперссылке, чтобы перейти по гиперссылке или отредактировать её" display="https://portal.eias.ru/Portal/DownloadPage.aspx?type=12&amp;guid=9fdeb49d-037b-4c2e-b132-a562cc0c527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437" t="s">
        <v>461</v>
      </c>
      <c r="E5" s="1437"/>
      <c r="F5" s="1437"/>
      <c r="G5" s="1437"/>
      <c r="H5" s="1437"/>
      <c r="I5" s="1437"/>
      <c r="J5" s="1437"/>
      <c r="K5" s="408"/>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439" t="s">
        <v>445</v>
      </c>
      <c r="E8" s="1439"/>
      <c r="F8" s="1439"/>
      <c r="G8" s="1439"/>
      <c r="H8" s="1439"/>
      <c r="I8" s="1439"/>
      <c r="J8" s="1439"/>
      <c r="K8" s="1439" t="s">
        <v>446</v>
      </c>
    </row>
    <row r="9" spans="1:14">
      <c r="D9" s="1439" t="s">
        <v>91</v>
      </c>
      <c r="E9" s="1439" t="s">
        <v>463</v>
      </c>
      <c r="F9" s="1439"/>
      <c r="G9" s="1439" t="s">
        <v>464</v>
      </c>
      <c r="H9" s="1439"/>
      <c r="I9" s="1439"/>
      <c r="J9" s="1439"/>
      <c r="K9" s="1439"/>
    </row>
    <row r="10" spans="1:14" ht="22.5">
      <c r="D10" s="1439"/>
      <c r="E10" s="131" t="s">
        <v>465</v>
      </c>
      <c r="F10" s="131" t="s">
        <v>398</v>
      </c>
      <c r="G10" s="131" t="s">
        <v>398</v>
      </c>
      <c r="H10" s="131" t="s">
        <v>465</v>
      </c>
      <c r="I10" s="131" t="s">
        <v>466</v>
      </c>
      <c r="J10" s="131" t="s">
        <v>447</v>
      </c>
      <c r="K10" s="1439"/>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4"/>
      <c r="J12" s="1037"/>
      <c r="K12" s="1346" t="s">
        <v>467</v>
      </c>
      <c r="M12" s="422" t="str">
        <f>IF(ISERROR(INDEX(kind_of_nameforms,MATCH(E12,kind_of_forms,0),1)),"",INDEX(kind_of_nameforms,MATCH(E12,kind_of_forms,0),1))</f>
        <v/>
      </c>
      <c r="N12" s="423"/>
    </row>
    <row r="13" spans="1:14" ht="15" customHeight="1">
      <c r="A13" s="125"/>
      <c r="B13" s="125"/>
      <c r="C13" s="125"/>
      <c r="D13" s="108"/>
      <c r="E13" s="134" t="s">
        <v>5</v>
      </c>
      <c r="F13" s="133"/>
      <c r="G13" s="133"/>
      <c r="H13" s="133"/>
      <c r="I13" s="133"/>
      <c r="J13" s="296"/>
      <c r="K13" s="1348"/>
    </row>
    <row r="14" spans="1:14" ht="3" customHeight="1">
      <c r="A14" s="125"/>
      <c r="B14" s="125"/>
      <c r="C14" s="125"/>
    </row>
    <row r="15" spans="1:14" ht="27.75" customHeight="1">
      <c r="E15" s="1438" t="s">
        <v>573</v>
      </c>
      <c r="F15" s="1438"/>
      <c r="G15" s="1438"/>
      <c r="H15" s="1438"/>
      <c r="I15" s="1438"/>
      <c r="J15" s="1438"/>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0"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93" t="s">
        <v>313</v>
      </c>
      <c r="E7" s="1295"/>
      <c r="F7" s="409"/>
    </row>
    <row r="8" spans="3:9" ht="3" customHeight="1">
      <c r="C8" s="47"/>
      <c r="D8" s="14"/>
      <c r="E8" s="14"/>
    </row>
    <row r="9" spans="3:9" ht="15.95" customHeight="1">
      <c r="C9" s="47"/>
      <c r="D9" s="97" t="s">
        <v>91</v>
      </c>
      <c r="E9" s="399" t="s">
        <v>312</v>
      </c>
    </row>
    <row r="10" spans="3:9" ht="12" customHeight="1">
      <c r="C10" s="47"/>
      <c r="D10" s="39" t="s">
        <v>92</v>
      </c>
      <c r="E10" s="39" t="s">
        <v>48</v>
      </c>
    </row>
    <row r="11" spans="3:9" ht="11.25" hidden="1" customHeight="1">
      <c r="C11" s="47"/>
      <c r="D11" s="186">
        <v>0</v>
      </c>
      <c r="E11" s="400"/>
    </row>
    <row r="12" spans="3:9" ht="15" customHeight="1">
      <c r="C12" s="160"/>
      <c r="D12" s="117">
        <v>1</v>
      </c>
      <c r="E12" s="1090"/>
    </row>
    <row r="13" spans="3:9" ht="12" customHeight="1">
      <c r="C13" s="47"/>
      <c r="D13" s="401"/>
      <c r="E13" s="402" t="s">
        <v>176</v>
      </c>
    </row>
    <row r="14" spans="3:9" ht="3" customHeight="1"/>
    <row r="15" spans="3:9" ht="22.5" customHeight="1">
      <c r="C15" s="161"/>
      <c r="D15" s="1440" t="s">
        <v>314</v>
      </c>
      <c r="E15" s="1440"/>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3"/>
    </row>
    <row r="2" spans="3:12" hidden="1"/>
    <row r="3" spans="3:12" hidden="1"/>
    <row r="4" spans="3:12" hidden="1"/>
    <row r="5" spans="3:12" hidden="1"/>
    <row r="6" spans="3:12" ht="3" customHeight="1">
      <c r="C6" s="47"/>
      <c r="D6" s="14"/>
      <c r="E6" s="14"/>
    </row>
    <row r="7" spans="3:12" ht="22.5">
      <c r="C7" s="47"/>
      <c r="D7" s="1437" t="s">
        <v>54</v>
      </c>
      <c r="E7" s="1437"/>
      <c r="F7" s="409"/>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1"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441" t="s">
        <v>55</v>
      </c>
      <c r="C2" s="1441"/>
      <c r="D2" s="1441"/>
      <c r="E2" s="410"/>
    </row>
    <row r="3" spans="2:5" ht="3" customHeight="1"/>
    <row r="4" spans="2:5" ht="21.75" customHeight="1" thickBot="1">
      <c r="B4" s="1263" t="s">
        <v>1</v>
      </c>
      <c r="C4" s="1263" t="s">
        <v>90</v>
      </c>
      <c r="D4" s="1263" t="s">
        <v>71</v>
      </c>
    </row>
    <row r="5" spans="2:5" ht="12" thickTop="1"/>
  </sheetData>
  <sheetProtection password="FA9C" sheet="1" objects="1" scenarios="1" formatColumns="0" formatRows="0" autoFilter="0"/>
  <autoFilter ref="B4:D4"/>
  <mergeCells count="1">
    <mergeCell ref="B2:D2"/>
  </mergeCells>
  <phoneticPr fontId="10"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314">
        <v>1</v>
      </c>
      <c r="E9" s="1464"/>
      <c r="F9" s="1466"/>
      <c r="G9" s="1470" t="s">
        <v>84</v>
      </c>
      <c r="H9" s="1314"/>
      <c r="I9" s="1314">
        <v>1</v>
      </c>
      <c r="J9" s="1459"/>
      <c r="K9" s="1372" t="s">
        <v>84</v>
      </c>
      <c r="L9" s="1316"/>
      <c r="M9" s="1316" t="s">
        <v>92</v>
      </c>
      <c r="N9" s="1462"/>
      <c r="O9" s="1372" t="s">
        <v>84</v>
      </c>
      <c r="P9" s="1316"/>
      <c r="Q9" s="1316" t="s">
        <v>92</v>
      </c>
      <c r="R9" s="1463"/>
      <c r="S9" s="1372" t="s">
        <v>84</v>
      </c>
      <c r="T9" s="1034"/>
      <c r="U9" s="1034" t="s">
        <v>92</v>
      </c>
      <c r="V9" s="1214"/>
      <c r="W9" s="288"/>
    </row>
    <row r="10" spans="1:23" s="702" customFormat="1" ht="17.100000000000001" customHeight="1">
      <c r="A10" s="197"/>
      <c r="C10" s="152"/>
      <c r="D10" s="1314"/>
      <c r="E10" s="1464"/>
      <c r="F10" s="1466"/>
      <c r="G10" s="1470"/>
      <c r="H10" s="1314"/>
      <c r="I10" s="1314"/>
      <c r="J10" s="1459"/>
      <c r="K10" s="1372"/>
      <c r="L10" s="1316"/>
      <c r="M10" s="1316"/>
      <c r="N10" s="1462"/>
      <c r="O10" s="1372"/>
      <c r="P10" s="1316"/>
      <c r="Q10" s="1316"/>
      <c r="R10" s="1463"/>
      <c r="S10" s="1372"/>
      <c r="T10" s="1036"/>
      <c r="U10" s="707"/>
      <c r="V10" s="708" t="s">
        <v>631</v>
      </c>
      <c r="W10" s="709"/>
    </row>
    <row r="11" spans="1:23" s="96" customFormat="1" ht="17.100000000000001" customHeight="1">
      <c r="A11" s="197"/>
      <c r="C11" s="152"/>
      <c r="D11" s="1315"/>
      <c r="E11" s="1465"/>
      <c r="F11" s="1467"/>
      <c r="G11" s="1315"/>
      <c r="H11" s="1315"/>
      <c r="I11" s="1315"/>
      <c r="J11" s="1460"/>
      <c r="K11" s="1315"/>
      <c r="L11" s="1315"/>
      <c r="M11" s="1315"/>
      <c r="N11" s="1463"/>
      <c r="O11" s="1315"/>
      <c r="P11" s="1035"/>
      <c r="Q11" s="707"/>
      <c r="R11" s="708" t="s">
        <v>630</v>
      </c>
      <c r="S11" s="704"/>
      <c r="T11" s="704"/>
      <c r="U11" s="704"/>
      <c r="V11" s="704"/>
      <c r="W11" s="709"/>
    </row>
    <row r="12" spans="1:23" s="96" customFormat="1" ht="17.100000000000001" customHeight="1">
      <c r="A12" s="197"/>
      <c r="C12" s="152"/>
      <c r="D12" s="1315"/>
      <c r="E12" s="1465"/>
      <c r="F12" s="1467"/>
      <c r="G12" s="1315"/>
      <c r="H12" s="1315"/>
      <c r="I12" s="1315"/>
      <c r="J12" s="1460"/>
      <c r="K12" s="1315"/>
      <c r="L12" s="707"/>
      <c r="M12" s="708"/>
      <c r="N12" s="708" t="s">
        <v>410</v>
      </c>
      <c r="O12" s="708"/>
      <c r="P12" s="708"/>
      <c r="Q12" s="708"/>
      <c r="R12" s="708"/>
      <c r="S12" s="704"/>
      <c r="T12" s="704"/>
      <c r="U12" s="704"/>
      <c r="V12" s="704"/>
      <c r="W12" s="709"/>
    </row>
    <row r="13" spans="1:23" s="96" customFormat="1" ht="17.25" customHeight="1">
      <c r="A13" s="197"/>
      <c r="C13" s="152"/>
      <c r="D13" s="1315"/>
      <c r="E13" s="1465"/>
      <c r="F13" s="1467"/>
      <c r="G13" s="1315"/>
      <c r="H13" s="707"/>
      <c r="I13" s="708"/>
      <c r="J13" s="708"/>
      <c r="K13" s="708"/>
      <c r="L13" s="708"/>
      <c r="M13" s="708"/>
      <c r="N13" s="708"/>
      <c r="O13" s="708"/>
      <c r="P13" s="708"/>
      <c r="Q13" s="708"/>
      <c r="R13" s="708"/>
      <c r="S13" s="704"/>
      <c r="T13" s="704"/>
      <c r="U13" s="704"/>
      <c r="V13" s="704"/>
      <c r="W13" s="709"/>
    </row>
    <row r="14" spans="1:23" ht="17.100000000000001" customHeight="1">
      <c r="A14" s="198"/>
    </row>
    <row r="15" spans="1:23" ht="16.5" customHeight="1">
      <c r="A15" s="197"/>
      <c r="B15" s="96"/>
      <c r="C15" s="152"/>
      <c r="D15" s="1458"/>
      <c r="E15" s="1468"/>
      <c r="F15" s="1469"/>
      <c r="G15" s="1471"/>
      <c r="H15" s="1314"/>
      <c r="I15" s="1314">
        <v>1</v>
      </c>
      <c r="J15" s="1459"/>
      <c r="K15" s="1372" t="s">
        <v>84</v>
      </c>
      <c r="L15" s="1316"/>
      <c r="M15" s="1316" t="s">
        <v>92</v>
      </c>
      <c r="N15" s="1462"/>
      <c r="O15" s="1372" t="s">
        <v>84</v>
      </c>
      <c r="P15" s="1316"/>
      <c r="Q15" s="1316" t="s">
        <v>92</v>
      </c>
      <c r="R15" s="1463"/>
      <c r="S15" s="1372" t="s">
        <v>84</v>
      </c>
      <c r="T15" s="1034"/>
      <c r="U15" s="1034" t="s">
        <v>92</v>
      </c>
      <c r="V15" s="1214"/>
      <c r="W15" s="288"/>
    </row>
    <row r="16" spans="1:23" s="705" customFormat="1" ht="16.5" customHeight="1">
      <c r="A16" s="711"/>
      <c r="B16" s="706"/>
      <c r="C16" s="710"/>
      <c r="D16" s="1458"/>
      <c r="E16" s="1468"/>
      <c r="F16" s="1469"/>
      <c r="G16" s="1471"/>
      <c r="H16" s="1314"/>
      <c r="I16" s="1314"/>
      <c r="J16" s="1459"/>
      <c r="K16" s="1372"/>
      <c r="L16" s="1316"/>
      <c r="M16" s="1316"/>
      <c r="N16" s="1462"/>
      <c r="O16" s="1372"/>
      <c r="P16" s="1316"/>
      <c r="Q16" s="1316"/>
      <c r="R16" s="1463"/>
      <c r="S16" s="1372"/>
      <c r="T16" s="1036"/>
      <c r="U16" s="707"/>
      <c r="V16" s="708" t="s">
        <v>631</v>
      </c>
      <c r="W16" s="709"/>
    </row>
    <row r="17" spans="1:36" ht="17.100000000000001" customHeight="1">
      <c r="A17" s="197"/>
      <c r="B17" s="96"/>
      <c r="C17" s="152"/>
      <c r="D17" s="1458"/>
      <c r="E17" s="1468"/>
      <c r="F17" s="1469"/>
      <c r="G17" s="1471"/>
      <c r="H17" s="1314"/>
      <c r="I17" s="1314"/>
      <c r="J17" s="1460"/>
      <c r="K17" s="1372"/>
      <c r="L17" s="1316"/>
      <c r="M17" s="1316"/>
      <c r="N17" s="1463"/>
      <c r="O17" s="1372"/>
      <c r="P17" s="1035"/>
      <c r="Q17" s="707"/>
      <c r="R17" s="708" t="s">
        <v>630</v>
      </c>
      <c r="S17" s="704"/>
      <c r="T17" s="704"/>
      <c r="U17" s="704"/>
      <c r="V17" s="704"/>
      <c r="W17" s="709"/>
    </row>
    <row r="18" spans="1:36" ht="17.100000000000001" customHeight="1">
      <c r="A18" s="197"/>
      <c r="B18" s="96"/>
      <c r="C18" s="152"/>
      <c r="D18" s="1458"/>
      <c r="E18" s="1468"/>
      <c r="F18" s="1469"/>
      <c r="G18" s="1471"/>
      <c r="H18" s="1314"/>
      <c r="I18" s="1314"/>
      <c r="J18" s="1460"/>
      <c r="K18" s="1372"/>
      <c r="L18" s="707"/>
      <c r="M18" s="708"/>
      <c r="N18" s="708" t="s">
        <v>410</v>
      </c>
      <c r="O18" s="708"/>
      <c r="P18" s="708"/>
      <c r="Q18" s="708"/>
      <c r="R18" s="708"/>
      <c r="S18" s="704"/>
      <c r="T18" s="704"/>
      <c r="U18" s="704"/>
      <c r="V18" s="704"/>
      <c r="W18" s="709"/>
    </row>
    <row r="19" spans="1:36" ht="17.100000000000001" customHeight="1">
      <c r="A19" s="197"/>
      <c r="B19" s="96"/>
      <c r="C19" s="152"/>
      <c r="D19" s="1458"/>
      <c r="E19" s="1468"/>
      <c r="F19" s="1469"/>
      <c r="G19" s="1471"/>
      <c r="H19" s="707"/>
      <c r="I19" s="708"/>
      <c r="J19" s="708"/>
      <c r="K19" s="708"/>
      <c r="L19" s="708"/>
      <c r="M19" s="708"/>
      <c r="N19" s="708"/>
      <c r="O19" s="708"/>
      <c r="P19" s="708"/>
      <c r="Q19" s="708"/>
      <c r="R19" s="708"/>
      <c r="S19" s="704"/>
      <c r="T19" s="704"/>
      <c r="U19" s="704"/>
      <c r="V19" s="704"/>
      <c r="W19" s="709"/>
    </row>
    <row r="20" spans="1:36" ht="17.100000000000001" customHeight="1">
      <c r="A20" s="198"/>
    </row>
    <row r="21" spans="1:36" s="34" customFormat="1" ht="17.100000000000001" customHeight="1">
      <c r="A21" s="34" t="s">
        <v>12</v>
      </c>
      <c r="C21" s="34" t="s">
        <v>92</v>
      </c>
    </row>
    <row r="27" spans="1:36" ht="17.100000000000001" customHeight="1">
      <c r="O27" s="1461" t="s">
        <v>297</v>
      </c>
      <c r="P27" s="1461"/>
      <c r="Q27" s="1461"/>
      <c r="R27" s="1397" t="s">
        <v>269</v>
      </c>
      <c r="S27" s="1397"/>
      <c r="T27" s="1397"/>
      <c r="U27" s="1357" t="s">
        <v>339</v>
      </c>
      <c r="W27" s="1472"/>
    </row>
    <row r="28" spans="1:36" ht="17.100000000000001" customHeight="1">
      <c r="O28" s="1398" t="s">
        <v>579</v>
      </c>
      <c r="P28" s="1398" t="s">
        <v>270</v>
      </c>
      <c r="Q28" s="1398"/>
      <c r="R28" s="1397"/>
      <c r="S28" s="1397"/>
      <c r="T28" s="1397"/>
      <c r="U28" s="1357"/>
      <c r="W28" s="1472"/>
    </row>
    <row r="29" spans="1:36" ht="37.5" customHeight="1">
      <c r="O29" s="1398"/>
      <c r="P29" s="98" t="s">
        <v>580</v>
      </c>
      <c r="Q29" s="98" t="s">
        <v>6</v>
      </c>
      <c r="R29" s="99" t="s">
        <v>273</v>
      </c>
      <c r="S29" s="1399" t="s">
        <v>272</v>
      </c>
      <c r="T29" s="1399"/>
      <c r="U29" s="1357"/>
      <c r="W29" s="1472"/>
    </row>
    <row r="30" spans="1:36" ht="17.100000000000001" customHeight="1">
      <c r="G30" s="150"/>
      <c r="H30" s="150"/>
      <c r="I30" s="150"/>
      <c r="J30" s="150"/>
      <c r="K30" s="150"/>
      <c r="L30" s="116"/>
      <c r="M30" s="404" t="s">
        <v>182</v>
      </c>
      <c r="N30" s="405"/>
      <c r="O30" s="1473"/>
      <c r="P30" s="1473"/>
      <c r="Q30" s="1473"/>
      <c r="R30" s="1473"/>
      <c r="S30" s="1473"/>
      <c r="T30" s="1473"/>
      <c r="U30" s="1473"/>
      <c r="V30" s="116"/>
      <c r="W30" s="116"/>
      <c r="X30" s="196"/>
      <c r="Y30" s="196"/>
      <c r="Z30" s="196"/>
      <c r="AA30" s="196"/>
      <c r="AB30" s="196"/>
      <c r="AC30" s="196"/>
      <c r="AD30" s="196"/>
      <c r="AE30" s="196"/>
      <c r="AF30" s="196"/>
      <c r="AG30" s="196"/>
      <c r="AH30" s="196"/>
      <c r="AI30" s="196"/>
      <c r="AJ30" s="196"/>
    </row>
    <row r="31" spans="1:36" s="493" customFormat="1" ht="22.5">
      <c r="A31" s="1376">
        <v>1</v>
      </c>
      <c r="B31" s="795"/>
      <c r="C31" s="795"/>
      <c r="D31" s="795"/>
      <c r="E31" s="796"/>
      <c r="F31" s="797"/>
      <c r="G31" s="797"/>
      <c r="H31" s="797"/>
      <c r="I31" s="798"/>
      <c r="J31" s="793"/>
      <c r="K31" s="800"/>
      <c r="L31" s="562">
        <f>mergeValue(A31)</f>
        <v>1</v>
      </c>
      <c r="M31" s="610" t="s">
        <v>19</v>
      </c>
      <c r="N31" s="615"/>
      <c r="O31" s="1442"/>
      <c r="P31" s="1443"/>
      <c r="Q31" s="1443"/>
      <c r="R31" s="1443"/>
      <c r="S31" s="1443"/>
      <c r="T31" s="1443"/>
      <c r="U31" s="1443"/>
      <c r="V31" s="1444"/>
      <c r="W31" s="1128" t="s">
        <v>721</v>
      </c>
      <c r="X31" s="554"/>
      <c r="Y31" s="558"/>
      <c r="Z31" s="558" t="str">
        <f t="shared" ref="Z31:Z44" si="0">IF(M31="","",M31 )</f>
        <v>Наименование тарифа</v>
      </c>
      <c r="AA31" s="558"/>
      <c r="AB31" s="558"/>
      <c r="AC31" s="558"/>
      <c r="AD31" s="554"/>
      <c r="AE31" s="554"/>
      <c r="AF31" s="554"/>
      <c r="AG31" s="554"/>
      <c r="AH31" s="554"/>
      <c r="AI31" s="554"/>
      <c r="AJ31" s="554"/>
    </row>
    <row r="32" spans="1:36" s="493" customFormat="1" ht="22.5">
      <c r="A32" s="1376"/>
      <c r="B32" s="1376">
        <v>1</v>
      </c>
      <c r="C32" s="795"/>
      <c r="D32" s="795"/>
      <c r="E32" s="797"/>
      <c r="F32" s="797"/>
      <c r="G32" s="797"/>
      <c r="H32" s="797"/>
      <c r="I32" s="792"/>
      <c r="J32" s="791"/>
      <c r="K32" s="794"/>
      <c r="L32" s="562" t="str">
        <f>mergeValue(A32) &amp;"."&amp; mergeValue(B32)</f>
        <v>1.1</v>
      </c>
      <c r="M32" s="516" t="s">
        <v>15</v>
      </c>
      <c r="N32" s="615"/>
      <c r="O32" s="1442"/>
      <c r="P32" s="1443"/>
      <c r="Q32" s="1443"/>
      <c r="R32" s="1443"/>
      <c r="S32" s="1443"/>
      <c r="T32" s="1443"/>
      <c r="U32" s="1443"/>
      <c r="V32" s="1444"/>
      <c r="W32" s="1128" t="s">
        <v>460</v>
      </c>
      <c r="X32" s="554"/>
      <c r="Y32" s="558"/>
      <c r="Z32" s="558" t="str">
        <f t="shared" si="0"/>
        <v>Территория действия тарифа</v>
      </c>
      <c r="AA32" s="558"/>
      <c r="AB32" s="558"/>
      <c r="AC32" s="558"/>
      <c r="AD32" s="554"/>
      <c r="AE32" s="554"/>
      <c r="AF32" s="554"/>
      <c r="AG32" s="554"/>
      <c r="AH32" s="554"/>
      <c r="AI32" s="554"/>
      <c r="AJ32" s="554"/>
    </row>
    <row r="33" spans="1:36" s="493" customFormat="1" ht="22.5">
      <c r="A33" s="1376"/>
      <c r="B33" s="1376"/>
      <c r="C33" s="1376">
        <v>1</v>
      </c>
      <c r="D33" s="795"/>
      <c r="E33" s="797"/>
      <c r="F33" s="797"/>
      <c r="G33" s="797"/>
      <c r="H33" s="797"/>
      <c r="I33" s="799"/>
      <c r="J33" s="791"/>
      <c r="K33" s="794"/>
      <c r="L33" s="562" t="str">
        <f>mergeValue(A33) &amp;"."&amp; mergeValue(B33)&amp;"."&amp; mergeValue(C33)</f>
        <v>1.1.1</v>
      </c>
      <c r="M33" s="517" t="s">
        <v>7</v>
      </c>
      <c r="N33" s="615"/>
      <c r="O33" s="1442"/>
      <c r="P33" s="1443"/>
      <c r="Q33" s="1443"/>
      <c r="R33" s="1443"/>
      <c r="S33" s="1443"/>
      <c r="T33" s="1443"/>
      <c r="U33" s="1443"/>
      <c r="V33" s="1444"/>
      <c r="W33" s="1128" t="s">
        <v>601</v>
      </c>
      <c r="X33" s="554"/>
      <c r="Y33" s="558"/>
      <c r="Z33" s="558" t="str">
        <f t="shared" si="0"/>
        <v xml:space="preserve">Наименование системы теплоснабжения </v>
      </c>
      <c r="AA33" s="558"/>
      <c r="AB33" s="558"/>
      <c r="AC33" s="558"/>
      <c r="AD33" s="554"/>
      <c r="AE33" s="554"/>
      <c r="AF33" s="554"/>
      <c r="AG33" s="554"/>
      <c r="AH33" s="554"/>
      <c r="AI33" s="554"/>
      <c r="AJ33" s="554"/>
    </row>
    <row r="34" spans="1:36" s="493" customFormat="1" ht="22.5">
      <c r="A34" s="1376"/>
      <c r="B34" s="1376"/>
      <c r="C34" s="1376"/>
      <c r="D34" s="1376">
        <v>1</v>
      </c>
      <c r="E34" s="797"/>
      <c r="F34" s="797"/>
      <c r="G34" s="797"/>
      <c r="H34" s="797"/>
      <c r="I34" s="799"/>
      <c r="J34" s="791"/>
      <c r="K34" s="794"/>
      <c r="L34" s="562" t="str">
        <f>mergeValue(A34) &amp;"."&amp; mergeValue(B34)&amp;"."&amp; mergeValue(C34)&amp;"."&amp; mergeValue(D34)</f>
        <v>1.1.1.1</v>
      </c>
      <c r="M34" s="518" t="s">
        <v>21</v>
      </c>
      <c r="N34" s="615"/>
      <c r="O34" s="1442"/>
      <c r="P34" s="1443"/>
      <c r="Q34" s="1443"/>
      <c r="R34" s="1443"/>
      <c r="S34" s="1443"/>
      <c r="T34" s="1443"/>
      <c r="U34" s="1443"/>
      <c r="V34" s="1444"/>
      <c r="W34" s="1128" t="s">
        <v>602</v>
      </c>
      <c r="X34" s="554"/>
      <c r="Y34" s="558"/>
      <c r="Z34" s="558" t="str">
        <f t="shared" si="0"/>
        <v xml:space="preserve">Источник тепловой энергии  </v>
      </c>
      <c r="AA34" s="558"/>
      <c r="AB34" s="558"/>
      <c r="AC34" s="558"/>
      <c r="AD34" s="554"/>
      <c r="AE34" s="554"/>
      <c r="AF34" s="554"/>
      <c r="AG34" s="554"/>
      <c r="AH34" s="554"/>
      <c r="AI34" s="554"/>
      <c r="AJ34" s="554"/>
    </row>
    <row r="35" spans="1:36" s="493" customFormat="1" ht="78.75">
      <c r="A35" s="1376"/>
      <c r="B35" s="1376"/>
      <c r="C35" s="1376"/>
      <c r="D35" s="1376"/>
      <c r="E35" s="1376">
        <v>1</v>
      </c>
      <c r="F35" s="797"/>
      <c r="G35" s="797"/>
      <c r="H35" s="795">
        <v>1</v>
      </c>
      <c r="I35" s="1376">
        <v>1</v>
      </c>
      <c r="J35" s="797"/>
      <c r="K35" s="802"/>
      <c r="L35" s="562" t="str">
        <f>mergeValue(A35) &amp;"."&amp; mergeValue(B35)&amp;"."&amp; mergeValue(C35)&amp;"."&amp; mergeValue(D35)&amp;"."&amp; mergeValue(E35)</f>
        <v>1.1.1.1.1</v>
      </c>
      <c r="M35" s="524" t="s">
        <v>8</v>
      </c>
      <c r="N35" s="615"/>
      <c r="O35" s="1379"/>
      <c r="P35" s="1380"/>
      <c r="Q35" s="1380"/>
      <c r="R35" s="1380"/>
      <c r="S35" s="1380"/>
      <c r="T35" s="1380"/>
      <c r="U35" s="1380"/>
      <c r="V35" s="1381"/>
      <c r="W35" s="1128" t="s">
        <v>722</v>
      </c>
      <c r="X35" s="554"/>
      <c r="Y35" s="558"/>
      <c r="Z35" s="558" t="str">
        <f t="shared" si="0"/>
        <v>Схема подключения теплопотребляющей установки к коллектору источника тепловой энергии</v>
      </c>
      <c r="AA35" s="558"/>
      <c r="AB35" s="558"/>
      <c r="AC35" s="558"/>
      <c r="AD35" s="554"/>
      <c r="AE35" s="554"/>
      <c r="AF35" s="554"/>
      <c r="AG35" s="554"/>
      <c r="AH35" s="554"/>
      <c r="AI35" s="554"/>
      <c r="AJ35" s="554"/>
    </row>
    <row r="36" spans="1:36" s="493" customFormat="1" ht="33.75">
      <c r="A36" s="1376"/>
      <c r="B36" s="1376"/>
      <c r="C36" s="1376"/>
      <c r="D36" s="1376"/>
      <c r="E36" s="1376"/>
      <c r="F36" s="1376">
        <v>1</v>
      </c>
      <c r="G36" s="795"/>
      <c r="H36" s="795"/>
      <c r="I36" s="1376"/>
      <c r="J36" s="1376">
        <v>1</v>
      </c>
      <c r="K36" s="803"/>
      <c r="L36" s="562" t="str">
        <f>mergeValue(A36) &amp;"."&amp; mergeValue(B36)&amp;"."&amp; mergeValue(C36)&amp;"."&amp; mergeValue(D36)&amp;"."&amp; mergeValue(E36)&amp;"."&amp; mergeValue(F36)</f>
        <v>1.1.1.1.1.1</v>
      </c>
      <c r="M36" s="525" t="s">
        <v>9</v>
      </c>
      <c r="N36" s="615"/>
      <c r="O36" s="1379"/>
      <c r="P36" s="1380"/>
      <c r="Q36" s="1380"/>
      <c r="R36" s="1380"/>
      <c r="S36" s="1380"/>
      <c r="T36" s="1380"/>
      <c r="U36" s="1380"/>
      <c r="V36" s="1381"/>
      <c r="W36" s="1128" t="s">
        <v>723</v>
      </c>
      <c r="X36" s="554"/>
      <c r="Y36" s="558"/>
      <c r="Z36" s="558" t="str">
        <f t="shared" si="0"/>
        <v>Группа потребителей</v>
      </c>
      <c r="AA36" s="558"/>
      <c r="AB36" s="558"/>
      <c r="AC36" s="558"/>
      <c r="AD36" s="554"/>
      <c r="AE36" s="554"/>
      <c r="AF36" s="554"/>
      <c r="AG36" s="554"/>
      <c r="AH36" s="554"/>
      <c r="AI36" s="554"/>
      <c r="AJ36" s="554"/>
    </row>
    <row r="37" spans="1:36" s="493" customFormat="1" ht="122.1" customHeight="1">
      <c r="A37" s="1376"/>
      <c r="B37" s="1376"/>
      <c r="C37" s="1376"/>
      <c r="D37" s="1376"/>
      <c r="E37" s="1376"/>
      <c r="F37" s="1376"/>
      <c r="G37" s="795">
        <v>1</v>
      </c>
      <c r="H37" s="795"/>
      <c r="I37" s="1376"/>
      <c r="J37" s="1376"/>
      <c r="K37" s="803">
        <v>1</v>
      </c>
      <c r="L37" s="562" t="str">
        <f>mergeValue(A37) &amp;"."&amp; mergeValue(B37)&amp;"."&amp; mergeValue(C37)&amp;"."&amp; mergeValue(D37)&amp;"."&amp; mergeValue(E37)&amp;"."&amp; mergeValue(F37)&amp;"."&amp; mergeValue(G37)</f>
        <v>1.1.1.1.1.1.1</v>
      </c>
      <c r="M37" s="1016"/>
      <c r="N37" s="615"/>
      <c r="O37" s="532"/>
      <c r="P37" s="532"/>
      <c r="Q37" s="1040"/>
      <c r="R37" s="1371"/>
      <c r="S37" s="1372" t="s">
        <v>83</v>
      </c>
      <c r="T37" s="1371"/>
      <c r="U37" s="1372" t="s">
        <v>83</v>
      </c>
      <c r="V37" s="532"/>
      <c r="W37" s="1346" t="s">
        <v>724</v>
      </c>
      <c r="X37" s="554" t="str">
        <f>strCheckDate(O38:V38)</f>
        <v/>
      </c>
      <c r="Y37" s="558"/>
      <c r="Z37" s="558" t="str">
        <f t="shared" si="0"/>
        <v/>
      </c>
      <c r="AA37" s="558"/>
      <c r="AB37" s="558"/>
      <c r="AC37" s="558"/>
      <c r="AD37" s="554"/>
      <c r="AE37" s="554"/>
      <c r="AF37" s="554"/>
      <c r="AG37" s="554"/>
      <c r="AH37" s="554"/>
      <c r="AI37" s="554"/>
      <c r="AJ37" s="554"/>
    </row>
    <row r="38" spans="1:36" s="493" customFormat="1" ht="14.25" hidden="1" customHeight="1">
      <c r="A38" s="1376"/>
      <c r="B38" s="1376"/>
      <c r="C38" s="1376"/>
      <c r="D38" s="1376"/>
      <c r="E38" s="1376"/>
      <c r="F38" s="1376"/>
      <c r="G38" s="795"/>
      <c r="H38" s="795"/>
      <c r="I38" s="1376"/>
      <c r="J38" s="1376"/>
      <c r="K38" s="803"/>
      <c r="L38" s="569"/>
      <c r="M38" s="615"/>
      <c r="N38" s="615"/>
      <c r="O38" s="532"/>
      <c r="P38" s="532"/>
      <c r="Q38" s="553" t="str">
        <f>R37 &amp; "-" &amp; T37</f>
        <v>-</v>
      </c>
      <c r="R38" s="1371"/>
      <c r="S38" s="1372"/>
      <c r="T38" s="1371"/>
      <c r="U38" s="1372"/>
      <c r="V38" s="532"/>
      <c r="W38" s="1347"/>
      <c r="X38" s="554"/>
      <c r="Y38" s="558"/>
      <c r="Z38" s="558" t="str">
        <f t="shared" si="0"/>
        <v/>
      </c>
      <c r="AA38" s="558"/>
      <c r="AB38" s="558"/>
      <c r="AC38" s="558"/>
      <c r="AD38" s="554"/>
      <c r="AE38" s="554"/>
      <c r="AF38" s="554"/>
      <c r="AG38" s="554"/>
      <c r="AH38" s="554"/>
      <c r="AI38" s="554"/>
      <c r="AJ38" s="554"/>
    </row>
    <row r="39" spans="1:36" s="493" customFormat="1" ht="15" customHeight="1">
      <c r="A39" s="1376"/>
      <c r="B39" s="1376"/>
      <c r="C39" s="1376"/>
      <c r="D39" s="1376"/>
      <c r="E39" s="1376"/>
      <c r="F39" s="1376"/>
      <c r="G39" s="797"/>
      <c r="H39" s="795"/>
      <c r="I39" s="1376"/>
      <c r="J39" s="1376"/>
      <c r="K39" s="802"/>
      <c r="L39" s="508"/>
      <c r="M39" s="527" t="s">
        <v>24</v>
      </c>
      <c r="N39" s="534"/>
      <c r="O39" s="534"/>
      <c r="P39" s="534"/>
      <c r="Q39" s="534"/>
      <c r="R39" s="534"/>
      <c r="S39" s="534"/>
      <c r="T39" s="534"/>
      <c r="U39" s="534"/>
      <c r="V39" s="530"/>
      <c r="W39" s="1348"/>
      <c r="X39" s="554"/>
      <c r="Y39" s="558"/>
      <c r="Z39" s="558" t="str">
        <f t="shared" si="0"/>
        <v>Добавить вид теплоносителя (параметры теплоносителя)</v>
      </c>
      <c r="AA39" s="558"/>
      <c r="AB39" s="558"/>
      <c r="AC39" s="558"/>
      <c r="AD39" s="554"/>
      <c r="AE39" s="554"/>
      <c r="AF39" s="554"/>
      <c r="AG39" s="554"/>
      <c r="AH39" s="554"/>
      <c r="AI39" s="554"/>
      <c r="AJ39" s="554"/>
    </row>
    <row r="40" spans="1:36" s="493" customFormat="1" ht="15" customHeight="1">
      <c r="A40" s="1376"/>
      <c r="B40" s="1376"/>
      <c r="C40" s="1376"/>
      <c r="D40" s="1376"/>
      <c r="E40" s="1376"/>
      <c r="F40" s="797"/>
      <c r="G40" s="797"/>
      <c r="H40" s="795"/>
      <c r="I40" s="1376"/>
      <c r="J40" s="797"/>
      <c r="K40" s="802"/>
      <c r="L40" s="508"/>
      <c r="M40" s="526" t="s">
        <v>10</v>
      </c>
      <c r="N40" s="534"/>
      <c r="O40" s="534"/>
      <c r="P40" s="534"/>
      <c r="Q40" s="534"/>
      <c r="R40" s="534"/>
      <c r="S40" s="534"/>
      <c r="T40" s="534"/>
      <c r="U40" s="533"/>
      <c r="V40" s="534"/>
      <c r="W40" s="634"/>
      <c r="X40" s="554"/>
      <c r="Y40" s="558"/>
      <c r="Z40" s="558" t="str">
        <f t="shared" si="0"/>
        <v>Добавить группу потребителей</v>
      </c>
      <c r="AA40" s="558"/>
      <c r="AB40" s="558"/>
      <c r="AC40" s="558"/>
      <c r="AD40" s="554"/>
      <c r="AE40" s="554"/>
      <c r="AF40" s="554"/>
      <c r="AG40" s="554"/>
      <c r="AH40" s="554"/>
      <c r="AI40" s="554"/>
      <c r="AJ40" s="554"/>
    </row>
    <row r="41" spans="1:36" s="493" customFormat="1" ht="15" customHeight="1">
      <c r="A41" s="1376"/>
      <c r="B41" s="1376"/>
      <c r="C41" s="1376"/>
      <c r="D41" s="1376"/>
      <c r="E41" s="801"/>
      <c r="F41" s="797"/>
      <c r="G41" s="797"/>
      <c r="H41" s="797"/>
      <c r="I41" s="793"/>
      <c r="J41" s="790"/>
      <c r="K41" s="800"/>
      <c r="L41" s="508"/>
      <c r="M41" s="521" t="s">
        <v>11</v>
      </c>
      <c r="N41" s="534"/>
      <c r="O41" s="534"/>
      <c r="P41" s="534"/>
      <c r="Q41" s="534"/>
      <c r="R41" s="534"/>
      <c r="S41" s="534"/>
      <c r="T41" s="534"/>
      <c r="U41" s="533"/>
      <c r="V41" s="534"/>
      <c r="W41" s="634"/>
      <c r="X41" s="554"/>
      <c r="Y41" s="558"/>
      <c r="Z41" s="558" t="str">
        <f t="shared" si="0"/>
        <v>Добавить схему подключения</v>
      </c>
      <c r="AA41" s="558"/>
      <c r="AB41" s="558"/>
      <c r="AC41" s="558"/>
      <c r="AD41" s="554"/>
      <c r="AE41" s="554"/>
      <c r="AF41" s="554"/>
      <c r="AG41" s="554"/>
      <c r="AH41" s="554"/>
      <c r="AI41" s="554"/>
      <c r="AJ41" s="554"/>
    </row>
    <row r="42" spans="1:36" s="493" customFormat="1" ht="15" customHeight="1">
      <c r="A42" s="1376"/>
      <c r="B42" s="1376"/>
      <c r="C42" s="1376"/>
      <c r="D42" s="801"/>
      <c r="E42" s="801"/>
      <c r="F42" s="797"/>
      <c r="G42" s="797"/>
      <c r="H42" s="797"/>
      <c r="I42" s="793"/>
      <c r="J42" s="790"/>
      <c r="K42" s="800"/>
      <c r="L42" s="508"/>
      <c r="M42" s="520" t="s">
        <v>16</v>
      </c>
      <c r="N42" s="534"/>
      <c r="O42" s="534"/>
      <c r="P42" s="534"/>
      <c r="Q42" s="534"/>
      <c r="R42" s="534"/>
      <c r="S42" s="534"/>
      <c r="T42" s="534"/>
      <c r="U42" s="533"/>
      <c r="V42" s="534"/>
      <c r="W42" s="634"/>
      <c r="X42" s="554"/>
      <c r="Y42" s="558"/>
      <c r="Z42" s="558" t="str">
        <f t="shared" si="0"/>
        <v>Добавить источник тепловой энергии</v>
      </c>
      <c r="AA42" s="558"/>
      <c r="AB42" s="558"/>
      <c r="AC42" s="558"/>
      <c r="AD42" s="554"/>
      <c r="AE42" s="554"/>
      <c r="AF42" s="554"/>
      <c r="AG42" s="554"/>
      <c r="AH42" s="554"/>
      <c r="AI42" s="554"/>
      <c r="AJ42" s="554"/>
    </row>
    <row r="43" spans="1:36" s="493" customFormat="1" ht="15" customHeight="1">
      <c r="A43" s="1376"/>
      <c r="B43" s="1376"/>
      <c r="C43" s="801"/>
      <c r="D43" s="801"/>
      <c r="E43" s="801"/>
      <c r="F43" s="801"/>
      <c r="G43" s="806"/>
      <c r="H43" s="793"/>
      <c r="I43" s="804"/>
      <c r="J43" s="790"/>
      <c r="K43" s="805"/>
      <c r="L43" s="508"/>
      <c r="M43" s="519" t="s">
        <v>17</v>
      </c>
      <c r="N43" s="534"/>
      <c r="O43" s="534"/>
      <c r="P43" s="534"/>
      <c r="Q43" s="534"/>
      <c r="R43" s="534"/>
      <c r="S43" s="534"/>
      <c r="T43" s="534"/>
      <c r="U43" s="533"/>
      <c r="V43" s="534"/>
      <c r="W43" s="634"/>
      <c r="X43" s="554"/>
      <c r="Y43" s="558"/>
      <c r="Z43" s="558" t="str">
        <f t="shared" si="0"/>
        <v>Добавить наименование системы теплоснабжения</v>
      </c>
      <c r="AA43" s="558"/>
      <c r="AB43" s="558"/>
      <c r="AC43" s="558"/>
      <c r="AD43" s="554"/>
      <c r="AE43" s="554"/>
      <c r="AF43" s="554"/>
      <c r="AG43" s="554"/>
      <c r="AH43" s="554"/>
      <c r="AI43" s="554"/>
      <c r="AJ43" s="554"/>
    </row>
    <row r="44" spans="1:36" s="493" customFormat="1" ht="15" customHeight="1">
      <c r="A44" s="1376"/>
      <c r="B44" s="801"/>
      <c r="C44" s="801"/>
      <c r="D44" s="801"/>
      <c r="E44" s="801"/>
      <c r="F44" s="801"/>
      <c r="G44" s="806"/>
      <c r="H44" s="793"/>
      <c r="I44" s="793"/>
      <c r="J44" s="790"/>
      <c r="K44" s="800"/>
      <c r="L44" s="508"/>
      <c r="M44" s="528" t="s">
        <v>18</v>
      </c>
      <c r="N44" s="534"/>
      <c r="O44" s="534"/>
      <c r="P44" s="534"/>
      <c r="Q44" s="534"/>
      <c r="R44" s="534"/>
      <c r="S44" s="534"/>
      <c r="T44" s="534"/>
      <c r="U44" s="533"/>
      <c r="V44" s="534"/>
      <c r="W44" s="634"/>
      <c r="X44" s="554"/>
      <c r="Y44" s="558"/>
      <c r="Z44" s="558" t="str">
        <f t="shared" si="0"/>
        <v>Добавить территорию действия тарифа</v>
      </c>
      <c r="AA44" s="558"/>
      <c r="AB44" s="558"/>
      <c r="AC44" s="558"/>
      <c r="AD44" s="554"/>
      <c r="AE44" s="554"/>
      <c r="AF44" s="554"/>
      <c r="AG44" s="554"/>
      <c r="AH44" s="554"/>
      <c r="AI44" s="554"/>
      <c r="AJ44" s="554"/>
    </row>
    <row r="45" spans="1:36" s="492" customFormat="1" ht="15" customHeight="1">
      <c r="A45" s="789"/>
      <c r="B45" s="789"/>
      <c r="C45" s="789"/>
      <c r="D45" s="789"/>
      <c r="E45" s="789"/>
      <c r="F45" s="789"/>
      <c r="G45" s="789"/>
      <c r="H45" s="789"/>
      <c r="I45" s="789"/>
      <c r="J45" s="789"/>
      <c r="K45" s="789"/>
      <c r="L45" s="462"/>
      <c r="M45" s="535" t="s">
        <v>308</v>
      </c>
      <c r="N45" s="534"/>
      <c r="O45" s="534"/>
      <c r="P45" s="534"/>
      <c r="Q45" s="534"/>
      <c r="R45" s="534"/>
      <c r="S45" s="534"/>
      <c r="T45" s="534"/>
      <c r="U45" s="533"/>
      <c r="V45" s="534"/>
      <c r="W45" s="634"/>
      <c r="X45" s="556"/>
      <c r="Y45" s="556"/>
      <c r="Z45" s="556"/>
      <c r="AA45" s="556"/>
      <c r="AB45" s="556"/>
      <c r="AC45" s="556"/>
      <c r="AD45" s="556"/>
      <c r="AE45" s="556"/>
      <c r="AF45" s="556"/>
      <c r="AG45" s="556"/>
      <c r="AH45" s="556"/>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9"/>
      <c r="M48" s="439"/>
      <c r="N48" s="439"/>
      <c r="O48" s="439"/>
      <c r="P48" s="439"/>
      <c r="Q48" s="439"/>
      <c r="R48" s="439"/>
      <c r="S48" s="439"/>
      <c r="T48" s="439"/>
      <c r="U48" s="439"/>
      <c r="V48" s="439"/>
      <c r="W48" s="439"/>
      <c r="X48" s="196"/>
      <c r="Y48" s="196"/>
      <c r="Z48" s="196"/>
      <c r="AA48" s="196"/>
      <c r="AB48" s="196"/>
      <c r="AC48" s="196"/>
      <c r="AD48" s="196"/>
      <c r="AE48" s="196"/>
      <c r="AF48" s="196"/>
      <c r="AG48" s="196"/>
      <c r="AH48" s="196"/>
      <c r="AI48" s="196"/>
      <c r="AJ48" s="196"/>
    </row>
    <row r="49" spans="1:36" s="493" customFormat="1" ht="22.5">
      <c r="A49" s="1376">
        <v>1</v>
      </c>
      <c r="B49" s="813"/>
      <c r="C49" s="813"/>
      <c r="D49" s="813"/>
      <c r="E49" s="814"/>
      <c r="F49" s="815"/>
      <c r="G49" s="815"/>
      <c r="H49" s="815"/>
      <c r="I49" s="816"/>
      <c r="J49" s="811"/>
      <c r="K49" s="818"/>
      <c r="L49" s="562">
        <f>mergeValue(A49)</f>
        <v>1</v>
      </c>
      <c r="M49" s="610" t="s">
        <v>19</v>
      </c>
      <c r="N49" s="615"/>
      <c r="O49" s="1442"/>
      <c r="P49" s="1443"/>
      <c r="Q49" s="1443"/>
      <c r="R49" s="1443"/>
      <c r="S49" s="1443"/>
      <c r="T49" s="1443"/>
      <c r="U49" s="1443"/>
      <c r="V49" s="1444"/>
      <c r="W49" s="1128" t="s">
        <v>721</v>
      </c>
      <c r="X49" s="554"/>
      <c r="Y49" s="558"/>
      <c r="Z49" s="558" t="str">
        <f t="shared" ref="Z49:Z62" si="1">IF(M49="","",M49 )</f>
        <v>Наименование тарифа</v>
      </c>
      <c r="AA49" s="558"/>
      <c r="AB49" s="558"/>
      <c r="AC49" s="558"/>
      <c r="AD49" s="554"/>
      <c r="AE49" s="554"/>
      <c r="AF49" s="554"/>
      <c r="AG49" s="554"/>
      <c r="AH49" s="554"/>
      <c r="AI49" s="554"/>
      <c r="AJ49" s="554"/>
    </row>
    <row r="50" spans="1:36" s="493" customFormat="1" ht="22.5">
      <c r="A50" s="1376"/>
      <c r="B50" s="1376">
        <v>1</v>
      </c>
      <c r="C50" s="813"/>
      <c r="D50" s="813"/>
      <c r="E50" s="815"/>
      <c r="F50" s="815"/>
      <c r="G50" s="815"/>
      <c r="H50" s="815"/>
      <c r="I50" s="810"/>
      <c r="J50" s="809"/>
      <c r="K50" s="812"/>
      <c r="L50" s="562" t="str">
        <f>mergeValue(A50) &amp;"."&amp; mergeValue(B50)</f>
        <v>1.1</v>
      </c>
      <c r="M50" s="516" t="s">
        <v>15</v>
      </c>
      <c r="N50" s="615"/>
      <c r="O50" s="1442"/>
      <c r="P50" s="1443"/>
      <c r="Q50" s="1443"/>
      <c r="R50" s="1443"/>
      <c r="S50" s="1443"/>
      <c r="T50" s="1443"/>
      <c r="U50" s="1443"/>
      <c r="V50" s="1444"/>
      <c r="W50" s="1128" t="s">
        <v>460</v>
      </c>
      <c r="X50" s="554"/>
      <c r="Y50" s="558"/>
      <c r="Z50" s="558" t="str">
        <f t="shared" si="1"/>
        <v>Территория действия тарифа</v>
      </c>
      <c r="AA50" s="558"/>
      <c r="AB50" s="558"/>
      <c r="AC50" s="558"/>
      <c r="AD50" s="554"/>
      <c r="AE50" s="554"/>
      <c r="AF50" s="554"/>
      <c r="AG50" s="554"/>
      <c r="AH50" s="554"/>
      <c r="AI50" s="554"/>
      <c r="AJ50" s="554"/>
    </row>
    <row r="51" spans="1:36" s="493" customFormat="1" ht="22.5">
      <c r="A51" s="1376"/>
      <c r="B51" s="1376"/>
      <c r="C51" s="1376">
        <v>1</v>
      </c>
      <c r="D51" s="813"/>
      <c r="E51" s="815"/>
      <c r="F51" s="815"/>
      <c r="G51" s="815"/>
      <c r="H51" s="815"/>
      <c r="I51" s="817"/>
      <c r="J51" s="809"/>
      <c r="K51" s="812"/>
      <c r="L51" s="562" t="str">
        <f>mergeValue(A51) &amp;"."&amp; mergeValue(B51)&amp;"."&amp; mergeValue(C51)</f>
        <v>1.1.1</v>
      </c>
      <c r="M51" s="517" t="s">
        <v>7</v>
      </c>
      <c r="N51" s="615"/>
      <c r="O51" s="1442"/>
      <c r="P51" s="1443"/>
      <c r="Q51" s="1443"/>
      <c r="R51" s="1443"/>
      <c r="S51" s="1443"/>
      <c r="T51" s="1443"/>
      <c r="U51" s="1443"/>
      <c r="V51" s="1444"/>
      <c r="W51" s="1128" t="s">
        <v>601</v>
      </c>
      <c r="X51" s="554"/>
      <c r="Y51" s="558"/>
      <c r="Z51" s="558" t="str">
        <f t="shared" si="1"/>
        <v xml:space="preserve">Наименование системы теплоснабжения </v>
      </c>
      <c r="AA51" s="558"/>
      <c r="AB51" s="558"/>
      <c r="AC51" s="558"/>
      <c r="AD51" s="554"/>
      <c r="AE51" s="554"/>
      <c r="AF51" s="554"/>
      <c r="AG51" s="554"/>
      <c r="AH51" s="554"/>
      <c r="AI51" s="554"/>
      <c r="AJ51" s="554"/>
    </row>
    <row r="52" spans="1:36" s="493" customFormat="1" ht="22.5">
      <c r="A52" s="1376"/>
      <c r="B52" s="1376"/>
      <c r="C52" s="1376"/>
      <c r="D52" s="1376">
        <v>1</v>
      </c>
      <c r="E52" s="815"/>
      <c r="F52" s="815"/>
      <c r="G52" s="815"/>
      <c r="H52" s="815"/>
      <c r="I52" s="817"/>
      <c r="J52" s="809"/>
      <c r="K52" s="812"/>
      <c r="L52" s="562" t="str">
        <f>mergeValue(A52) &amp;"."&amp; mergeValue(B52)&amp;"."&amp; mergeValue(C52)&amp;"."&amp; mergeValue(D52)</f>
        <v>1.1.1.1</v>
      </c>
      <c r="M52" s="518" t="s">
        <v>21</v>
      </c>
      <c r="N52" s="615"/>
      <c r="O52" s="1442"/>
      <c r="P52" s="1443"/>
      <c r="Q52" s="1443"/>
      <c r="R52" s="1443"/>
      <c r="S52" s="1443"/>
      <c r="T52" s="1443"/>
      <c r="U52" s="1443"/>
      <c r="V52" s="1444"/>
      <c r="W52" s="1128" t="s">
        <v>602</v>
      </c>
      <c r="X52" s="554"/>
      <c r="Y52" s="558"/>
      <c r="Z52" s="558" t="str">
        <f t="shared" si="1"/>
        <v xml:space="preserve">Источник тепловой энергии  </v>
      </c>
      <c r="AA52" s="558"/>
      <c r="AB52" s="558"/>
      <c r="AC52" s="558"/>
      <c r="AD52" s="554"/>
      <c r="AE52" s="554"/>
      <c r="AF52" s="554"/>
      <c r="AG52" s="554"/>
      <c r="AH52" s="554"/>
      <c r="AI52" s="554"/>
      <c r="AJ52" s="554"/>
    </row>
    <row r="53" spans="1:36" s="493" customFormat="1" ht="78.75">
      <c r="A53" s="1376"/>
      <c r="B53" s="1376"/>
      <c r="C53" s="1376"/>
      <c r="D53" s="1376"/>
      <c r="E53" s="1376">
        <v>1</v>
      </c>
      <c r="F53" s="815"/>
      <c r="G53" s="815"/>
      <c r="H53" s="813">
        <v>1</v>
      </c>
      <c r="I53" s="1376">
        <v>1</v>
      </c>
      <c r="J53" s="815"/>
      <c r="K53" s="820"/>
      <c r="L53" s="562" t="str">
        <f>mergeValue(A53) &amp;"."&amp; mergeValue(B53)&amp;"."&amp; mergeValue(C53)&amp;"."&amp; mergeValue(D53)&amp;"."&amp; mergeValue(E53)</f>
        <v>1.1.1.1.1</v>
      </c>
      <c r="M53" s="524" t="s">
        <v>8</v>
      </c>
      <c r="N53" s="615"/>
      <c r="O53" s="1379"/>
      <c r="P53" s="1380"/>
      <c r="Q53" s="1380"/>
      <c r="R53" s="1380"/>
      <c r="S53" s="1380"/>
      <c r="T53" s="1380"/>
      <c r="U53" s="1380"/>
      <c r="V53" s="1381"/>
      <c r="W53" s="1128" t="s">
        <v>722</v>
      </c>
      <c r="X53" s="554"/>
      <c r="Y53" s="558"/>
      <c r="Z53" s="558" t="str">
        <f t="shared" si="1"/>
        <v>Схема подключения теплопотребляющей установки к коллектору источника тепловой энергии</v>
      </c>
      <c r="AA53" s="558"/>
      <c r="AB53" s="558"/>
      <c r="AC53" s="558"/>
      <c r="AD53" s="554"/>
      <c r="AE53" s="554"/>
      <c r="AF53" s="554"/>
      <c r="AG53" s="554"/>
      <c r="AH53" s="554"/>
      <c r="AI53" s="554"/>
      <c r="AJ53" s="554"/>
    </row>
    <row r="54" spans="1:36" s="493" customFormat="1" ht="33.75">
      <c r="A54" s="1376"/>
      <c r="B54" s="1376"/>
      <c r="C54" s="1376"/>
      <c r="D54" s="1376"/>
      <c r="E54" s="1376"/>
      <c r="F54" s="1376">
        <v>1</v>
      </c>
      <c r="G54" s="813"/>
      <c r="H54" s="813"/>
      <c r="I54" s="1376"/>
      <c r="J54" s="1376">
        <v>1</v>
      </c>
      <c r="K54" s="821"/>
      <c r="L54" s="562" t="str">
        <f>mergeValue(A54) &amp;"."&amp; mergeValue(B54)&amp;"."&amp; mergeValue(C54)&amp;"."&amp; mergeValue(D54)&amp;"."&amp; mergeValue(E54)&amp;"."&amp; mergeValue(F54)</f>
        <v>1.1.1.1.1.1</v>
      </c>
      <c r="M54" s="525" t="s">
        <v>9</v>
      </c>
      <c r="N54" s="615"/>
      <c r="O54" s="1379"/>
      <c r="P54" s="1380"/>
      <c r="Q54" s="1380"/>
      <c r="R54" s="1380"/>
      <c r="S54" s="1380"/>
      <c r="T54" s="1380"/>
      <c r="U54" s="1380"/>
      <c r="V54" s="1381"/>
      <c r="W54" s="1128" t="s">
        <v>723</v>
      </c>
      <c r="X54" s="554"/>
      <c r="Y54" s="558"/>
      <c r="Z54" s="558" t="str">
        <f t="shared" si="1"/>
        <v>Группа потребителей</v>
      </c>
      <c r="AA54" s="558"/>
      <c r="AB54" s="558"/>
      <c r="AC54" s="558"/>
      <c r="AD54" s="554"/>
      <c r="AE54" s="554"/>
      <c r="AF54" s="554"/>
      <c r="AG54" s="554"/>
      <c r="AH54" s="554"/>
      <c r="AI54" s="554"/>
      <c r="AJ54" s="554"/>
    </row>
    <row r="55" spans="1:36" s="493" customFormat="1" ht="122.1" customHeight="1">
      <c r="A55" s="1376"/>
      <c r="B55" s="1376"/>
      <c r="C55" s="1376"/>
      <c r="D55" s="1376"/>
      <c r="E55" s="1376"/>
      <c r="F55" s="1376"/>
      <c r="G55" s="813">
        <v>1</v>
      </c>
      <c r="H55" s="813"/>
      <c r="I55" s="1376"/>
      <c r="J55" s="1376"/>
      <c r="K55" s="821">
        <v>1</v>
      </c>
      <c r="L55" s="562" t="str">
        <f>mergeValue(A55) &amp;"."&amp; mergeValue(B55)&amp;"."&amp; mergeValue(C55)&amp;"."&amp; mergeValue(D55)&amp;"."&amp; mergeValue(E55)&amp;"."&amp; mergeValue(F55)&amp;"."&amp; mergeValue(G55)</f>
        <v>1.1.1.1.1.1.1</v>
      </c>
      <c r="M55" s="1016"/>
      <c r="N55" s="615"/>
      <c r="O55" s="532"/>
      <c r="P55" s="532"/>
      <c r="Q55" s="1040"/>
      <c r="R55" s="1371"/>
      <c r="S55" s="1372" t="s">
        <v>83</v>
      </c>
      <c r="T55" s="1371"/>
      <c r="U55" s="1372" t="s">
        <v>83</v>
      </c>
      <c r="V55" s="532"/>
      <c r="W55" s="1346" t="s">
        <v>724</v>
      </c>
      <c r="X55" s="554" t="str">
        <f>strCheckDate(O56:V56)</f>
        <v/>
      </c>
      <c r="Y55" s="558"/>
      <c r="Z55" s="558" t="str">
        <f t="shared" si="1"/>
        <v/>
      </c>
      <c r="AA55" s="558"/>
      <c r="AB55" s="558"/>
      <c r="AC55" s="558"/>
      <c r="AD55" s="554"/>
      <c r="AE55" s="554"/>
      <c r="AF55" s="554"/>
      <c r="AG55" s="554"/>
      <c r="AH55" s="554"/>
      <c r="AI55" s="554"/>
      <c r="AJ55" s="554"/>
    </row>
    <row r="56" spans="1:36" s="493" customFormat="1" ht="14.25" hidden="1" customHeight="1">
      <c r="A56" s="1376"/>
      <c r="B56" s="1376"/>
      <c r="C56" s="1376"/>
      <c r="D56" s="1376"/>
      <c r="E56" s="1376"/>
      <c r="F56" s="1376"/>
      <c r="G56" s="813"/>
      <c r="H56" s="813"/>
      <c r="I56" s="1376"/>
      <c r="J56" s="1376"/>
      <c r="K56" s="821"/>
      <c r="L56" s="569"/>
      <c r="M56" s="615"/>
      <c r="N56" s="615"/>
      <c r="O56" s="532"/>
      <c r="P56" s="532"/>
      <c r="Q56" s="553" t="str">
        <f>R55 &amp; "-" &amp; T55</f>
        <v>-</v>
      </c>
      <c r="R56" s="1371"/>
      <c r="S56" s="1372"/>
      <c r="T56" s="1371"/>
      <c r="U56" s="1372"/>
      <c r="V56" s="532"/>
      <c r="W56" s="1347"/>
      <c r="X56" s="554"/>
      <c r="Y56" s="558"/>
      <c r="Z56" s="558" t="str">
        <f t="shared" si="1"/>
        <v/>
      </c>
      <c r="AA56" s="558"/>
      <c r="AB56" s="558"/>
      <c r="AC56" s="558"/>
      <c r="AD56" s="554"/>
      <c r="AE56" s="554"/>
      <c r="AF56" s="554"/>
      <c r="AG56" s="554"/>
      <c r="AH56" s="554"/>
      <c r="AI56" s="554"/>
      <c r="AJ56" s="554"/>
    </row>
    <row r="57" spans="1:36" s="493" customFormat="1" ht="15" customHeight="1">
      <c r="A57" s="1376"/>
      <c r="B57" s="1376"/>
      <c r="C57" s="1376"/>
      <c r="D57" s="1376"/>
      <c r="E57" s="1376"/>
      <c r="F57" s="1376"/>
      <c r="G57" s="815"/>
      <c r="H57" s="813"/>
      <c r="I57" s="1376"/>
      <c r="J57" s="1376"/>
      <c r="K57" s="820"/>
      <c r="L57" s="508"/>
      <c r="M57" s="527" t="s">
        <v>24</v>
      </c>
      <c r="N57" s="534"/>
      <c r="O57" s="534"/>
      <c r="P57" s="534"/>
      <c r="Q57" s="534"/>
      <c r="R57" s="534"/>
      <c r="S57" s="534"/>
      <c r="T57" s="534"/>
      <c r="U57" s="534"/>
      <c r="V57" s="530"/>
      <c r="W57" s="1348"/>
      <c r="X57" s="554"/>
      <c r="Y57" s="558"/>
      <c r="Z57" s="558" t="str">
        <f t="shared" si="1"/>
        <v>Добавить вид теплоносителя (параметры теплоносителя)</v>
      </c>
      <c r="AA57" s="558"/>
      <c r="AB57" s="558"/>
      <c r="AC57" s="558"/>
      <c r="AD57" s="554"/>
      <c r="AE57" s="554"/>
      <c r="AF57" s="554"/>
      <c r="AG57" s="554"/>
      <c r="AH57" s="554"/>
      <c r="AI57" s="554"/>
      <c r="AJ57" s="554"/>
    </row>
    <row r="58" spans="1:36" s="493" customFormat="1" ht="15" customHeight="1">
      <c r="A58" s="1376"/>
      <c r="B58" s="1376"/>
      <c r="C58" s="1376"/>
      <c r="D58" s="1376"/>
      <c r="E58" s="1376"/>
      <c r="F58" s="815"/>
      <c r="G58" s="815"/>
      <c r="H58" s="813"/>
      <c r="I58" s="1376"/>
      <c r="J58" s="815"/>
      <c r="K58" s="820"/>
      <c r="L58" s="508"/>
      <c r="M58" s="526" t="s">
        <v>10</v>
      </c>
      <c r="N58" s="534"/>
      <c r="O58" s="534"/>
      <c r="P58" s="534"/>
      <c r="Q58" s="534"/>
      <c r="R58" s="534"/>
      <c r="S58" s="534"/>
      <c r="T58" s="534"/>
      <c r="U58" s="533"/>
      <c r="V58" s="534"/>
      <c r="W58" s="634"/>
      <c r="X58" s="554"/>
      <c r="Y58" s="558"/>
      <c r="Z58" s="558" t="str">
        <f t="shared" si="1"/>
        <v>Добавить группу потребителей</v>
      </c>
      <c r="AA58" s="558"/>
      <c r="AB58" s="558"/>
      <c r="AC58" s="558"/>
      <c r="AD58" s="554"/>
      <c r="AE58" s="554"/>
      <c r="AF58" s="554"/>
      <c r="AG58" s="554"/>
      <c r="AH58" s="554"/>
      <c r="AI58" s="554"/>
      <c r="AJ58" s="554"/>
    </row>
    <row r="59" spans="1:36" s="493" customFormat="1" ht="15" customHeight="1">
      <c r="A59" s="1376"/>
      <c r="B59" s="1376"/>
      <c r="C59" s="1376"/>
      <c r="D59" s="1376"/>
      <c r="E59" s="819"/>
      <c r="F59" s="815"/>
      <c r="G59" s="815"/>
      <c r="H59" s="815"/>
      <c r="I59" s="811"/>
      <c r="J59" s="808"/>
      <c r="K59" s="818"/>
      <c r="L59" s="508"/>
      <c r="M59" s="521" t="s">
        <v>11</v>
      </c>
      <c r="N59" s="534"/>
      <c r="O59" s="534"/>
      <c r="P59" s="534"/>
      <c r="Q59" s="534"/>
      <c r="R59" s="534"/>
      <c r="S59" s="534"/>
      <c r="T59" s="534"/>
      <c r="U59" s="533"/>
      <c r="V59" s="534"/>
      <c r="W59" s="634"/>
      <c r="X59" s="554"/>
      <c r="Y59" s="558"/>
      <c r="Z59" s="558" t="str">
        <f t="shared" si="1"/>
        <v>Добавить схему подключения</v>
      </c>
      <c r="AA59" s="558"/>
      <c r="AB59" s="558"/>
      <c r="AC59" s="558"/>
      <c r="AD59" s="554"/>
      <c r="AE59" s="554"/>
      <c r="AF59" s="554"/>
      <c r="AG59" s="554"/>
      <c r="AH59" s="554"/>
      <c r="AI59" s="554"/>
      <c r="AJ59" s="554"/>
    </row>
    <row r="60" spans="1:36" s="493" customFormat="1" ht="15" customHeight="1">
      <c r="A60" s="1376"/>
      <c r="B60" s="1376"/>
      <c r="C60" s="1376"/>
      <c r="D60" s="819"/>
      <c r="E60" s="819"/>
      <c r="F60" s="815"/>
      <c r="G60" s="815"/>
      <c r="H60" s="815"/>
      <c r="I60" s="811"/>
      <c r="J60" s="808"/>
      <c r="K60" s="818"/>
      <c r="L60" s="508"/>
      <c r="M60" s="520" t="s">
        <v>16</v>
      </c>
      <c r="N60" s="534"/>
      <c r="O60" s="534"/>
      <c r="P60" s="534"/>
      <c r="Q60" s="534"/>
      <c r="R60" s="534"/>
      <c r="S60" s="534"/>
      <c r="T60" s="534"/>
      <c r="U60" s="533"/>
      <c r="V60" s="534"/>
      <c r="W60" s="634"/>
      <c r="X60" s="554"/>
      <c r="Y60" s="558"/>
      <c r="Z60" s="558" t="str">
        <f t="shared" si="1"/>
        <v>Добавить источник тепловой энергии</v>
      </c>
      <c r="AA60" s="558"/>
      <c r="AB60" s="558"/>
      <c r="AC60" s="558"/>
      <c r="AD60" s="554"/>
      <c r="AE60" s="554"/>
      <c r="AF60" s="554"/>
      <c r="AG60" s="554"/>
      <c r="AH60" s="554"/>
      <c r="AI60" s="554"/>
      <c r="AJ60" s="554"/>
    </row>
    <row r="61" spans="1:36" s="493" customFormat="1" ht="15" customHeight="1">
      <c r="A61" s="1376"/>
      <c r="B61" s="1376"/>
      <c r="C61" s="819"/>
      <c r="D61" s="819"/>
      <c r="E61" s="819"/>
      <c r="F61" s="819"/>
      <c r="G61" s="824"/>
      <c r="H61" s="811"/>
      <c r="I61" s="822"/>
      <c r="J61" s="808"/>
      <c r="K61" s="823"/>
      <c r="L61" s="508"/>
      <c r="M61" s="519" t="s">
        <v>17</v>
      </c>
      <c r="N61" s="534"/>
      <c r="O61" s="534"/>
      <c r="P61" s="534"/>
      <c r="Q61" s="534"/>
      <c r="R61" s="534"/>
      <c r="S61" s="534"/>
      <c r="T61" s="534"/>
      <c r="U61" s="533"/>
      <c r="V61" s="534"/>
      <c r="W61" s="634"/>
      <c r="X61" s="554"/>
      <c r="Y61" s="558"/>
      <c r="Z61" s="558" t="str">
        <f t="shared" si="1"/>
        <v>Добавить наименование системы теплоснабжения</v>
      </c>
      <c r="AA61" s="558"/>
      <c r="AB61" s="558"/>
      <c r="AC61" s="558"/>
      <c r="AD61" s="554"/>
      <c r="AE61" s="554"/>
      <c r="AF61" s="554"/>
      <c r="AG61" s="554"/>
      <c r="AH61" s="554"/>
      <c r="AI61" s="554"/>
      <c r="AJ61" s="554"/>
    </row>
    <row r="62" spans="1:36" s="493" customFormat="1" ht="15" customHeight="1">
      <c r="A62" s="1376"/>
      <c r="B62" s="819"/>
      <c r="C62" s="819"/>
      <c r="D62" s="819"/>
      <c r="E62" s="819"/>
      <c r="F62" s="819"/>
      <c r="G62" s="824"/>
      <c r="H62" s="811"/>
      <c r="I62" s="811"/>
      <c r="J62" s="808"/>
      <c r="K62" s="818"/>
      <c r="L62" s="508"/>
      <c r="M62" s="528" t="s">
        <v>18</v>
      </c>
      <c r="N62" s="534"/>
      <c r="O62" s="534"/>
      <c r="P62" s="534"/>
      <c r="Q62" s="534"/>
      <c r="R62" s="534"/>
      <c r="S62" s="534"/>
      <c r="T62" s="534"/>
      <c r="U62" s="533"/>
      <c r="V62" s="534"/>
      <c r="W62" s="634"/>
      <c r="X62" s="554"/>
      <c r="Y62" s="558"/>
      <c r="Z62" s="558" t="str">
        <f t="shared" si="1"/>
        <v>Добавить территорию действия тарифа</v>
      </c>
      <c r="AA62" s="558"/>
      <c r="AB62" s="558"/>
      <c r="AC62" s="558"/>
      <c r="AD62" s="554"/>
      <c r="AE62" s="554"/>
      <c r="AF62" s="554"/>
      <c r="AG62" s="554"/>
      <c r="AH62" s="554"/>
      <c r="AI62" s="554"/>
      <c r="AJ62" s="554"/>
    </row>
    <row r="63" spans="1:36" s="492" customFormat="1" ht="15" customHeight="1">
      <c r="A63" s="807"/>
      <c r="B63" s="807"/>
      <c r="C63" s="807"/>
      <c r="D63" s="807"/>
      <c r="E63" s="807"/>
      <c r="F63" s="807"/>
      <c r="G63" s="807"/>
      <c r="H63" s="807"/>
      <c r="I63" s="807"/>
      <c r="J63" s="807"/>
      <c r="K63" s="807"/>
      <c r="L63" s="462"/>
      <c r="M63" s="535" t="s">
        <v>308</v>
      </c>
      <c r="N63" s="534"/>
      <c r="O63" s="534"/>
      <c r="P63" s="534"/>
      <c r="Q63" s="534"/>
      <c r="R63" s="534"/>
      <c r="S63" s="534"/>
      <c r="T63" s="534"/>
      <c r="U63" s="533"/>
      <c r="V63" s="728"/>
      <c r="W63" s="728"/>
      <c r="X63" s="728"/>
      <c r="Y63" s="728"/>
      <c r="Z63" s="728"/>
      <c r="AA63" s="728"/>
      <c r="AB63" s="727"/>
      <c r="AC63" s="728"/>
      <c r="AD63" s="634"/>
      <c r="AE63" s="556"/>
      <c r="AF63" s="556"/>
      <c r="AG63" s="556"/>
      <c r="AH63" s="556"/>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3" customFormat="1" ht="22.5">
      <c r="A67" s="1376">
        <v>1</v>
      </c>
      <c r="B67" s="831"/>
      <c r="C67" s="831"/>
      <c r="D67" s="831"/>
      <c r="E67" s="832"/>
      <c r="F67" s="833"/>
      <c r="G67" s="833"/>
      <c r="H67" s="833"/>
      <c r="I67" s="834"/>
      <c r="J67" s="829"/>
      <c r="K67" s="836"/>
      <c r="L67" s="562">
        <f>mergeValue(A67)</f>
        <v>1</v>
      </c>
      <c r="M67" s="610" t="s">
        <v>19</v>
      </c>
      <c r="N67" s="615"/>
      <c r="O67" s="1442"/>
      <c r="P67" s="1443"/>
      <c r="Q67" s="1443"/>
      <c r="R67" s="1443"/>
      <c r="S67" s="1443"/>
      <c r="T67" s="1443"/>
      <c r="U67" s="1443"/>
      <c r="V67" s="1444"/>
      <c r="W67" s="1128" t="s">
        <v>721</v>
      </c>
      <c r="X67" s="554"/>
      <c r="Y67" s="558"/>
      <c r="Z67" s="558" t="str">
        <f t="shared" ref="Z67:Z80" si="2">IF(M67="","",M67 )</f>
        <v>Наименование тарифа</v>
      </c>
      <c r="AA67" s="558"/>
      <c r="AB67" s="558"/>
      <c r="AC67" s="558"/>
      <c r="AD67" s="554"/>
      <c r="AE67" s="554"/>
      <c r="AF67" s="554"/>
      <c r="AG67" s="554"/>
      <c r="AH67" s="554"/>
      <c r="AI67" s="554"/>
      <c r="AJ67" s="554"/>
    </row>
    <row r="68" spans="1:36" s="493" customFormat="1" ht="22.5">
      <c r="A68" s="1376"/>
      <c r="B68" s="1376">
        <v>1</v>
      </c>
      <c r="C68" s="831"/>
      <c r="D68" s="831"/>
      <c r="E68" s="833"/>
      <c r="F68" s="833"/>
      <c r="G68" s="833"/>
      <c r="H68" s="833"/>
      <c r="I68" s="828"/>
      <c r="J68" s="827"/>
      <c r="K68" s="830"/>
      <c r="L68" s="562" t="str">
        <f>mergeValue(A68) &amp;"."&amp; mergeValue(B68)</f>
        <v>1.1</v>
      </c>
      <c r="M68" s="516" t="s">
        <v>15</v>
      </c>
      <c r="N68" s="615"/>
      <c r="O68" s="1442"/>
      <c r="P68" s="1443"/>
      <c r="Q68" s="1443"/>
      <c r="R68" s="1443"/>
      <c r="S68" s="1443"/>
      <c r="T68" s="1443"/>
      <c r="U68" s="1443"/>
      <c r="V68" s="1444"/>
      <c r="W68" s="1128" t="s">
        <v>460</v>
      </c>
      <c r="X68" s="554"/>
      <c r="Y68" s="558"/>
      <c r="Z68" s="558" t="str">
        <f t="shared" si="2"/>
        <v>Территория действия тарифа</v>
      </c>
      <c r="AA68" s="558"/>
      <c r="AB68" s="558"/>
      <c r="AC68" s="558"/>
      <c r="AD68" s="554"/>
      <c r="AE68" s="554"/>
      <c r="AF68" s="554"/>
      <c r="AG68" s="554"/>
      <c r="AH68" s="554"/>
      <c r="AI68" s="554"/>
      <c r="AJ68" s="554"/>
    </row>
    <row r="69" spans="1:36" s="493" customFormat="1" ht="22.5">
      <c r="A69" s="1376"/>
      <c r="B69" s="1376"/>
      <c r="C69" s="1376">
        <v>1</v>
      </c>
      <c r="D69" s="831"/>
      <c r="E69" s="833"/>
      <c r="F69" s="833"/>
      <c r="G69" s="833"/>
      <c r="H69" s="833"/>
      <c r="I69" s="835"/>
      <c r="J69" s="827"/>
      <c r="K69" s="830"/>
      <c r="L69" s="562" t="str">
        <f>mergeValue(A69) &amp;"."&amp; mergeValue(B69)&amp;"."&amp; mergeValue(C69)</f>
        <v>1.1.1</v>
      </c>
      <c r="M69" s="517" t="s">
        <v>7</v>
      </c>
      <c r="N69" s="615"/>
      <c r="O69" s="1442"/>
      <c r="P69" s="1443"/>
      <c r="Q69" s="1443"/>
      <c r="R69" s="1443"/>
      <c r="S69" s="1443"/>
      <c r="T69" s="1443"/>
      <c r="U69" s="1443"/>
      <c r="V69" s="1444"/>
      <c r="W69" s="1128" t="s">
        <v>601</v>
      </c>
      <c r="X69" s="554"/>
      <c r="Y69" s="558"/>
      <c r="Z69" s="558" t="str">
        <f t="shared" si="2"/>
        <v xml:space="preserve">Наименование системы теплоснабжения </v>
      </c>
      <c r="AA69" s="558"/>
      <c r="AB69" s="558"/>
      <c r="AC69" s="558"/>
      <c r="AD69" s="554"/>
      <c r="AE69" s="554"/>
      <c r="AF69" s="554"/>
      <c r="AG69" s="554"/>
      <c r="AH69" s="554"/>
      <c r="AI69" s="554"/>
      <c r="AJ69" s="554"/>
    </row>
    <row r="70" spans="1:36" s="493" customFormat="1" ht="22.5">
      <c r="A70" s="1376"/>
      <c r="B70" s="1376"/>
      <c r="C70" s="1376"/>
      <c r="D70" s="1376">
        <v>1</v>
      </c>
      <c r="E70" s="833"/>
      <c r="F70" s="833"/>
      <c r="G70" s="833"/>
      <c r="H70" s="833"/>
      <c r="I70" s="835"/>
      <c r="J70" s="827"/>
      <c r="K70" s="830"/>
      <c r="L70" s="562" t="str">
        <f>mergeValue(A70) &amp;"."&amp; mergeValue(B70)&amp;"."&amp; mergeValue(C70)&amp;"."&amp; mergeValue(D70)</f>
        <v>1.1.1.1</v>
      </c>
      <c r="M70" s="518" t="s">
        <v>21</v>
      </c>
      <c r="N70" s="615"/>
      <c r="O70" s="1442"/>
      <c r="P70" s="1443"/>
      <c r="Q70" s="1443"/>
      <c r="R70" s="1443"/>
      <c r="S70" s="1443"/>
      <c r="T70" s="1443"/>
      <c r="U70" s="1443"/>
      <c r="V70" s="1444"/>
      <c r="W70" s="1128" t="s">
        <v>602</v>
      </c>
      <c r="X70" s="554"/>
      <c r="Y70" s="558"/>
      <c r="Z70" s="558" t="str">
        <f t="shared" si="2"/>
        <v xml:space="preserve">Источник тепловой энергии  </v>
      </c>
      <c r="AA70" s="558"/>
      <c r="AB70" s="558"/>
      <c r="AC70" s="558"/>
      <c r="AD70" s="554"/>
      <c r="AE70" s="554"/>
      <c r="AF70" s="554"/>
      <c r="AG70" s="554"/>
      <c r="AH70" s="554"/>
      <c r="AI70" s="554"/>
      <c r="AJ70" s="554"/>
    </row>
    <row r="71" spans="1:36" s="493" customFormat="1" ht="78.75">
      <c r="A71" s="1376"/>
      <c r="B71" s="1376"/>
      <c r="C71" s="1376"/>
      <c r="D71" s="1376"/>
      <c r="E71" s="1376">
        <v>1</v>
      </c>
      <c r="F71" s="833"/>
      <c r="G71" s="833"/>
      <c r="H71" s="831">
        <v>1</v>
      </c>
      <c r="I71" s="1376">
        <v>1</v>
      </c>
      <c r="J71" s="833"/>
      <c r="K71" s="838"/>
      <c r="L71" s="562" t="str">
        <f>mergeValue(A71) &amp;"."&amp; mergeValue(B71)&amp;"."&amp; mergeValue(C71)&amp;"."&amp; mergeValue(D71)&amp;"."&amp; mergeValue(E71)</f>
        <v>1.1.1.1.1</v>
      </c>
      <c r="M71" s="524" t="s">
        <v>8</v>
      </c>
      <c r="N71" s="615"/>
      <c r="O71" s="1379"/>
      <c r="P71" s="1380"/>
      <c r="Q71" s="1380"/>
      <c r="R71" s="1380"/>
      <c r="S71" s="1380"/>
      <c r="T71" s="1380"/>
      <c r="U71" s="1380"/>
      <c r="V71" s="1381"/>
      <c r="W71" s="1128" t="s">
        <v>722</v>
      </c>
      <c r="X71" s="554"/>
      <c r="Y71" s="558"/>
      <c r="Z71" s="558" t="str">
        <f t="shared" si="2"/>
        <v>Схема подключения теплопотребляющей установки к коллектору источника тепловой энергии</v>
      </c>
      <c r="AA71" s="558"/>
      <c r="AB71" s="558"/>
      <c r="AC71" s="558"/>
      <c r="AD71" s="554"/>
      <c r="AE71" s="554"/>
      <c r="AF71" s="554"/>
      <c r="AG71" s="554"/>
      <c r="AH71" s="554"/>
      <c r="AI71" s="554"/>
      <c r="AJ71" s="554"/>
    </row>
    <row r="72" spans="1:36" s="493" customFormat="1" ht="33.75">
      <c r="A72" s="1376"/>
      <c r="B72" s="1376"/>
      <c r="C72" s="1376"/>
      <c r="D72" s="1376"/>
      <c r="E72" s="1376"/>
      <c r="F72" s="1376">
        <v>1</v>
      </c>
      <c r="G72" s="831"/>
      <c r="H72" s="831"/>
      <c r="I72" s="1376"/>
      <c r="J72" s="1376">
        <v>1</v>
      </c>
      <c r="K72" s="839"/>
      <c r="L72" s="562" t="str">
        <f>mergeValue(A72) &amp;"."&amp; mergeValue(B72)&amp;"."&amp; mergeValue(C72)&amp;"."&amp; mergeValue(D72)&amp;"."&amp; mergeValue(E72)&amp;"."&amp; mergeValue(F72)</f>
        <v>1.1.1.1.1.1</v>
      </c>
      <c r="M72" s="525" t="s">
        <v>9</v>
      </c>
      <c r="N72" s="615"/>
      <c r="O72" s="1379"/>
      <c r="P72" s="1380"/>
      <c r="Q72" s="1380"/>
      <c r="R72" s="1380"/>
      <c r="S72" s="1380"/>
      <c r="T72" s="1380"/>
      <c r="U72" s="1380"/>
      <c r="V72" s="1381"/>
      <c r="W72" s="1128" t="s">
        <v>723</v>
      </c>
      <c r="X72" s="554"/>
      <c r="Y72" s="558"/>
      <c r="Z72" s="558" t="str">
        <f t="shared" si="2"/>
        <v>Группа потребителей</v>
      </c>
      <c r="AA72" s="558"/>
      <c r="AB72" s="558"/>
      <c r="AC72" s="558"/>
      <c r="AD72" s="554"/>
      <c r="AE72" s="554"/>
      <c r="AF72" s="554"/>
      <c r="AG72" s="554"/>
      <c r="AH72" s="554"/>
      <c r="AI72" s="554"/>
      <c r="AJ72" s="554"/>
    </row>
    <row r="73" spans="1:36" s="493" customFormat="1" ht="122.1" customHeight="1">
      <c r="A73" s="1376"/>
      <c r="B73" s="1376"/>
      <c r="C73" s="1376"/>
      <c r="D73" s="1376"/>
      <c r="E73" s="1376"/>
      <c r="F73" s="1376"/>
      <c r="G73" s="831">
        <v>1</v>
      </c>
      <c r="H73" s="831"/>
      <c r="I73" s="1376"/>
      <c r="J73" s="1376"/>
      <c r="K73" s="839">
        <v>1</v>
      </c>
      <c r="L73" s="562" t="str">
        <f>mergeValue(A73) &amp;"."&amp; mergeValue(B73)&amp;"."&amp; mergeValue(C73)&amp;"."&amp; mergeValue(D73)&amp;"."&amp; mergeValue(E73)&amp;"."&amp; mergeValue(F73)&amp;"."&amp; mergeValue(G73)</f>
        <v>1.1.1.1.1.1.1</v>
      </c>
      <c r="M73" s="1016"/>
      <c r="N73" s="615"/>
      <c r="O73" s="532"/>
      <c r="P73" s="532"/>
      <c r="Q73" s="1040"/>
      <c r="R73" s="1371"/>
      <c r="S73" s="1372" t="s">
        <v>83</v>
      </c>
      <c r="T73" s="1371"/>
      <c r="U73" s="1372" t="s">
        <v>83</v>
      </c>
      <c r="V73" s="532"/>
      <c r="W73" s="1346" t="s">
        <v>724</v>
      </c>
      <c r="X73" s="554" t="str">
        <f>strCheckDate(O74:V74)</f>
        <v/>
      </c>
      <c r="Y73" s="558"/>
      <c r="Z73" s="558" t="str">
        <f t="shared" si="2"/>
        <v/>
      </c>
      <c r="AA73" s="558"/>
      <c r="AB73" s="558"/>
      <c r="AC73" s="558"/>
      <c r="AD73" s="554"/>
      <c r="AE73" s="554"/>
      <c r="AF73" s="554"/>
      <c r="AG73" s="554"/>
      <c r="AH73" s="554"/>
      <c r="AI73" s="554"/>
      <c r="AJ73" s="554"/>
    </row>
    <row r="74" spans="1:36" s="493" customFormat="1" ht="14.25" hidden="1" customHeight="1">
      <c r="A74" s="1376"/>
      <c r="B74" s="1376"/>
      <c r="C74" s="1376"/>
      <c r="D74" s="1376"/>
      <c r="E74" s="1376"/>
      <c r="F74" s="1376"/>
      <c r="G74" s="831"/>
      <c r="H74" s="831"/>
      <c r="I74" s="1376"/>
      <c r="J74" s="1376"/>
      <c r="K74" s="839"/>
      <c r="L74" s="569"/>
      <c r="M74" s="615"/>
      <c r="N74" s="615"/>
      <c r="O74" s="532"/>
      <c r="P74" s="532"/>
      <c r="Q74" s="553" t="str">
        <f>R73 &amp; "-" &amp; T73</f>
        <v>-</v>
      </c>
      <c r="R74" s="1371"/>
      <c r="S74" s="1372"/>
      <c r="T74" s="1371"/>
      <c r="U74" s="1372"/>
      <c r="V74" s="532"/>
      <c r="W74" s="1347"/>
      <c r="X74" s="554"/>
      <c r="Y74" s="558"/>
      <c r="Z74" s="558" t="str">
        <f t="shared" si="2"/>
        <v/>
      </c>
      <c r="AA74" s="558"/>
      <c r="AB74" s="558"/>
      <c r="AC74" s="558"/>
      <c r="AD74" s="554"/>
      <c r="AE74" s="554"/>
      <c r="AF74" s="554"/>
      <c r="AG74" s="554"/>
      <c r="AH74" s="554"/>
      <c r="AI74" s="554"/>
      <c r="AJ74" s="554"/>
    </row>
    <row r="75" spans="1:36" s="493" customFormat="1" ht="15" customHeight="1">
      <c r="A75" s="1376"/>
      <c r="B75" s="1376"/>
      <c r="C75" s="1376"/>
      <c r="D75" s="1376"/>
      <c r="E75" s="1376"/>
      <c r="F75" s="1376"/>
      <c r="G75" s="833"/>
      <c r="H75" s="831"/>
      <c r="I75" s="1376"/>
      <c r="J75" s="1376"/>
      <c r="K75" s="838"/>
      <c r="L75" s="508"/>
      <c r="M75" s="527" t="s">
        <v>24</v>
      </c>
      <c r="N75" s="534"/>
      <c r="O75" s="534"/>
      <c r="P75" s="534"/>
      <c r="Q75" s="534"/>
      <c r="R75" s="534"/>
      <c r="S75" s="534"/>
      <c r="T75" s="534"/>
      <c r="U75" s="534"/>
      <c r="V75" s="530"/>
      <c r="W75" s="1348"/>
      <c r="X75" s="554"/>
      <c r="Y75" s="558"/>
      <c r="Z75" s="558" t="str">
        <f t="shared" si="2"/>
        <v>Добавить вид теплоносителя (параметры теплоносителя)</v>
      </c>
      <c r="AA75" s="558"/>
      <c r="AB75" s="558"/>
      <c r="AC75" s="558"/>
      <c r="AD75" s="554"/>
      <c r="AE75" s="554"/>
      <c r="AF75" s="554"/>
      <c r="AG75" s="554"/>
      <c r="AH75" s="554"/>
      <c r="AI75" s="554"/>
      <c r="AJ75" s="554"/>
    </row>
    <row r="76" spans="1:36" s="493" customFormat="1" ht="15" customHeight="1">
      <c r="A76" s="1376"/>
      <c r="B76" s="1376"/>
      <c r="C76" s="1376"/>
      <c r="D76" s="1376"/>
      <c r="E76" s="1376"/>
      <c r="F76" s="833"/>
      <c r="G76" s="833"/>
      <c r="H76" s="831"/>
      <c r="I76" s="1376"/>
      <c r="J76" s="833"/>
      <c r="K76" s="838"/>
      <c r="L76" s="508"/>
      <c r="M76" s="526" t="s">
        <v>10</v>
      </c>
      <c r="N76" s="534"/>
      <c r="O76" s="534"/>
      <c r="P76" s="534"/>
      <c r="Q76" s="534"/>
      <c r="R76" s="534"/>
      <c r="S76" s="534"/>
      <c r="T76" s="534"/>
      <c r="U76" s="533"/>
      <c r="V76" s="534"/>
      <c r="W76" s="634"/>
      <c r="X76" s="554"/>
      <c r="Y76" s="558"/>
      <c r="Z76" s="558" t="str">
        <f t="shared" si="2"/>
        <v>Добавить группу потребителей</v>
      </c>
      <c r="AA76" s="558"/>
      <c r="AB76" s="558"/>
      <c r="AC76" s="558"/>
      <c r="AD76" s="554"/>
      <c r="AE76" s="554"/>
      <c r="AF76" s="554"/>
      <c r="AG76" s="554"/>
      <c r="AH76" s="554"/>
      <c r="AI76" s="554"/>
      <c r="AJ76" s="554"/>
    </row>
    <row r="77" spans="1:36" s="493" customFormat="1" ht="15" customHeight="1">
      <c r="A77" s="1376"/>
      <c r="B77" s="1376"/>
      <c r="C77" s="1376"/>
      <c r="D77" s="1376"/>
      <c r="E77" s="837"/>
      <c r="F77" s="833"/>
      <c r="G77" s="833"/>
      <c r="H77" s="833"/>
      <c r="I77" s="829"/>
      <c r="J77" s="826"/>
      <c r="K77" s="836"/>
      <c r="L77" s="508"/>
      <c r="M77" s="521" t="s">
        <v>11</v>
      </c>
      <c r="N77" s="534"/>
      <c r="O77" s="534"/>
      <c r="P77" s="534"/>
      <c r="Q77" s="534"/>
      <c r="R77" s="534"/>
      <c r="S77" s="534"/>
      <c r="T77" s="534"/>
      <c r="U77" s="533"/>
      <c r="V77" s="534"/>
      <c r="W77" s="634"/>
      <c r="X77" s="554"/>
      <c r="Y77" s="558"/>
      <c r="Z77" s="558" t="str">
        <f t="shared" si="2"/>
        <v>Добавить схему подключения</v>
      </c>
      <c r="AA77" s="558"/>
      <c r="AB77" s="558"/>
      <c r="AC77" s="558"/>
      <c r="AD77" s="554"/>
      <c r="AE77" s="554"/>
      <c r="AF77" s="554"/>
      <c r="AG77" s="554"/>
      <c r="AH77" s="554"/>
      <c r="AI77" s="554"/>
      <c r="AJ77" s="554"/>
    </row>
    <row r="78" spans="1:36" s="493" customFormat="1" ht="15" customHeight="1">
      <c r="A78" s="1376"/>
      <c r="B78" s="1376"/>
      <c r="C78" s="1376"/>
      <c r="D78" s="837"/>
      <c r="E78" s="837"/>
      <c r="F78" s="833"/>
      <c r="G78" s="833"/>
      <c r="H78" s="833"/>
      <c r="I78" s="829"/>
      <c r="J78" s="826"/>
      <c r="K78" s="836"/>
      <c r="L78" s="508"/>
      <c r="M78" s="520" t="s">
        <v>16</v>
      </c>
      <c r="N78" s="534"/>
      <c r="O78" s="534"/>
      <c r="P78" s="534"/>
      <c r="Q78" s="534"/>
      <c r="R78" s="534"/>
      <c r="S78" s="534"/>
      <c r="T78" s="534"/>
      <c r="U78" s="533"/>
      <c r="V78" s="534"/>
      <c r="W78" s="634"/>
      <c r="X78" s="554"/>
      <c r="Y78" s="558"/>
      <c r="Z78" s="558" t="str">
        <f t="shared" si="2"/>
        <v>Добавить источник тепловой энергии</v>
      </c>
      <c r="AA78" s="558"/>
      <c r="AB78" s="558"/>
      <c r="AC78" s="558"/>
      <c r="AD78" s="554"/>
      <c r="AE78" s="554"/>
      <c r="AF78" s="554"/>
      <c r="AG78" s="554"/>
      <c r="AH78" s="554"/>
      <c r="AI78" s="554"/>
      <c r="AJ78" s="554"/>
    </row>
    <row r="79" spans="1:36" s="493" customFormat="1" ht="15" customHeight="1">
      <c r="A79" s="1376"/>
      <c r="B79" s="1376"/>
      <c r="C79" s="837"/>
      <c r="D79" s="837"/>
      <c r="E79" s="837"/>
      <c r="F79" s="837"/>
      <c r="G79" s="842"/>
      <c r="H79" s="829"/>
      <c r="I79" s="840"/>
      <c r="J79" s="826"/>
      <c r="K79" s="841"/>
      <c r="L79" s="508"/>
      <c r="M79" s="519" t="s">
        <v>17</v>
      </c>
      <c r="N79" s="534"/>
      <c r="O79" s="534"/>
      <c r="P79" s="534"/>
      <c r="Q79" s="534"/>
      <c r="R79" s="534"/>
      <c r="S79" s="534"/>
      <c r="T79" s="534"/>
      <c r="U79" s="533"/>
      <c r="V79" s="534"/>
      <c r="W79" s="634"/>
      <c r="X79" s="554"/>
      <c r="Y79" s="558"/>
      <c r="Z79" s="558" t="str">
        <f t="shared" si="2"/>
        <v>Добавить наименование системы теплоснабжения</v>
      </c>
      <c r="AA79" s="558"/>
      <c r="AB79" s="558"/>
      <c r="AC79" s="558"/>
      <c r="AD79" s="554"/>
      <c r="AE79" s="554"/>
      <c r="AF79" s="554"/>
      <c r="AG79" s="554"/>
      <c r="AH79" s="554"/>
      <c r="AI79" s="554"/>
      <c r="AJ79" s="554"/>
    </row>
    <row r="80" spans="1:36" s="493" customFormat="1" ht="15" customHeight="1">
      <c r="A80" s="1376"/>
      <c r="B80" s="837"/>
      <c r="C80" s="837"/>
      <c r="D80" s="837"/>
      <c r="E80" s="837"/>
      <c r="F80" s="837"/>
      <c r="G80" s="842"/>
      <c r="H80" s="829"/>
      <c r="I80" s="829"/>
      <c r="J80" s="826"/>
      <c r="K80" s="836"/>
      <c r="L80" s="508"/>
      <c r="M80" s="528" t="s">
        <v>18</v>
      </c>
      <c r="N80" s="534"/>
      <c r="O80" s="534"/>
      <c r="P80" s="534"/>
      <c r="Q80" s="534"/>
      <c r="R80" s="534"/>
      <c r="S80" s="534"/>
      <c r="T80" s="534"/>
      <c r="U80" s="533"/>
      <c r="V80" s="534"/>
      <c r="W80" s="634"/>
      <c r="X80" s="554"/>
      <c r="Y80" s="558"/>
      <c r="Z80" s="558" t="str">
        <f t="shared" si="2"/>
        <v>Добавить территорию действия тарифа</v>
      </c>
      <c r="AA80" s="558"/>
      <c r="AB80" s="558"/>
      <c r="AC80" s="558"/>
      <c r="AD80" s="554"/>
      <c r="AE80" s="554"/>
      <c r="AF80" s="554"/>
      <c r="AG80" s="554"/>
      <c r="AH80" s="554"/>
      <c r="AI80" s="554"/>
      <c r="AJ80" s="554"/>
    </row>
    <row r="81" spans="1:36" s="492" customFormat="1" ht="15" customHeight="1">
      <c r="A81" s="825"/>
      <c r="B81" s="825"/>
      <c r="C81" s="825"/>
      <c r="D81" s="825"/>
      <c r="E81" s="825"/>
      <c r="F81" s="825"/>
      <c r="G81" s="825"/>
      <c r="H81" s="825"/>
      <c r="I81" s="825"/>
      <c r="J81" s="825"/>
      <c r="K81" s="825"/>
      <c r="L81" s="462"/>
      <c r="M81" s="535" t="s">
        <v>308</v>
      </c>
      <c r="N81" s="534"/>
      <c r="O81" s="534"/>
      <c r="P81" s="534"/>
      <c r="Q81" s="534"/>
      <c r="R81" s="534"/>
      <c r="S81" s="534"/>
      <c r="T81" s="534"/>
      <c r="U81" s="533"/>
      <c r="V81" s="728"/>
      <c r="W81" s="728"/>
      <c r="X81" s="728"/>
      <c r="Y81" s="728"/>
      <c r="Z81" s="728"/>
      <c r="AA81" s="728"/>
      <c r="AB81" s="727"/>
      <c r="AC81" s="728"/>
      <c r="AD81" s="634"/>
      <c r="AE81" s="556"/>
      <c r="AF81" s="556"/>
      <c r="AG81" s="556"/>
      <c r="AH81" s="556"/>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3" customFormat="1" ht="22.5">
      <c r="A85" s="1376">
        <v>1</v>
      </c>
      <c r="B85" s="867"/>
      <c r="C85" s="867"/>
      <c r="D85" s="867"/>
      <c r="E85" s="868"/>
      <c r="F85" s="869"/>
      <c r="G85" s="867"/>
      <c r="H85" s="867"/>
      <c r="I85" s="870"/>
      <c r="J85" s="865"/>
      <c r="K85" s="874">
        <v>1</v>
      </c>
      <c r="L85" s="562">
        <f>mergeValue(A85)</f>
        <v>1</v>
      </c>
      <c r="M85" s="610" t="s">
        <v>19</v>
      </c>
      <c r="N85" s="549"/>
      <c r="O85" s="1450"/>
      <c r="P85" s="1451"/>
      <c r="Q85" s="1451"/>
      <c r="R85" s="1451"/>
      <c r="S85" s="1451"/>
      <c r="T85" s="1451"/>
      <c r="U85" s="1451"/>
      <c r="V85" s="1452"/>
      <c r="W85" s="1128" t="s">
        <v>721</v>
      </c>
      <c r="X85" s="554"/>
      <c r="Y85" s="554"/>
      <c r="Z85" s="554"/>
      <c r="AA85" s="554"/>
      <c r="AB85" s="554"/>
      <c r="AC85" s="554"/>
      <c r="AD85" s="554"/>
      <c r="AE85" s="554"/>
      <c r="AF85" s="554"/>
      <c r="AG85" s="554"/>
      <c r="AH85" s="554"/>
      <c r="AI85" s="554"/>
    </row>
    <row r="86" spans="1:36" s="493" customFormat="1" ht="22.5">
      <c r="A86" s="1376"/>
      <c r="B86" s="1376">
        <v>1</v>
      </c>
      <c r="C86" s="867"/>
      <c r="D86" s="867"/>
      <c r="E86" s="869"/>
      <c r="F86" s="869"/>
      <c r="G86" s="867"/>
      <c r="H86" s="867"/>
      <c r="I86" s="864"/>
      <c r="J86" s="863"/>
      <c r="K86" s="874">
        <v>1</v>
      </c>
      <c r="L86" s="562" t="str">
        <f>mergeValue(A86) &amp;"."&amp; mergeValue(B86)</f>
        <v>1.1</v>
      </c>
      <c r="M86" s="516" t="s">
        <v>15</v>
      </c>
      <c r="N86" s="549"/>
      <c r="O86" s="1450"/>
      <c r="P86" s="1451"/>
      <c r="Q86" s="1451"/>
      <c r="R86" s="1451"/>
      <c r="S86" s="1451"/>
      <c r="T86" s="1451"/>
      <c r="U86" s="1451"/>
      <c r="V86" s="1452"/>
      <c r="W86" s="1128" t="s">
        <v>460</v>
      </c>
      <c r="X86" s="554"/>
      <c r="Y86" s="554"/>
      <c r="Z86" s="554"/>
      <c r="AA86" s="554"/>
      <c r="AB86" s="554"/>
      <c r="AC86" s="554"/>
      <c r="AD86" s="554"/>
      <c r="AE86" s="554"/>
      <c r="AF86" s="554"/>
      <c r="AG86" s="554"/>
      <c r="AH86" s="554"/>
      <c r="AI86" s="554"/>
    </row>
    <row r="87" spans="1:36" s="493" customFormat="1" ht="22.5">
      <c r="A87" s="1376"/>
      <c r="B87" s="1376"/>
      <c r="C87" s="1376">
        <v>1</v>
      </c>
      <c r="D87" s="867"/>
      <c r="E87" s="869"/>
      <c r="F87" s="869"/>
      <c r="G87" s="867"/>
      <c r="H87" s="867"/>
      <c r="I87" s="871"/>
      <c r="J87" s="863"/>
      <c r="K87" s="874">
        <v>1</v>
      </c>
      <c r="L87" s="562" t="str">
        <f>mergeValue(A87) &amp;"."&amp; mergeValue(B87)&amp;"."&amp; mergeValue(C87)</f>
        <v>1.1.1</v>
      </c>
      <c r="M87" s="517" t="s">
        <v>7</v>
      </c>
      <c r="N87" s="549"/>
      <c r="O87" s="1450"/>
      <c r="P87" s="1451"/>
      <c r="Q87" s="1451"/>
      <c r="R87" s="1451"/>
      <c r="S87" s="1451"/>
      <c r="T87" s="1451"/>
      <c r="U87" s="1451"/>
      <c r="V87" s="1452"/>
      <c r="W87" s="1128" t="s">
        <v>601</v>
      </c>
      <c r="X87" s="554"/>
      <c r="Y87" s="554"/>
      <c r="Z87" s="554"/>
      <c r="AA87" s="554"/>
      <c r="AB87" s="554"/>
      <c r="AC87" s="554"/>
      <c r="AD87" s="554"/>
      <c r="AE87" s="554"/>
      <c r="AF87" s="554"/>
      <c r="AG87" s="554"/>
      <c r="AH87" s="554"/>
      <c r="AI87" s="554"/>
    </row>
    <row r="88" spans="1:36" s="493" customFormat="1" ht="22.5">
      <c r="A88" s="1376"/>
      <c r="B88" s="1376"/>
      <c r="C88" s="1376"/>
      <c r="D88" s="1376">
        <v>1</v>
      </c>
      <c r="E88" s="869"/>
      <c r="F88" s="869"/>
      <c r="G88" s="867"/>
      <c r="H88" s="867"/>
      <c r="I88" s="1376">
        <v>1</v>
      </c>
      <c r="J88" s="863"/>
      <c r="K88" s="874">
        <v>1</v>
      </c>
      <c r="L88" s="562" t="str">
        <f>mergeValue(A88) &amp;"."&amp; mergeValue(B88)&amp;"."&amp; mergeValue(C88)&amp;"."&amp; mergeValue(D88)</f>
        <v>1.1.1.1</v>
      </c>
      <c r="M88" s="518" t="s">
        <v>21</v>
      </c>
      <c r="N88" s="549"/>
      <c r="O88" s="1450"/>
      <c r="P88" s="1451"/>
      <c r="Q88" s="1451"/>
      <c r="R88" s="1451"/>
      <c r="S88" s="1451"/>
      <c r="T88" s="1451"/>
      <c r="U88" s="1451"/>
      <c r="V88" s="1452"/>
      <c r="W88" s="1128" t="s">
        <v>602</v>
      </c>
      <c r="X88" s="554"/>
      <c r="Y88" s="554"/>
      <c r="Z88" s="554"/>
      <c r="AA88" s="554"/>
      <c r="AB88" s="554"/>
      <c r="AC88" s="554"/>
      <c r="AD88" s="554"/>
      <c r="AE88" s="554"/>
      <c r="AF88" s="554"/>
      <c r="AG88" s="554"/>
      <c r="AH88" s="554"/>
      <c r="AI88" s="554"/>
    </row>
    <row r="89" spans="1:36" s="493" customFormat="1" ht="11.25" hidden="1" customHeight="1">
      <c r="A89" s="1376"/>
      <c r="B89" s="1376"/>
      <c r="C89" s="1376"/>
      <c r="D89" s="1376"/>
      <c r="E89" s="1376">
        <v>1</v>
      </c>
      <c r="F89" s="869"/>
      <c r="G89" s="867"/>
      <c r="H89" s="867"/>
      <c r="I89" s="1376"/>
      <c r="J89" s="869"/>
      <c r="K89" s="874">
        <v>1</v>
      </c>
      <c r="L89" s="562"/>
      <c r="M89" s="524"/>
      <c r="N89" s="550"/>
      <c r="O89" s="1454"/>
      <c r="P89" s="1455"/>
      <c r="Q89" s="1455"/>
      <c r="R89" s="1455"/>
      <c r="S89" s="1455"/>
      <c r="T89" s="1455"/>
      <c r="U89" s="1455"/>
      <c r="V89" s="1456"/>
      <c r="W89" s="1089"/>
      <c r="X89" s="554"/>
      <c r="Y89" s="554"/>
      <c r="Z89" s="554"/>
      <c r="AA89" s="554"/>
      <c r="AB89" s="554"/>
      <c r="AC89" s="554"/>
      <c r="AD89" s="554"/>
      <c r="AE89" s="554"/>
      <c r="AF89" s="554"/>
      <c r="AG89" s="554"/>
      <c r="AH89" s="554"/>
      <c r="AI89" s="554"/>
    </row>
    <row r="90" spans="1:36" s="493" customFormat="1" ht="33.75">
      <c r="A90" s="1376"/>
      <c r="B90" s="1376"/>
      <c r="C90" s="1376"/>
      <c r="D90" s="1376"/>
      <c r="E90" s="1376"/>
      <c r="F90" s="1376">
        <v>1</v>
      </c>
      <c r="G90" s="867"/>
      <c r="H90" s="867"/>
      <c r="I90" s="1376"/>
      <c r="J90" s="1393"/>
      <c r="K90" s="874">
        <v>1</v>
      </c>
      <c r="L90" s="562" t="str">
        <f>mergeValue(A90) &amp;"."&amp; mergeValue(B90)&amp;"."&amp; mergeValue(C90)&amp;"."&amp; mergeValue(D90)&amp;"."&amp;  mergeValue(F90)</f>
        <v>1.1.1.1.1</v>
      </c>
      <c r="M90" s="524" t="s">
        <v>9</v>
      </c>
      <c r="N90" s="550"/>
      <c r="O90" s="1379"/>
      <c r="P90" s="1380"/>
      <c r="Q90" s="1380"/>
      <c r="R90" s="1380"/>
      <c r="S90" s="1380"/>
      <c r="T90" s="1380"/>
      <c r="U90" s="1380"/>
      <c r="V90" s="1381"/>
      <c r="W90" s="1128" t="s">
        <v>723</v>
      </c>
      <c r="X90" s="554"/>
      <c r="Y90" s="558" t="str">
        <f>strCheckUnique(Z90:Z93)</f>
        <v/>
      </c>
      <c r="Z90" s="554"/>
      <c r="AA90" s="558"/>
      <c r="AB90" s="554"/>
      <c r="AC90" s="554"/>
      <c r="AD90" s="554"/>
      <c r="AE90" s="554"/>
      <c r="AF90" s="554"/>
      <c r="AG90" s="554"/>
      <c r="AH90" s="554"/>
      <c r="AI90" s="554"/>
    </row>
    <row r="91" spans="1:36" s="493" customFormat="1" ht="99" customHeight="1">
      <c r="A91" s="1376"/>
      <c r="B91" s="1376"/>
      <c r="C91" s="1376"/>
      <c r="D91" s="1376"/>
      <c r="E91" s="1376"/>
      <c r="F91" s="1376"/>
      <c r="G91" s="867">
        <v>1</v>
      </c>
      <c r="H91" s="867"/>
      <c r="I91" s="1376"/>
      <c r="J91" s="1393"/>
      <c r="K91" s="866"/>
      <c r="L91" s="562" t="str">
        <f>mergeValue(A91) &amp;"."&amp; mergeValue(B91)&amp;"."&amp; mergeValue(C91)&amp;"."&amp; mergeValue(D91)&amp;"."&amp;  mergeValue(F91)&amp;"."&amp;  mergeValue(G91)</f>
        <v>1.1.1.1.1.1</v>
      </c>
      <c r="M91" s="1016"/>
      <c r="N91" s="555"/>
      <c r="O91" s="532"/>
      <c r="P91" s="532"/>
      <c r="Q91" s="532"/>
      <c r="R91" s="1382"/>
      <c r="S91" s="1372" t="s">
        <v>83</v>
      </c>
      <c r="T91" s="1382"/>
      <c r="U91" s="1372" t="s">
        <v>83</v>
      </c>
      <c r="V91" s="507"/>
      <c r="W91" s="1346" t="s">
        <v>736</v>
      </c>
      <c r="X91" s="554" t="str">
        <f>strCheckDate(O92:V92)</f>
        <v/>
      </c>
      <c r="Y91" s="558"/>
      <c r="Z91" s="558" t="str">
        <f>IF(M91="","",M91 )</f>
        <v/>
      </c>
      <c r="AA91" s="558"/>
      <c r="AB91" s="558"/>
      <c r="AC91" s="558"/>
      <c r="AD91" s="554"/>
      <c r="AE91" s="554"/>
      <c r="AF91" s="554"/>
      <c r="AG91" s="554"/>
      <c r="AH91" s="554"/>
      <c r="AI91" s="554"/>
    </row>
    <row r="92" spans="1:36" s="493" customFormat="1" ht="11.25" hidden="1" customHeight="1">
      <c r="A92" s="1376"/>
      <c r="B92" s="1376"/>
      <c r="C92" s="1376"/>
      <c r="D92" s="1376"/>
      <c r="E92" s="1376"/>
      <c r="F92" s="1376"/>
      <c r="G92" s="867"/>
      <c r="H92" s="867"/>
      <c r="I92" s="1376"/>
      <c r="J92" s="1393"/>
      <c r="K92" s="874">
        <v>1</v>
      </c>
      <c r="L92" s="569"/>
      <c r="M92" s="615"/>
      <c r="N92" s="555"/>
      <c r="O92" s="532"/>
      <c r="P92" s="532"/>
      <c r="Q92" s="553" t="str">
        <f>R91 &amp; "-" &amp; T91</f>
        <v>-</v>
      </c>
      <c r="R92" s="1382"/>
      <c r="S92" s="1372"/>
      <c r="T92" s="1382"/>
      <c r="U92" s="1372"/>
      <c r="V92" s="507"/>
      <c r="W92" s="1347"/>
      <c r="X92" s="554"/>
      <c r="Y92" s="558"/>
      <c r="Z92" s="558"/>
      <c r="AA92" s="558"/>
      <c r="AB92" s="558"/>
      <c r="AC92" s="558"/>
      <c r="AD92" s="554"/>
      <c r="AE92" s="554"/>
      <c r="AF92" s="554"/>
      <c r="AG92" s="554"/>
      <c r="AH92" s="554"/>
      <c r="AI92" s="554"/>
    </row>
    <row r="93" spans="1:36" s="492" customFormat="1" ht="15" customHeight="1">
      <c r="A93" s="1376"/>
      <c r="B93" s="1376"/>
      <c r="C93" s="1376"/>
      <c r="D93" s="1376"/>
      <c r="E93" s="1376"/>
      <c r="F93" s="1376"/>
      <c r="G93" s="867"/>
      <c r="H93" s="867"/>
      <c r="I93" s="1376"/>
      <c r="J93" s="1393"/>
      <c r="K93" s="874">
        <v>1</v>
      </c>
      <c r="L93" s="508"/>
      <c r="M93" s="526" t="s">
        <v>24</v>
      </c>
      <c r="N93" s="521"/>
      <c r="O93" s="515"/>
      <c r="P93" s="515"/>
      <c r="Q93" s="515"/>
      <c r="R93" s="542"/>
      <c r="S93" s="534"/>
      <c r="T93" s="533"/>
      <c r="U93" s="521"/>
      <c r="V93" s="530"/>
      <c r="W93" s="1348"/>
      <c r="X93" s="556"/>
      <c r="Y93" s="556"/>
      <c r="Z93" s="556"/>
      <c r="AA93" s="556"/>
      <c r="AB93" s="556"/>
      <c r="AC93" s="556"/>
      <c r="AD93" s="556"/>
      <c r="AE93" s="556"/>
      <c r="AF93" s="556"/>
      <c r="AG93" s="556"/>
      <c r="AH93" s="556"/>
      <c r="AI93" s="556"/>
    </row>
    <row r="94" spans="1:36" s="492" customFormat="1" ht="15" customHeight="1">
      <c r="A94" s="1376"/>
      <c r="B94" s="1376"/>
      <c r="C94" s="1376"/>
      <c r="D94" s="1376"/>
      <c r="E94" s="1376"/>
      <c r="F94" s="869"/>
      <c r="G94" s="869"/>
      <c r="H94" s="867"/>
      <c r="I94" s="1376"/>
      <c r="J94" s="869"/>
      <c r="K94" s="873"/>
      <c r="L94" s="508"/>
      <c r="M94" s="521" t="s">
        <v>10</v>
      </c>
      <c r="N94" s="526"/>
      <c r="O94" s="526"/>
      <c r="P94" s="526"/>
      <c r="Q94" s="526"/>
      <c r="R94" s="526"/>
      <c r="S94" s="526"/>
      <c r="T94" s="526"/>
      <c r="U94" s="526"/>
      <c r="V94" s="526"/>
      <c r="W94" s="530"/>
      <c r="X94" s="556"/>
      <c r="Y94" s="556"/>
      <c r="Z94" s="556"/>
      <c r="AA94" s="556"/>
      <c r="AB94" s="556"/>
      <c r="AC94" s="556"/>
      <c r="AD94" s="556"/>
      <c r="AE94" s="556"/>
      <c r="AF94" s="556"/>
      <c r="AG94" s="556"/>
      <c r="AH94" s="556"/>
      <c r="AI94" s="556"/>
      <c r="AJ94" s="556"/>
    </row>
    <row r="95" spans="1:36" s="492" customFormat="1" ht="15" hidden="1" customHeight="1">
      <c r="A95" s="1376"/>
      <c r="B95" s="1376"/>
      <c r="C95" s="1376"/>
      <c r="D95" s="1376"/>
      <c r="E95" s="869"/>
      <c r="F95" s="869"/>
      <c r="G95" s="869"/>
      <c r="H95" s="867"/>
      <c r="I95" s="1376"/>
      <c r="J95" s="869"/>
      <c r="K95" s="873"/>
      <c r="L95" s="508"/>
      <c r="M95" s="521"/>
      <c r="N95" s="526"/>
      <c r="O95" s="526"/>
      <c r="P95" s="526"/>
      <c r="Q95" s="526"/>
      <c r="R95" s="526"/>
      <c r="S95" s="526"/>
      <c r="T95" s="526"/>
      <c r="U95" s="526"/>
      <c r="V95" s="526"/>
      <c r="W95" s="530"/>
      <c r="X95" s="556"/>
      <c r="Y95" s="556"/>
      <c r="Z95" s="556"/>
      <c r="AA95" s="556"/>
      <c r="AB95" s="556"/>
      <c r="AC95" s="556"/>
      <c r="AD95" s="556"/>
      <c r="AE95" s="556"/>
      <c r="AF95" s="556"/>
      <c r="AG95" s="556"/>
      <c r="AH95" s="556"/>
      <c r="AI95" s="556"/>
      <c r="AJ95" s="556"/>
    </row>
    <row r="96" spans="1:36" s="492" customFormat="1" ht="15" customHeight="1">
      <c r="A96" s="1376"/>
      <c r="B96" s="1376"/>
      <c r="C96" s="1376"/>
      <c r="D96" s="872"/>
      <c r="E96" s="872"/>
      <c r="F96" s="869"/>
      <c r="G96" s="867"/>
      <c r="H96" s="867"/>
      <c r="I96" s="865"/>
      <c r="J96" s="862"/>
      <c r="K96" s="874">
        <v>1</v>
      </c>
      <c r="L96" s="508"/>
      <c r="M96" s="520" t="s">
        <v>16</v>
      </c>
      <c r="N96" s="519"/>
      <c r="O96" s="515"/>
      <c r="P96" s="515"/>
      <c r="Q96" s="515"/>
      <c r="R96" s="542"/>
      <c r="S96" s="534"/>
      <c r="T96" s="533"/>
      <c r="U96" s="519"/>
      <c r="V96" s="534"/>
      <c r="W96" s="530"/>
      <c r="X96" s="556"/>
      <c r="Y96" s="556"/>
      <c r="Z96" s="556"/>
      <c r="AA96" s="556"/>
      <c r="AB96" s="556"/>
      <c r="AC96" s="556"/>
      <c r="AD96" s="556"/>
      <c r="AE96" s="556"/>
      <c r="AF96" s="556"/>
      <c r="AG96" s="556"/>
      <c r="AH96" s="556"/>
      <c r="AI96" s="556"/>
    </row>
    <row r="97" spans="1:40" s="492" customFormat="1" ht="15" customHeight="1">
      <c r="A97" s="1376"/>
      <c r="B97" s="1376"/>
      <c r="C97" s="872"/>
      <c r="D97" s="872"/>
      <c r="E97" s="872"/>
      <c r="F97" s="872"/>
      <c r="G97" s="867"/>
      <c r="H97" s="867"/>
      <c r="I97" s="875"/>
      <c r="J97" s="862"/>
      <c r="K97" s="874">
        <v>1</v>
      </c>
      <c r="L97" s="508"/>
      <c r="M97" s="519" t="s">
        <v>17</v>
      </c>
      <c r="N97" s="519"/>
      <c r="O97" s="515"/>
      <c r="P97" s="515"/>
      <c r="Q97" s="515"/>
      <c r="R97" s="542"/>
      <c r="S97" s="534"/>
      <c r="T97" s="533"/>
      <c r="U97" s="519"/>
      <c r="V97" s="534"/>
      <c r="W97" s="530"/>
      <c r="X97" s="556"/>
      <c r="Y97" s="556"/>
      <c r="Z97" s="556"/>
      <c r="AA97" s="556"/>
      <c r="AB97" s="556"/>
      <c r="AC97" s="556"/>
      <c r="AD97" s="556"/>
      <c r="AE97" s="556"/>
      <c r="AF97" s="556"/>
      <c r="AG97" s="556"/>
      <c r="AH97" s="556"/>
      <c r="AI97" s="556"/>
    </row>
    <row r="98" spans="1:40" s="492" customFormat="1" ht="15" customHeight="1">
      <c r="A98" s="1376"/>
      <c r="B98" s="872"/>
      <c r="C98" s="872"/>
      <c r="D98" s="872"/>
      <c r="E98" s="872"/>
      <c r="F98" s="872"/>
      <c r="G98" s="867"/>
      <c r="H98" s="867"/>
      <c r="I98" s="865"/>
      <c r="J98" s="862"/>
      <c r="K98" s="874">
        <v>1</v>
      </c>
      <c r="L98" s="508"/>
      <c r="M98" s="528" t="s">
        <v>18</v>
      </c>
      <c r="N98" s="519"/>
      <c r="O98" s="515"/>
      <c r="P98" s="515"/>
      <c r="Q98" s="515"/>
      <c r="R98" s="542"/>
      <c r="S98" s="534"/>
      <c r="T98" s="533"/>
      <c r="U98" s="519"/>
      <c r="V98" s="534"/>
      <c r="W98" s="530"/>
      <c r="X98" s="556"/>
      <c r="Y98" s="556"/>
      <c r="Z98" s="556"/>
      <c r="AA98" s="556"/>
      <c r="AB98" s="556"/>
      <c r="AC98" s="556"/>
      <c r="AD98" s="556"/>
      <c r="AE98" s="556"/>
      <c r="AF98" s="556"/>
      <c r="AG98" s="556"/>
      <c r="AH98" s="556"/>
      <c r="AI98" s="556"/>
    </row>
    <row r="99" spans="1:40" s="492" customFormat="1" ht="15" customHeight="1">
      <c r="A99" s="861"/>
      <c r="B99" s="861"/>
      <c r="C99" s="861"/>
      <c r="D99" s="861"/>
      <c r="E99" s="861"/>
      <c r="F99" s="861"/>
      <c r="G99" s="861"/>
      <c r="H99" s="861"/>
      <c r="I99" s="861"/>
      <c r="J99" s="861"/>
      <c r="K99" s="861"/>
      <c r="L99" s="462"/>
      <c r="M99" s="535" t="s">
        <v>308</v>
      </c>
      <c r="N99" s="519"/>
      <c r="O99" s="515"/>
      <c r="P99" s="515"/>
      <c r="Q99" s="515"/>
      <c r="R99" s="542"/>
      <c r="S99" s="534"/>
      <c r="T99" s="533"/>
      <c r="U99" s="519"/>
      <c r="V99" s="534"/>
      <c r="W99" s="530"/>
      <c r="X99" s="556"/>
      <c r="Y99" s="556"/>
      <c r="Z99" s="556"/>
      <c r="AA99" s="556"/>
      <c r="AB99" s="556"/>
      <c r="AC99" s="556"/>
      <c r="AD99" s="556"/>
      <c r="AE99" s="556"/>
      <c r="AF99" s="556"/>
      <c r="AG99" s="556"/>
      <c r="AH99" s="556"/>
      <c r="AI99" s="556"/>
    </row>
    <row r="100" spans="1:40" s="566" customFormat="1" ht="15" customHeight="1">
      <c r="A100" s="565"/>
      <c r="B100" s="565"/>
      <c r="C100" s="565"/>
      <c r="D100" s="565"/>
      <c r="E100" s="565"/>
      <c r="F100" s="565"/>
      <c r="G100" s="564"/>
      <c r="H100" s="565"/>
      <c r="I100" s="647"/>
      <c r="J100" s="648"/>
      <c r="L100" s="567"/>
      <c r="M100" s="642"/>
      <c r="N100" s="643"/>
      <c r="O100" s="644"/>
      <c r="P100" s="644"/>
      <c r="Q100" s="644"/>
      <c r="R100" s="645"/>
      <c r="S100" s="523"/>
      <c r="T100" s="646"/>
      <c r="U100" s="643"/>
      <c r="V100" s="523"/>
      <c r="W100" s="523"/>
      <c r="X100" s="565"/>
      <c r="Y100" s="565"/>
      <c r="Z100" s="565"/>
      <c r="AA100" s="565"/>
      <c r="AB100" s="565"/>
      <c r="AC100" s="565"/>
      <c r="AD100" s="565"/>
      <c r="AE100" s="565"/>
      <c r="AF100" s="565"/>
      <c r="AG100" s="565"/>
      <c r="AH100" s="565"/>
      <c r="AI100" s="565"/>
    </row>
    <row r="101" spans="1:40" s="34" customFormat="1" ht="17.100000000000001" customHeight="1">
      <c r="G101" s="34" t="s">
        <v>12</v>
      </c>
      <c r="I101" s="34" t="s">
        <v>67</v>
      </c>
      <c r="V101" s="151"/>
    </row>
    <row r="102" spans="1:40" ht="17.100000000000001" customHeight="1">
      <c r="X102" s="439"/>
      <c r="Y102" s="40"/>
      <c r="Z102" s="40"/>
    </row>
    <row r="103" spans="1:40" s="493" customFormat="1" ht="22.5">
      <c r="A103" s="1376">
        <v>1</v>
      </c>
      <c r="B103" s="1026"/>
      <c r="C103" s="1026"/>
      <c r="D103" s="1026"/>
      <c r="E103" s="1027"/>
      <c r="F103" s="1028"/>
      <c r="G103" s="1026"/>
      <c r="H103" s="1026"/>
      <c r="I103" s="1007"/>
      <c r="J103" s="1012"/>
      <c r="K103" s="1012"/>
      <c r="L103" s="562">
        <f>mergeValue(A103)</f>
        <v>1</v>
      </c>
      <c r="M103" s="610" t="s">
        <v>19</v>
      </c>
      <c r="N103" s="549"/>
      <c r="O103" s="1450"/>
      <c r="P103" s="1451"/>
      <c r="Q103" s="1451"/>
      <c r="R103" s="1451"/>
      <c r="S103" s="1451"/>
      <c r="T103" s="1451"/>
      <c r="U103" s="1451"/>
      <c r="V103" s="1451"/>
      <c r="W103" s="1451"/>
      <c r="X103" s="1451"/>
      <c r="Y103" s="1451"/>
      <c r="Z103" s="1451"/>
      <c r="AA103" s="1452"/>
      <c r="AB103" s="1128" t="s">
        <v>721</v>
      </c>
      <c r="AC103" s="554"/>
      <c r="AD103" s="554"/>
      <c r="AE103" s="554"/>
      <c r="AF103" s="554"/>
      <c r="AG103" s="554"/>
      <c r="AH103" s="554"/>
      <c r="AI103" s="554"/>
      <c r="AJ103" s="554"/>
      <c r="AK103" s="554"/>
      <c r="AL103" s="554"/>
      <c r="AM103" s="554"/>
      <c r="AN103" s="554"/>
    </row>
    <row r="104" spans="1:40" s="493" customFormat="1" ht="22.5">
      <c r="A104" s="1376"/>
      <c r="B104" s="1376">
        <v>1</v>
      </c>
      <c r="C104" s="1026"/>
      <c r="D104" s="1026"/>
      <c r="E104" s="1028"/>
      <c r="F104" s="1028"/>
      <c r="G104" s="1026"/>
      <c r="H104" s="1026"/>
      <c r="I104" s="1014"/>
      <c r="J104" s="1009"/>
      <c r="K104" s="1008"/>
      <c r="L104" s="562" t="str">
        <f>mergeValue(A104) &amp;"."&amp; mergeValue(B104)</f>
        <v>1.1</v>
      </c>
      <c r="M104" s="516" t="s">
        <v>15</v>
      </c>
      <c r="N104" s="549"/>
      <c r="O104" s="1450"/>
      <c r="P104" s="1451"/>
      <c r="Q104" s="1451"/>
      <c r="R104" s="1451"/>
      <c r="S104" s="1451"/>
      <c r="T104" s="1451"/>
      <c r="U104" s="1451"/>
      <c r="V104" s="1451"/>
      <c r="W104" s="1451"/>
      <c r="X104" s="1451"/>
      <c r="Y104" s="1451"/>
      <c r="Z104" s="1451"/>
      <c r="AA104" s="1452"/>
      <c r="AB104" s="1128" t="s">
        <v>460</v>
      </c>
      <c r="AC104" s="554"/>
      <c r="AD104" s="554"/>
      <c r="AE104" s="554"/>
      <c r="AF104" s="554"/>
      <c r="AG104" s="554"/>
      <c r="AH104" s="554"/>
      <c r="AI104" s="554"/>
      <c r="AJ104" s="554"/>
      <c r="AK104" s="554"/>
      <c r="AL104" s="554"/>
      <c r="AM104" s="554"/>
      <c r="AN104" s="554"/>
    </row>
    <row r="105" spans="1:40" s="493" customFormat="1" ht="22.5">
      <c r="A105" s="1376"/>
      <c r="B105" s="1376"/>
      <c r="C105" s="1376">
        <v>1</v>
      </c>
      <c r="D105" s="1026"/>
      <c r="E105" s="1028"/>
      <c r="F105" s="1028"/>
      <c r="G105" s="1026"/>
      <c r="H105" s="1026"/>
      <c r="I105" s="1014"/>
      <c r="J105" s="1009"/>
      <c r="K105" s="1008"/>
      <c r="L105" s="562" t="str">
        <f>mergeValue(A105) &amp;"."&amp; mergeValue(B105)&amp;"."&amp; mergeValue(C105)</f>
        <v>1.1.1</v>
      </c>
      <c r="M105" s="517" t="s">
        <v>7</v>
      </c>
      <c r="N105" s="549"/>
      <c r="O105" s="1450"/>
      <c r="P105" s="1451"/>
      <c r="Q105" s="1451"/>
      <c r="R105" s="1451"/>
      <c r="S105" s="1451"/>
      <c r="T105" s="1451"/>
      <c r="U105" s="1451"/>
      <c r="V105" s="1451"/>
      <c r="W105" s="1451"/>
      <c r="X105" s="1451"/>
      <c r="Y105" s="1451"/>
      <c r="Z105" s="1451"/>
      <c r="AA105" s="1452"/>
      <c r="AB105" s="1128" t="s">
        <v>601</v>
      </c>
      <c r="AC105" s="554"/>
      <c r="AD105" s="554"/>
      <c r="AE105" s="554"/>
      <c r="AF105" s="554"/>
      <c r="AG105" s="554"/>
      <c r="AH105" s="554"/>
      <c r="AI105" s="554"/>
      <c r="AJ105" s="554"/>
      <c r="AK105" s="554"/>
      <c r="AL105" s="554"/>
      <c r="AM105" s="554"/>
      <c r="AN105" s="554"/>
    </row>
    <row r="106" spans="1:40" s="493" customFormat="1" ht="22.5">
      <c r="A106" s="1376"/>
      <c r="B106" s="1376"/>
      <c r="C106" s="1376"/>
      <c r="D106" s="1376">
        <v>1</v>
      </c>
      <c r="E106" s="1028"/>
      <c r="F106" s="1028"/>
      <c r="G106" s="1026"/>
      <c r="H106" s="1026"/>
      <c r="I106" s="1014"/>
      <c r="J106" s="1009"/>
      <c r="K106" s="1008"/>
      <c r="L106" s="562" t="str">
        <f>mergeValue(A106) &amp;"."&amp; mergeValue(B106)&amp;"."&amp; mergeValue(C106)&amp;"."&amp; mergeValue(D106)</f>
        <v>1.1.1.1</v>
      </c>
      <c r="M106" s="518" t="s">
        <v>21</v>
      </c>
      <c r="N106" s="549"/>
      <c r="O106" s="1450"/>
      <c r="P106" s="1451"/>
      <c r="Q106" s="1451"/>
      <c r="R106" s="1451"/>
      <c r="S106" s="1451"/>
      <c r="T106" s="1451"/>
      <c r="U106" s="1451"/>
      <c r="V106" s="1451"/>
      <c r="W106" s="1451"/>
      <c r="X106" s="1451"/>
      <c r="Y106" s="1451"/>
      <c r="Z106" s="1451"/>
      <c r="AA106" s="1452"/>
      <c r="AB106" s="1128" t="s">
        <v>602</v>
      </c>
      <c r="AC106" s="554"/>
      <c r="AD106" s="554"/>
      <c r="AE106" s="554"/>
      <c r="AF106" s="554"/>
      <c r="AG106" s="554"/>
      <c r="AH106" s="554"/>
      <c r="AI106" s="554"/>
      <c r="AJ106" s="554"/>
      <c r="AK106" s="554"/>
      <c r="AL106" s="554"/>
      <c r="AM106" s="554"/>
      <c r="AN106" s="554"/>
    </row>
    <row r="107" spans="1:40" s="493" customFormat="1" ht="14.25" hidden="1">
      <c r="A107" s="1376"/>
      <c r="B107" s="1376"/>
      <c r="C107" s="1376"/>
      <c r="D107" s="1376"/>
      <c r="E107" s="1376">
        <v>1</v>
      </c>
      <c r="F107" s="1028"/>
      <c r="G107" s="1026"/>
      <c r="H107" s="1026"/>
      <c r="I107" s="1013"/>
      <c r="J107" s="1009"/>
      <c r="K107" s="1008"/>
      <c r="L107" s="562"/>
      <c r="M107" s="524"/>
      <c r="N107" s="550"/>
      <c r="O107" s="1454"/>
      <c r="P107" s="1455"/>
      <c r="Q107" s="1455"/>
      <c r="R107" s="1455"/>
      <c r="S107" s="1455"/>
      <c r="T107" s="1455"/>
      <c r="U107" s="1455"/>
      <c r="V107" s="1455"/>
      <c r="W107" s="1455"/>
      <c r="X107" s="1455"/>
      <c r="Y107" s="1455"/>
      <c r="Z107" s="1455"/>
      <c r="AA107" s="1456"/>
      <c r="AB107" s="1128"/>
      <c r="AC107" s="554"/>
      <c r="AD107" s="554"/>
      <c r="AE107" s="554"/>
      <c r="AF107" s="554"/>
      <c r="AG107" s="554"/>
      <c r="AH107" s="554"/>
      <c r="AI107" s="554"/>
      <c r="AJ107" s="554"/>
      <c r="AK107" s="554"/>
      <c r="AL107" s="554"/>
      <c r="AM107" s="554"/>
      <c r="AN107" s="554"/>
    </row>
    <row r="108" spans="1:40" s="493" customFormat="1" ht="33.75">
      <c r="A108" s="1376"/>
      <c r="B108" s="1376"/>
      <c r="C108" s="1376"/>
      <c r="D108" s="1376"/>
      <c r="E108" s="1376"/>
      <c r="F108" s="1376">
        <v>1</v>
      </c>
      <c r="G108" s="1026"/>
      <c r="H108" s="1026"/>
      <c r="I108" s="1395"/>
      <c r="J108" s="1009"/>
      <c r="K108" s="1008"/>
      <c r="L108" s="562" t="str">
        <f>mergeValue(A108) &amp;"."&amp; mergeValue(B108)&amp;"."&amp; mergeValue(C108)&amp;"."&amp; mergeValue(D108)&amp;"."&amp; mergeValue(F108)</f>
        <v>1.1.1.1.1</v>
      </c>
      <c r="M108" s="525" t="s">
        <v>9</v>
      </c>
      <c r="N108" s="550"/>
      <c r="O108" s="1379"/>
      <c r="P108" s="1380"/>
      <c r="Q108" s="1380"/>
      <c r="R108" s="1380"/>
      <c r="S108" s="1380"/>
      <c r="T108" s="1380"/>
      <c r="U108" s="1380"/>
      <c r="V108" s="1380"/>
      <c r="W108" s="1380"/>
      <c r="X108" s="1380"/>
      <c r="Y108" s="1380"/>
      <c r="Z108" s="1380"/>
      <c r="AA108" s="1381"/>
      <c r="AB108" s="1128" t="s">
        <v>723</v>
      </c>
      <c r="AC108" s="554"/>
      <c r="AD108" s="558" t="str">
        <f>strCheckUnique(AE108:AE113)</f>
        <v/>
      </c>
      <c r="AE108" s="554"/>
      <c r="AF108" s="558"/>
      <c r="AG108" s="554"/>
      <c r="AH108" s="554"/>
      <c r="AI108" s="554"/>
      <c r="AJ108" s="554"/>
      <c r="AK108" s="554"/>
      <c r="AL108" s="554"/>
      <c r="AM108" s="554"/>
      <c r="AN108" s="554"/>
    </row>
    <row r="109" spans="1:40" s="493" customFormat="1" ht="56.25" customHeight="1">
      <c r="A109" s="1376"/>
      <c r="B109" s="1376"/>
      <c r="C109" s="1376"/>
      <c r="D109" s="1376"/>
      <c r="E109" s="1376"/>
      <c r="F109" s="1376"/>
      <c r="G109" s="1376">
        <v>1</v>
      </c>
      <c r="H109" s="1026"/>
      <c r="I109" s="1395"/>
      <c r="J109" s="1396"/>
      <c r="K109" s="1015"/>
      <c r="L109" s="562" t="str">
        <f>mergeValue(A109) &amp;"."&amp; mergeValue(B109)&amp;"."&amp; mergeValue(C109)&amp;"."&amp; mergeValue(D109)&amp;"."&amp; mergeValue(F109)&amp;"."&amp; mergeValue(G109)</f>
        <v>1.1.1.1.1.1</v>
      </c>
      <c r="M109" s="1016"/>
      <c r="N109" s="615"/>
      <c r="O109" s="532"/>
      <c r="P109" s="532"/>
      <c r="Q109" s="532"/>
      <c r="R109" s="463"/>
      <c r="S109" s="1041"/>
      <c r="T109" s="463"/>
      <c r="U109" s="1041"/>
      <c r="V109" s="553" t="str">
        <f>W109 &amp; "-" &amp; Y109</f>
        <v>-</v>
      </c>
      <c r="W109" s="1382"/>
      <c r="X109" s="1372" t="s">
        <v>83</v>
      </c>
      <c r="Y109" s="1382"/>
      <c r="Z109" s="1372" t="s">
        <v>83</v>
      </c>
      <c r="AA109" s="507"/>
      <c r="AB109" s="1128" t="s">
        <v>741</v>
      </c>
      <c r="AC109" s="554" t="str">
        <f>strCheckDate(O109:AA109)</f>
        <v/>
      </c>
      <c r="AD109" s="558"/>
      <c r="AE109" s="558" t="str">
        <f>IF(M109="","",M109 )</f>
        <v/>
      </c>
      <c r="AF109" s="558"/>
      <c r="AG109" s="558"/>
      <c r="AH109" s="558"/>
      <c r="AI109" s="554"/>
      <c r="AJ109" s="554"/>
      <c r="AK109" s="554"/>
      <c r="AL109" s="554"/>
      <c r="AM109" s="554"/>
      <c r="AN109" s="554"/>
    </row>
    <row r="110" spans="1:40" s="493" customFormat="1" ht="87.95" customHeight="1">
      <c r="A110" s="1376"/>
      <c r="B110" s="1376"/>
      <c r="C110" s="1376"/>
      <c r="D110" s="1376"/>
      <c r="E110" s="1376"/>
      <c r="F110" s="1376"/>
      <c r="G110" s="1376"/>
      <c r="H110" s="1026">
        <v>1</v>
      </c>
      <c r="I110" s="1395"/>
      <c r="J110" s="1396"/>
      <c r="K110" s="1015"/>
      <c r="L110" s="562" t="str">
        <f>mergeValue(A110) &amp;"."&amp; mergeValue(B110)&amp;"."&amp; mergeValue(C110)&amp;"."&amp; mergeValue(D110)&amp;"."&amp; mergeValue(F110)&amp;"."&amp; mergeValue(G110)&amp;"."&amp; mergeValue(H110)</f>
        <v>1.1.1.1.1.1.1</v>
      </c>
      <c r="M110" s="1018"/>
      <c r="N110" s="464"/>
      <c r="O110" s="532"/>
      <c r="P110" s="532"/>
      <c r="Q110" s="532"/>
      <c r="R110" s="463"/>
      <c r="S110" s="1041"/>
      <c r="T110" s="463"/>
      <c r="U110" s="1041"/>
      <c r="V110" s="553" t="str">
        <f>W110 &amp; "-" &amp; Y110</f>
        <v>-</v>
      </c>
      <c r="W110" s="1382"/>
      <c r="X110" s="1372"/>
      <c r="Y110" s="1382"/>
      <c r="Z110" s="1372"/>
      <c r="AA110" s="637"/>
      <c r="AB110" s="1346" t="s">
        <v>742</v>
      </c>
      <c r="AC110" s="554" t="str">
        <f>strCheckDate(O110:AA110)</f>
        <v/>
      </c>
      <c r="AD110" s="554"/>
      <c r="AE110" s="554"/>
      <c r="AF110" s="558"/>
      <c r="AG110" s="554"/>
      <c r="AH110" s="554"/>
      <c r="AI110" s="554"/>
      <c r="AJ110" s="554"/>
      <c r="AK110" s="554"/>
      <c r="AL110" s="554"/>
      <c r="AM110" s="554"/>
      <c r="AN110" s="554"/>
    </row>
    <row r="111" spans="1:40" s="493" customFormat="1" ht="14.25" hidden="1">
      <c r="A111" s="1376"/>
      <c r="B111" s="1376"/>
      <c r="C111" s="1376"/>
      <c r="D111" s="1376"/>
      <c r="E111" s="1376"/>
      <c r="F111" s="1376"/>
      <c r="G111" s="1376"/>
      <c r="H111" s="1026"/>
      <c r="I111" s="1395"/>
      <c r="J111" s="1396"/>
      <c r="K111" s="1015"/>
      <c r="L111" s="569"/>
      <c r="M111" s="615"/>
      <c r="N111" s="615"/>
      <c r="O111" s="532"/>
      <c r="P111" s="463"/>
      <c r="Q111" s="463"/>
      <c r="R111" s="463"/>
      <c r="S111" s="463"/>
      <c r="T111" s="463"/>
      <c r="U111" s="529"/>
      <c r="V111" s="553"/>
      <c r="W111" s="1371"/>
      <c r="X111" s="1372"/>
      <c r="Y111" s="1371"/>
      <c r="Z111" s="1372"/>
      <c r="AA111" s="507"/>
      <c r="AB111" s="1347"/>
      <c r="AC111" s="554"/>
      <c r="AD111" s="554"/>
      <c r="AE111" s="554"/>
      <c r="AF111" s="558">
        <f ca="1">OFFSET(AF111,-1,0)</f>
        <v>0</v>
      </c>
      <c r="AG111" s="554"/>
      <c r="AH111" s="554"/>
      <c r="AI111" s="554"/>
      <c r="AJ111" s="554"/>
      <c r="AK111" s="554"/>
      <c r="AL111" s="554"/>
      <c r="AM111" s="554"/>
      <c r="AN111" s="554"/>
    </row>
    <row r="112" spans="1:40" s="492" customFormat="1" ht="15" customHeight="1">
      <c r="A112" s="1376"/>
      <c r="B112" s="1376"/>
      <c r="C112" s="1376"/>
      <c r="D112" s="1376"/>
      <c r="E112" s="1376"/>
      <c r="F112" s="1376"/>
      <c r="G112" s="1376"/>
      <c r="H112" s="1026"/>
      <c r="I112" s="1395"/>
      <c r="J112" s="1396"/>
      <c r="K112" s="1017"/>
      <c r="L112" s="508"/>
      <c r="M112" s="527" t="s">
        <v>40</v>
      </c>
      <c r="N112" s="521"/>
      <c r="O112" s="515"/>
      <c r="P112" s="515"/>
      <c r="Q112" s="515"/>
      <c r="R112" s="515"/>
      <c r="S112" s="515"/>
      <c r="T112" s="515"/>
      <c r="U112" s="515"/>
      <c r="V112" s="515"/>
      <c r="W112" s="533"/>
      <c r="X112" s="534"/>
      <c r="Y112" s="533"/>
      <c r="Z112" s="521"/>
      <c r="AA112" s="530"/>
      <c r="AB112" s="1348"/>
      <c r="AC112" s="556"/>
      <c r="AD112" s="556"/>
      <c r="AE112" s="556"/>
      <c r="AF112" s="556"/>
      <c r="AG112" s="556"/>
      <c r="AH112" s="556"/>
      <c r="AI112" s="556"/>
      <c r="AJ112" s="556"/>
      <c r="AK112" s="556"/>
      <c r="AL112" s="556"/>
      <c r="AM112" s="556"/>
      <c r="AN112" s="556"/>
    </row>
    <row r="113" spans="1:40" s="492" customFormat="1" ht="15" customHeight="1">
      <c r="A113" s="1376"/>
      <c r="B113" s="1376"/>
      <c r="C113" s="1376"/>
      <c r="D113" s="1376"/>
      <c r="E113" s="1376"/>
      <c r="F113" s="1376"/>
      <c r="G113" s="1026"/>
      <c r="H113" s="1026"/>
      <c r="I113" s="1395"/>
      <c r="J113" s="1023"/>
      <c r="K113" s="1017"/>
      <c r="L113" s="508"/>
      <c r="M113" s="526" t="s">
        <v>24</v>
      </c>
      <c r="N113" s="527"/>
      <c r="O113" s="527"/>
      <c r="P113" s="527"/>
      <c r="Q113" s="527"/>
      <c r="R113" s="527"/>
      <c r="S113" s="527"/>
      <c r="T113" s="527"/>
      <c r="U113" s="527"/>
      <c r="V113" s="527"/>
      <c r="W113" s="527"/>
      <c r="X113" s="527"/>
      <c r="Y113" s="527"/>
      <c r="Z113" s="527"/>
      <c r="AA113" s="527"/>
      <c r="AB113" s="530"/>
      <c r="AC113" s="556"/>
      <c r="AD113" s="556"/>
      <c r="AE113" s="556"/>
      <c r="AF113" s="556"/>
      <c r="AG113" s="556"/>
      <c r="AH113" s="556"/>
      <c r="AI113" s="556"/>
      <c r="AJ113" s="556"/>
      <c r="AK113" s="556"/>
      <c r="AL113" s="556"/>
      <c r="AM113" s="556"/>
      <c r="AN113" s="556"/>
    </row>
    <row r="114" spans="1:40" s="492" customFormat="1" ht="15" customHeight="1">
      <c r="A114" s="1376"/>
      <c r="B114" s="1376"/>
      <c r="C114" s="1376"/>
      <c r="D114" s="1376"/>
      <c r="E114" s="1376"/>
      <c r="F114" s="1029"/>
      <c r="G114" s="1026"/>
      <c r="H114" s="1026"/>
      <c r="I114" s="1013"/>
      <c r="J114" s="1011"/>
      <c r="K114" s="1017"/>
      <c r="L114" s="508"/>
      <c r="M114" s="521" t="s">
        <v>10</v>
      </c>
      <c r="N114" s="520"/>
      <c r="O114" s="515"/>
      <c r="P114" s="515"/>
      <c r="Q114" s="515"/>
      <c r="R114" s="515"/>
      <c r="S114" s="515"/>
      <c r="T114" s="515"/>
      <c r="U114" s="515"/>
      <c r="V114" s="515"/>
      <c r="W114" s="542"/>
      <c r="X114" s="534"/>
      <c r="Y114" s="533"/>
      <c r="Z114" s="520"/>
      <c r="AA114" s="534"/>
      <c r="AB114" s="530"/>
      <c r="AC114" s="556"/>
      <c r="AD114" s="556"/>
      <c r="AE114" s="556"/>
      <c r="AF114" s="556"/>
      <c r="AG114" s="556"/>
      <c r="AH114" s="556"/>
      <c r="AI114" s="556"/>
      <c r="AJ114" s="556"/>
      <c r="AK114" s="556"/>
      <c r="AL114" s="556"/>
      <c r="AM114" s="556"/>
      <c r="AN114" s="556"/>
    </row>
    <row r="115" spans="1:40" s="492" customFormat="1" ht="14.25" hidden="1">
      <c r="A115" s="1376"/>
      <c r="B115" s="1376"/>
      <c r="C115" s="1376"/>
      <c r="D115" s="1376"/>
      <c r="E115" s="1029"/>
      <c r="F115" s="1029"/>
      <c r="G115" s="1026"/>
      <c r="H115" s="1026"/>
      <c r="I115" s="1024"/>
      <c r="J115" s="1011"/>
      <c r="K115" s="1007"/>
      <c r="L115" s="508"/>
      <c r="M115" s="521"/>
      <c r="N115" s="521"/>
      <c r="O115" s="521"/>
      <c r="P115" s="521"/>
      <c r="Q115" s="521"/>
      <c r="R115" s="521"/>
      <c r="S115" s="521"/>
      <c r="T115" s="521"/>
      <c r="U115" s="521"/>
      <c r="V115" s="521"/>
      <c r="W115" s="521"/>
      <c r="X115" s="521"/>
      <c r="Y115" s="521"/>
      <c r="Z115" s="521"/>
      <c r="AA115" s="521"/>
      <c r="AB115" s="530"/>
      <c r="AC115" s="556"/>
      <c r="AD115" s="556"/>
      <c r="AE115" s="556"/>
      <c r="AF115" s="556"/>
      <c r="AG115" s="556"/>
      <c r="AH115" s="556"/>
      <c r="AI115" s="556"/>
      <c r="AJ115" s="556"/>
      <c r="AK115" s="556"/>
      <c r="AL115" s="556"/>
      <c r="AM115" s="556"/>
      <c r="AN115" s="556"/>
    </row>
    <row r="116" spans="1:40" s="492" customFormat="1" ht="15" customHeight="1">
      <c r="A116" s="1376"/>
      <c r="B116" s="1376"/>
      <c r="C116" s="1376"/>
      <c r="D116" s="1030"/>
      <c r="E116" s="1030"/>
      <c r="F116" s="1030"/>
      <c r="G116" s="1031"/>
      <c r="H116" s="1030"/>
      <c r="I116" s="1017"/>
      <c r="J116" s="1011"/>
      <c r="K116" s="1017"/>
      <c r="L116" s="508"/>
      <c r="M116" s="520" t="s">
        <v>16</v>
      </c>
      <c r="N116" s="519"/>
      <c r="O116" s="515"/>
      <c r="P116" s="515"/>
      <c r="Q116" s="515"/>
      <c r="R116" s="515"/>
      <c r="S116" s="515"/>
      <c r="T116" s="515"/>
      <c r="U116" s="515"/>
      <c r="V116" s="515"/>
      <c r="W116" s="542"/>
      <c r="X116" s="534"/>
      <c r="Y116" s="533"/>
      <c r="Z116" s="519"/>
      <c r="AA116" s="534"/>
      <c r="AB116" s="530"/>
      <c r="AC116" s="556"/>
      <c r="AD116" s="556"/>
      <c r="AE116" s="556"/>
      <c r="AF116" s="556"/>
      <c r="AG116" s="556"/>
      <c r="AH116" s="556"/>
      <c r="AI116" s="556"/>
      <c r="AJ116" s="556"/>
      <c r="AK116" s="556"/>
      <c r="AL116" s="556"/>
      <c r="AM116" s="556"/>
      <c r="AN116" s="556"/>
    </row>
    <row r="117" spans="1:40" s="492" customFormat="1" ht="15" customHeight="1">
      <c r="A117" s="1376"/>
      <c r="B117" s="1376"/>
      <c r="C117" s="1030"/>
      <c r="D117" s="1030"/>
      <c r="E117" s="1030"/>
      <c r="F117" s="1030"/>
      <c r="G117" s="1031"/>
      <c r="H117" s="1030"/>
      <c r="I117" s="1017"/>
      <c r="J117" s="1011"/>
      <c r="K117" s="1017"/>
      <c r="L117" s="508"/>
      <c r="M117" s="519" t="s">
        <v>17</v>
      </c>
      <c r="N117" s="519"/>
      <c r="O117" s="515"/>
      <c r="P117" s="515"/>
      <c r="Q117" s="515"/>
      <c r="R117" s="515"/>
      <c r="S117" s="515"/>
      <c r="T117" s="515"/>
      <c r="U117" s="515"/>
      <c r="V117" s="515"/>
      <c r="W117" s="542"/>
      <c r="X117" s="534"/>
      <c r="Y117" s="533"/>
      <c r="Z117" s="519"/>
      <c r="AA117" s="534"/>
      <c r="AB117" s="530"/>
      <c r="AC117" s="556"/>
      <c r="AD117" s="556"/>
      <c r="AE117" s="556"/>
      <c r="AF117" s="556"/>
      <c r="AG117" s="556"/>
      <c r="AH117" s="556"/>
      <c r="AI117" s="556"/>
      <c r="AJ117" s="556"/>
      <c r="AK117" s="556"/>
      <c r="AL117" s="556"/>
      <c r="AM117" s="556"/>
      <c r="AN117" s="556"/>
    </row>
    <row r="118" spans="1:40" s="492" customFormat="1" ht="15" customHeight="1">
      <c r="A118" s="1376"/>
      <c r="B118" s="1030"/>
      <c r="C118" s="1030"/>
      <c r="D118" s="1030"/>
      <c r="E118" s="1030"/>
      <c r="F118" s="1030"/>
      <c r="G118" s="1031"/>
      <c r="H118" s="1030"/>
      <c r="I118" s="1017"/>
      <c r="J118" s="1011"/>
      <c r="K118" s="1017"/>
      <c r="L118" s="508"/>
      <c r="M118" s="528" t="s">
        <v>18</v>
      </c>
      <c r="N118" s="519"/>
      <c r="O118" s="515"/>
      <c r="P118" s="515"/>
      <c r="Q118" s="515"/>
      <c r="R118" s="515"/>
      <c r="S118" s="515"/>
      <c r="T118" s="515"/>
      <c r="U118" s="515"/>
      <c r="V118" s="515"/>
      <c r="W118" s="542"/>
      <c r="X118" s="534"/>
      <c r="Y118" s="533"/>
      <c r="Z118" s="519"/>
      <c r="AA118" s="534"/>
      <c r="AB118" s="530"/>
      <c r="AC118" s="556"/>
      <c r="AD118" s="556"/>
      <c r="AE118" s="556"/>
      <c r="AF118" s="556"/>
      <c r="AG118" s="556"/>
      <c r="AH118" s="556"/>
      <c r="AI118" s="556"/>
      <c r="AJ118" s="556"/>
      <c r="AK118" s="556"/>
      <c r="AL118" s="556"/>
      <c r="AM118" s="556"/>
      <c r="AN118" s="556"/>
    </row>
    <row r="119" spans="1:40" s="492" customFormat="1" ht="15" customHeight="1">
      <c r="A119" s="1024"/>
      <c r="B119" s="1024"/>
      <c r="C119" s="1024"/>
      <c r="D119" s="1024"/>
      <c r="E119" s="1024"/>
      <c r="F119" s="1024"/>
      <c r="G119" s="1032"/>
      <c r="H119" s="1024"/>
      <c r="I119" s="1010"/>
      <c r="J119" s="1011"/>
      <c r="K119" s="1007"/>
      <c r="L119" s="508"/>
      <c r="M119" s="535" t="s">
        <v>308</v>
      </c>
      <c r="N119" s="519"/>
      <c r="O119" s="515"/>
      <c r="P119" s="515"/>
      <c r="Q119" s="515"/>
      <c r="R119" s="515"/>
      <c r="S119" s="515"/>
      <c r="T119" s="515"/>
      <c r="U119" s="515"/>
      <c r="V119" s="515"/>
      <c r="W119" s="542"/>
      <c r="X119" s="534"/>
      <c r="Y119" s="533"/>
      <c r="Z119" s="519"/>
      <c r="AA119" s="534"/>
      <c r="AB119" s="530"/>
      <c r="AC119" s="556"/>
      <c r="AD119" s="556"/>
      <c r="AE119" s="556"/>
      <c r="AF119" s="556"/>
      <c r="AG119" s="556"/>
      <c r="AH119" s="556"/>
      <c r="AI119" s="556"/>
      <c r="AJ119" s="556"/>
      <c r="AK119" s="556"/>
      <c r="AL119" s="556"/>
      <c r="AM119" s="556"/>
      <c r="AN119" s="556"/>
    </row>
    <row r="120" spans="1:40" s="651" customFormat="1" ht="102.75" customHeight="1">
      <c r="A120" s="876"/>
      <c r="B120" s="876"/>
      <c r="C120" s="876"/>
      <c r="D120" s="876"/>
      <c r="E120" s="876"/>
      <c r="F120" s="876"/>
      <c r="G120" s="880"/>
      <c r="H120" s="881">
        <v>1</v>
      </c>
      <c r="I120" s="879"/>
      <c r="J120" s="877"/>
      <c r="K120" s="878"/>
      <c r="L120" s="688" t="str">
        <f>mergeValue(A120) &amp;"."&amp; mergeValue(B120)&amp;"."&amp; mergeValue(C120)&amp;"."&amp; mergeValue(D120)&amp;"."&amp; mergeValue(F120)&amp;"."&amp; mergeValue(G120)&amp;"."&amp; mergeValue(H120)</f>
        <v>......1</v>
      </c>
      <c r="M120" s="1018"/>
      <c r="N120" s="678"/>
      <c r="O120" s="667"/>
      <c r="P120" s="667"/>
      <c r="Q120" s="667"/>
      <c r="R120" s="677"/>
      <c r="S120" s="1041"/>
      <c r="T120" s="677"/>
      <c r="U120" s="1041"/>
      <c r="V120" s="682" t="str">
        <f>W120 &amp; "-" &amp; Y120</f>
        <v>-</v>
      </c>
      <c r="W120" s="649"/>
      <c r="X120" s="619" t="s">
        <v>84</v>
      </c>
      <c r="Y120" s="1038"/>
      <c r="Z120" s="441" t="s">
        <v>84</v>
      </c>
      <c r="AA120" s="637"/>
      <c r="AB120" s="656"/>
      <c r="AC120" s="683" t="str">
        <f>strCheckDate(O120:AA120)</f>
        <v/>
      </c>
      <c r="AD120" s="683"/>
      <c r="AE120" s="683"/>
      <c r="AF120" s="686"/>
      <c r="AG120" s="683"/>
      <c r="AH120" s="683"/>
      <c r="AI120" s="683"/>
      <c r="AJ120" s="683"/>
      <c r="AK120" s="683"/>
      <c r="AL120" s="683"/>
      <c r="AM120" s="683"/>
      <c r="AN120" s="683"/>
    </row>
    <row r="123" spans="1:40" s="34" customFormat="1" ht="17.100000000000001" customHeight="1">
      <c r="G123" s="34" t="s">
        <v>12</v>
      </c>
      <c r="I123" s="34" t="s">
        <v>68</v>
      </c>
      <c r="U123" s="151"/>
    </row>
    <row r="124" spans="1:40" ht="17.100000000000001" customHeight="1">
      <c r="T124" s="116"/>
      <c r="U124" s="40"/>
    </row>
    <row r="125" spans="1:40" s="493" customFormat="1" ht="22.5">
      <c r="A125" s="1376">
        <v>1</v>
      </c>
      <c r="B125" s="888"/>
      <c r="C125" s="888"/>
      <c r="D125" s="888"/>
      <c r="E125" s="889"/>
      <c r="F125" s="890"/>
      <c r="G125" s="890"/>
      <c r="H125" s="890"/>
      <c r="I125" s="891"/>
      <c r="J125" s="886"/>
      <c r="K125" s="893"/>
      <c r="L125" s="562">
        <f>mergeValue(A125)</f>
        <v>1</v>
      </c>
      <c r="M125" s="610" t="s">
        <v>19</v>
      </c>
      <c r="N125" s="549"/>
      <c r="O125" s="1388"/>
      <c r="P125" s="1388"/>
      <c r="Q125" s="1388"/>
      <c r="R125" s="1388"/>
      <c r="S125" s="1388"/>
      <c r="T125" s="1388"/>
      <c r="U125" s="1388"/>
      <c r="V125" s="1388"/>
      <c r="W125" s="1128" t="s">
        <v>721</v>
      </c>
      <c r="X125" s="554"/>
      <c r="Y125" s="554"/>
      <c r="Z125" s="554"/>
      <c r="AA125" s="554"/>
      <c r="AB125" s="554"/>
      <c r="AC125" s="554"/>
      <c r="AD125" s="554"/>
      <c r="AE125" s="554"/>
      <c r="AF125" s="554"/>
      <c r="AG125" s="554"/>
      <c r="AH125" s="554"/>
    </row>
    <row r="126" spans="1:40" s="493" customFormat="1" ht="22.5">
      <c r="A126" s="1376"/>
      <c r="B126" s="1376">
        <v>1</v>
      </c>
      <c r="C126" s="888"/>
      <c r="D126" s="888"/>
      <c r="E126" s="890"/>
      <c r="F126" s="890"/>
      <c r="G126" s="890"/>
      <c r="H126" s="890"/>
      <c r="I126" s="885"/>
      <c r="J126" s="884"/>
      <c r="K126" s="887"/>
      <c r="L126" s="562" t="str">
        <f>mergeValue(A126) &amp;"."&amp; mergeValue(B126)</f>
        <v>1.1</v>
      </c>
      <c r="M126" s="516" t="s">
        <v>15</v>
      </c>
      <c r="N126" s="549"/>
      <c r="O126" s="1388"/>
      <c r="P126" s="1388"/>
      <c r="Q126" s="1388"/>
      <c r="R126" s="1388"/>
      <c r="S126" s="1388"/>
      <c r="T126" s="1388"/>
      <c r="U126" s="1388"/>
      <c r="V126" s="1388"/>
      <c r="W126" s="1128" t="s">
        <v>460</v>
      </c>
      <c r="X126" s="554"/>
      <c r="Y126" s="554"/>
      <c r="Z126" s="554"/>
      <c r="AA126" s="554"/>
      <c r="AB126" s="554"/>
      <c r="AC126" s="554"/>
      <c r="AD126" s="554"/>
      <c r="AE126" s="554"/>
      <c r="AF126" s="554"/>
      <c r="AG126" s="554"/>
      <c r="AH126" s="554"/>
    </row>
    <row r="127" spans="1:40" s="493" customFormat="1" ht="22.5">
      <c r="A127" s="1376"/>
      <c r="B127" s="1376"/>
      <c r="C127" s="1376">
        <v>1</v>
      </c>
      <c r="D127" s="888"/>
      <c r="E127" s="890"/>
      <c r="F127" s="890"/>
      <c r="G127" s="890"/>
      <c r="H127" s="890"/>
      <c r="I127" s="892"/>
      <c r="J127" s="884"/>
      <c r="K127" s="887"/>
      <c r="L127" s="562" t="str">
        <f>mergeValue(A127) &amp;"."&amp; mergeValue(B127)&amp;"."&amp; mergeValue(C127)</f>
        <v>1.1.1</v>
      </c>
      <c r="M127" s="517" t="s">
        <v>7</v>
      </c>
      <c r="N127" s="549"/>
      <c r="O127" s="1388"/>
      <c r="P127" s="1388"/>
      <c r="Q127" s="1388"/>
      <c r="R127" s="1388"/>
      <c r="S127" s="1388"/>
      <c r="T127" s="1388"/>
      <c r="U127" s="1388"/>
      <c r="V127" s="1388"/>
      <c r="W127" s="1128" t="s">
        <v>601</v>
      </c>
      <c r="X127" s="554"/>
      <c r="Y127" s="554"/>
      <c r="Z127" s="554"/>
      <c r="AA127" s="554"/>
      <c r="AB127" s="554"/>
      <c r="AC127" s="554"/>
      <c r="AD127" s="554"/>
      <c r="AE127" s="554"/>
      <c r="AF127" s="554"/>
      <c r="AG127" s="554"/>
      <c r="AH127" s="554"/>
    </row>
    <row r="128" spans="1:40" s="493" customFormat="1" ht="22.5">
      <c r="A128" s="1376"/>
      <c r="B128" s="1376"/>
      <c r="C128" s="1376"/>
      <c r="D128" s="1376">
        <v>1</v>
      </c>
      <c r="E128" s="890"/>
      <c r="F128" s="890"/>
      <c r="G128" s="890"/>
      <c r="H128" s="890"/>
      <c r="I128" s="892"/>
      <c r="J128" s="884"/>
      <c r="K128" s="887"/>
      <c r="L128" s="562" t="str">
        <f>mergeValue(A128) &amp;"."&amp; mergeValue(B128)&amp;"."&amp; mergeValue(C128)&amp;"."&amp; mergeValue(D128)</f>
        <v>1.1.1.1</v>
      </c>
      <c r="M128" s="518" t="s">
        <v>21</v>
      </c>
      <c r="N128" s="549"/>
      <c r="O128" s="1388"/>
      <c r="P128" s="1388"/>
      <c r="Q128" s="1388"/>
      <c r="R128" s="1388"/>
      <c r="S128" s="1388"/>
      <c r="T128" s="1388"/>
      <c r="U128" s="1388"/>
      <c r="V128" s="1388"/>
      <c r="W128" s="1128" t="s">
        <v>602</v>
      </c>
      <c r="X128" s="554"/>
      <c r="Y128" s="554"/>
      <c r="Z128" s="554"/>
      <c r="AA128" s="554"/>
      <c r="AB128" s="554"/>
      <c r="AC128" s="554"/>
      <c r="AD128" s="554"/>
      <c r="AE128" s="554"/>
      <c r="AF128" s="554"/>
      <c r="AG128" s="554"/>
      <c r="AH128" s="554"/>
    </row>
    <row r="129" spans="1:34" s="493" customFormat="1" ht="11.25" hidden="1" customHeight="1">
      <c r="A129" s="1376"/>
      <c r="B129" s="1376"/>
      <c r="C129" s="1376"/>
      <c r="D129" s="1376"/>
      <c r="E129" s="1376">
        <v>1</v>
      </c>
      <c r="F129" s="890"/>
      <c r="G129" s="890"/>
      <c r="H129" s="888">
        <v>1</v>
      </c>
      <c r="I129" s="1376">
        <v>1</v>
      </c>
      <c r="J129" s="890"/>
      <c r="K129" s="895"/>
      <c r="L129" s="562"/>
      <c r="M129" s="524"/>
      <c r="N129" s="550"/>
      <c r="O129" s="600"/>
      <c r="P129" s="600"/>
      <c r="Q129" s="600"/>
      <c r="R129" s="600"/>
      <c r="S129" s="600"/>
      <c r="T129" s="600"/>
      <c r="U129" s="600"/>
      <c r="V129" s="478"/>
      <c r="W129" s="1089"/>
      <c r="X129" s="554"/>
      <c r="Y129" s="554"/>
      <c r="Z129" s="554"/>
      <c r="AA129" s="554"/>
      <c r="AB129" s="554"/>
      <c r="AC129" s="554"/>
      <c r="AD129" s="554"/>
      <c r="AE129" s="554"/>
      <c r="AF129" s="554"/>
      <c r="AG129" s="554"/>
      <c r="AH129" s="554"/>
    </row>
    <row r="130" spans="1:34" s="493" customFormat="1" ht="33.75">
      <c r="A130" s="1376"/>
      <c r="B130" s="1376"/>
      <c r="C130" s="1376"/>
      <c r="D130" s="1376"/>
      <c r="E130" s="1376"/>
      <c r="F130" s="1376">
        <v>1</v>
      </c>
      <c r="G130" s="888"/>
      <c r="H130" s="888"/>
      <c r="I130" s="1376"/>
      <c r="J130" s="1376">
        <v>1</v>
      </c>
      <c r="K130" s="896"/>
      <c r="L130" s="562" t="str">
        <f>mergeValue(A130) &amp;"."&amp; mergeValue(B130)&amp;"."&amp; mergeValue(C130)&amp;"."&amp; mergeValue(D130)&amp;"."&amp;  mergeValue(F130)</f>
        <v>1.1.1.1.1</v>
      </c>
      <c r="M130" s="525" t="s">
        <v>9</v>
      </c>
      <c r="N130" s="550"/>
      <c r="O130" s="1378"/>
      <c r="P130" s="1378"/>
      <c r="Q130" s="1378"/>
      <c r="R130" s="1378"/>
      <c r="S130" s="1378"/>
      <c r="T130" s="1378"/>
      <c r="U130" s="1378"/>
      <c r="V130" s="1378"/>
      <c r="W130" s="1128" t="s">
        <v>723</v>
      </c>
      <c r="X130" s="554"/>
      <c r="Y130" s="558" t="str">
        <f>strCheckUnique(Z130:Z133)</f>
        <v/>
      </c>
      <c r="Z130" s="554"/>
      <c r="AA130" s="558"/>
      <c r="AB130" s="554"/>
      <c r="AC130" s="554"/>
      <c r="AD130" s="554"/>
      <c r="AE130" s="554"/>
      <c r="AF130" s="554"/>
      <c r="AG130" s="554"/>
      <c r="AH130" s="554"/>
    </row>
    <row r="131" spans="1:34" s="493" customFormat="1" ht="99" customHeight="1">
      <c r="A131" s="1376"/>
      <c r="B131" s="1376"/>
      <c r="C131" s="1376"/>
      <c r="D131" s="1376"/>
      <c r="E131" s="1376"/>
      <c r="F131" s="1376"/>
      <c r="G131" s="888">
        <v>1</v>
      </c>
      <c r="H131" s="888"/>
      <c r="I131" s="1376"/>
      <c r="J131" s="1376"/>
      <c r="K131" s="896">
        <v>1</v>
      </c>
      <c r="L131" s="562" t="str">
        <f>mergeValue(A131) &amp;"."&amp; mergeValue(B131)&amp;"."&amp; mergeValue(C131)&amp;"."&amp; mergeValue(D131)&amp;"."&amp; mergeValue(F131)&amp;"."&amp; mergeValue(G131)</f>
        <v>1.1.1.1.1.1</v>
      </c>
      <c r="M131" s="1016"/>
      <c r="N131" s="555"/>
      <c r="O131" s="532"/>
      <c r="P131" s="532"/>
      <c r="Q131" s="1040"/>
      <c r="R131" s="1382"/>
      <c r="S131" s="1372" t="s">
        <v>83</v>
      </c>
      <c r="T131" s="1382"/>
      <c r="U131" s="1372" t="s">
        <v>84</v>
      </c>
      <c r="V131" s="547"/>
      <c r="W131" s="1346" t="s">
        <v>736</v>
      </c>
      <c r="X131" s="554" t="str">
        <f>strCheckDate(O132:V132)</f>
        <v/>
      </c>
      <c r="Y131" s="558"/>
      <c r="Z131" s="558" t="str">
        <f>IF(M131="","",M131 )</f>
        <v/>
      </c>
      <c r="AA131" s="558"/>
      <c r="AB131" s="558"/>
      <c r="AC131" s="558"/>
      <c r="AD131" s="554"/>
      <c r="AE131" s="554"/>
      <c r="AF131" s="554"/>
      <c r="AG131" s="554"/>
      <c r="AH131" s="554"/>
    </row>
    <row r="132" spans="1:34" s="493" customFormat="1" ht="0.2" customHeight="1">
      <c r="A132" s="1376"/>
      <c r="B132" s="1376"/>
      <c r="C132" s="1376"/>
      <c r="D132" s="1376"/>
      <c r="E132" s="1376"/>
      <c r="F132" s="1376"/>
      <c r="G132" s="888"/>
      <c r="H132" s="888"/>
      <c r="I132" s="1376"/>
      <c r="J132" s="1376"/>
      <c r="K132" s="896"/>
      <c r="L132" s="569"/>
      <c r="M132" s="615"/>
      <c r="N132" s="555"/>
      <c r="O132" s="532"/>
      <c r="P132" s="532"/>
      <c r="Q132" s="553" t="str">
        <f>R131 &amp; "-" &amp; T131</f>
        <v>-</v>
      </c>
      <c r="R132" s="1371"/>
      <c r="S132" s="1372"/>
      <c r="T132" s="1371"/>
      <c r="U132" s="1372"/>
      <c r="V132" s="547"/>
      <c r="W132" s="1347"/>
      <c r="X132" s="554"/>
      <c r="Y132" s="554"/>
      <c r="Z132" s="554"/>
      <c r="AA132" s="554"/>
      <c r="AB132" s="554"/>
      <c r="AC132" s="554"/>
      <c r="AD132" s="554"/>
      <c r="AE132" s="554"/>
      <c r="AF132" s="554"/>
      <c r="AG132" s="554"/>
      <c r="AH132" s="554"/>
    </row>
    <row r="133" spans="1:34" s="492" customFormat="1" ht="15" customHeight="1">
      <c r="A133" s="1376"/>
      <c r="B133" s="1376"/>
      <c r="C133" s="1376"/>
      <c r="D133" s="1376"/>
      <c r="E133" s="1376"/>
      <c r="F133" s="1376"/>
      <c r="G133" s="890"/>
      <c r="H133" s="888"/>
      <c r="I133" s="1376"/>
      <c r="J133" s="1376"/>
      <c r="K133" s="895"/>
      <c r="L133" s="508"/>
      <c r="M133" s="526" t="s">
        <v>24</v>
      </c>
      <c r="N133" s="521"/>
      <c r="O133" s="515"/>
      <c r="P133" s="515"/>
      <c r="Q133" s="515"/>
      <c r="R133" s="542"/>
      <c r="S133" s="534"/>
      <c r="T133" s="533"/>
      <c r="U133" s="521"/>
      <c r="V133" s="530"/>
      <c r="W133" s="1348"/>
      <c r="X133" s="556"/>
      <c r="Y133" s="556"/>
      <c r="Z133" s="556"/>
      <c r="AA133" s="556"/>
      <c r="AB133" s="556"/>
      <c r="AC133" s="556"/>
      <c r="AD133" s="556"/>
      <c r="AE133" s="556"/>
      <c r="AF133" s="556"/>
      <c r="AG133" s="556"/>
      <c r="AH133" s="556"/>
    </row>
    <row r="134" spans="1:34" s="492" customFormat="1" ht="15" customHeight="1">
      <c r="A134" s="1376"/>
      <c r="B134" s="1376"/>
      <c r="C134" s="1376"/>
      <c r="D134" s="1376"/>
      <c r="E134" s="1376"/>
      <c r="F134" s="890"/>
      <c r="G134" s="890"/>
      <c r="H134" s="888"/>
      <c r="I134" s="1376"/>
      <c r="J134" s="890"/>
      <c r="K134" s="895"/>
      <c r="L134" s="508"/>
      <c r="M134" s="521" t="s">
        <v>10</v>
      </c>
      <c r="N134" s="520"/>
      <c r="O134" s="515"/>
      <c r="P134" s="515"/>
      <c r="Q134" s="515"/>
      <c r="R134" s="542"/>
      <c r="S134" s="534"/>
      <c r="T134" s="533"/>
      <c r="U134" s="520"/>
      <c r="V134" s="534"/>
      <c r="W134" s="530"/>
      <c r="X134" s="556"/>
      <c r="Y134" s="556"/>
      <c r="Z134" s="556"/>
      <c r="AA134" s="556"/>
      <c r="AB134" s="556"/>
      <c r="AC134" s="556"/>
      <c r="AD134" s="556"/>
      <c r="AE134" s="556"/>
      <c r="AF134" s="556"/>
      <c r="AG134" s="556"/>
      <c r="AH134" s="556"/>
    </row>
    <row r="135" spans="1:34" s="492" customFormat="1" ht="0.2" customHeight="1">
      <c r="A135" s="1376"/>
      <c r="B135" s="1376"/>
      <c r="C135" s="1376"/>
      <c r="D135" s="1376"/>
      <c r="E135" s="894"/>
      <c r="F135" s="890"/>
      <c r="G135" s="890"/>
      <c r="H135" s="890"/>
      <c r="I135" s="886"/>
      <c r="J135" s="883"/>
      <c r="K135" s="893"/>
      <c r="L135" s="508"/>
      <c r="M135" s="521"/>
      <c r="N135" s="519"/>
      <c r="O135" s="515"/>
      <c r="P135" s="515"/>
      <c r="Q135" s="515"/>
      <c r="R135" s="542"/>
      <c r="S135" s="534"/>
      <c r="T135" s="533"/>
      <c r="U135" s="519"/>
      <c r="V135" s="534"/>
      <c r="W135" s="530"/>
      <c r="X135" s="556"/>
      <c r="Y135" s="556"/>
      <c r="Z135" s="556"/>
      <c r="AA135" s="556"/>
      <c r="AB135" s="556"/>
      <c r="AC135" s="556"/>
      <c r="AD135" s="556"/>
      <c r="AE135" s="556"/>
      <c r="AF135" s="556"/>
      <c r="AG135" s="556"/>
      <c r="AH135" s="556"/>
    </row>
    <row r="136" spans="1:34" s="492" customFormat="1" ht="15" customHeight="1">
      <c r="A136" s="1376"/>
      <c r="B136" s="1376"/>
      <c r="C136" s="1376"/>
      <c r="D136" s="894"/>
      <c r="E136" s="894"/>
      <c r="F136" s="890"/>
      <c r="G136" s="890"/>
      <c r="H136" s="890"/>
      <c r="I136" s="886"/>
      <c r="J136" s="883"/>
      <c r="K136" s="893"/>
      <c r="L136" s="508"/>
      <c r="M136" s="520" t="s">
        <v>16</v>
      </c>
      <c r="N136" s="519"/>
      <c r="O136" s="515"/>
      <c r="P136" s="515"/>
      <c r="Q136" s="515"/>
      <c r="R136" s="542"/>
      <c r="S136" s="534"/>
      <c r="T136" s="533"/>
      <c r="U136" s="519"/>
      <c r="V136" s="534"/>
      <c r="W136" s="530"/>
      <c r="X136" s="556"/>
      <c r="Y136" s="556"/>
      <c r="Z136" s="556"/>
      <c r="AA136" s="556"/>
      <c r="AB136" s="556"/>
      <c r="AC136" s="556"/>
      <c r="AD136" s="556"/>
      <c r="AE136" s="556"/>
      <c r="AF136" s="556"/>
      <c r="AG136" s="556"/>
      <c r="AH136" s="556"/>
    </row>
    <row r="137" spans="1:34" s="492" customFormat="1" ht="15" customHeight="1">
      <c r="A137" s="1376"/>
      <c r="B137" s="1376"/>
      <c r="C137" s="894"/>
      <c r="D137" s="894"/>
      <c r="E137" s="894"/>
      <c r="F137" s="894"/>
      <c r="G137" s="899"/>
      <c r="H137" s="886"/>
      <c r="I137" s="897"/>
      <c r="J137" s="883"/>
      <c r="K137" s="898"/>
      <c r="L137" s="508"/>
      <c r="M137" s="519" t="s">
        <v>17</v>
      </c>
      <c r="N137" s="519"/>
      <c r="O137" s="515"/>
      <c r="P137" s="515"/>
      <c r="Q137" s="515"/>
      <c r="R137" s="542"/>
      <c r="S137" s="534"/>
      <c r="T137" s="533"/>
      <c r="U137" s="519"/>
      <c r="V137" s="534"/>
      <c r="W137" s="530"/>
      <c r="X137" s="556"/>
      <c r="Y137" s="556"/>
      <c r="Z137" s="556"/>
      <c r="AA137" s="556"/>
      <c r="AB137" s="556"/>
      <c r="AC137" s="556"/>
      <c r="AD137" s="556"/>
      <c r="AE137" s="556"/>
      <c r="AF137" s="556"/>
      <c r="AG137" s="556"/>
      <c r="AH137" s="556"/>
    </row>
    <row r="138" spans="1:34" s="492" customFormat="1" ht="15" customHeight="1">
      <c r="A138" s="1376"/>
      <c r="B138" s="894"/>
      <c r="C138" s="894"/>
      <c r="D138" s="894"/>
      <c r="E138" s="894"/>
      <c r="F138" s="894"/>
      <c r="G138" s="899"/>
      <c r="H138" s="886"/>
      <c r="I138" s="886"/>
      <c r="J138" s="883"/>
      <c r="K138" s="893"/>
      <c r="L138" s="508"/>
      <c r="M138" s="528" t="s">
        <v>18</v>
      </c>
      <c r="N138" s="519"/>
      <c r="O138" s="515"/>
      <c r="P138" s="515"/>
      <c r="Q138" s="515"/>
      <c r="R138" s="542"/>
      <c r="S138" s="534"/>
      <c r="T138" s="533"/>
      <c r="U138" s="519"/>
      <c r="V138" s="534"/>
      <c r="W138" s="530"/>
      <c r="X138" s="556"/>
      <c r="Y138" s="556"/>
      <c r="Z138" s="556"/>
      <c r="AA138" s="556"/>
      <c r="AB138" s="556"/>
      <c r="AC138" s="556"/>
      <c r="AD138" s="556"/>
      <c r="AE138" s="556"/>
      <c r="AF138" s="556"/>
      <c r="AG138" s="556"/>
      <c r="AH138" s="556"/>
    </row>
    <row r="139" spans="1:34" s="492" customFormat="1" ht="15" customHeight="1">
      <c r="A139" s="882"/>
      <c r="B139" s="882"/>
      <c r="C139" s="882"/>
      <c r="D139" s="882"/>
      <c r="E139" s="882"/>
      <c r="F139" s="882"/>
      <c r="G139" s="882"/>
      <c r="H139" s="882"/>
      <c r="I139" s="882"/>
      <c r="J139" s="882"/>
      <c r="K139" s="882"/>
      <c r="L139" s="462"/>
      <c r="M139" s="535" t="s">
        <v>308</v>
      </c>
      <c r="N139" s="519"/>
      <c r="O139" s="515"/>
      <c r="P139" s="515"/>
      <c r="Q139" s="515"/>
      <c r="R139" s="542"/>
      <c r="S139" s="534"/>
      <c r="T139" s="533"/>
      <c r="U139" s="519"/>
      <c r="V139" s="534"/>
      <c r="W139" s="530"/>
      <c r="X139" s="556"/>
      <c r="Y139" s="556"/>
      <c r="Z139" s="556"/>
      <c r="AA139" s="556"/>
      <c r="AB139" s="556"/>
      <c r="AC139" s="556"/>
      <c r="AD139" s="556"/>
      <c r="AE139" s="556"/>
      <c r="AF139" s="556"/>
      <c r="AG139" s="556"/>
      <c r="AH139" s="556"/>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3" customFormat="1" ht="22.5">
      <c r="A143" s="1376">
        <v>1</v>
      </c>
      <c r="B143" s="906"/>
      <c r="C143" s="906"/>
      <c r="D143" s="906"/>
      <c r="E143" s="907"/>
      <c r="F143" s="908"/>
      <c r="G143" s="908"/>
      <c r="H143" s="908"/>
      <c r="I143" s="909"/>
      <c r="J143" s="904"/>
      <c r="K143" s="911"/>
      <c r="L143" s="562">
        <f>mergeValue(A143)</f>
        <v>1</v>
      </c>
      <c r="M143" s="610" t="s">
        <v>19</v>
      </c>
      <c r="N143" s="549"/>
      <c r="O143" s="1388"/>
      <c r="P143" s="1388"/>
      <c r="Q143" s="1388"/>
      <c r="R143" s="1388"/>
      <c r="S143" s="1388"/>
      <c r="T143" s="1388"/>
      <c r="U143" s="1388"/>
      <c r="V143" s="1388"/>
      <c r="W143" s="1128" t="s">
        <v>721</v>
      </c>
      <c r="X143" s="554"/>
      <c r="Y143" s="554"/>
      <c r="Z143" s="554"/>
      <c r="AA143" s="554"/>
      <c r="AB143" s="554"/>
      <c r="AC143" s="554"/>
      <c r="AD143" s="554"/>
      <c r="AE143" s="554"/>
      <c r="AF143" s="554"/>
      <c r="AG143" s="554"/>
      <c r="AH143" s="554"/>
    </row>
    <row r="144" spans="1:34" s="493" customFormat="1" ht="22.5">
      <c r="A144" s="1376"/>
      <c r="B144" s="1376">
        <v>1</v>
      </c>
      <c r="C144" s="906"/>
      <c r="D144" s="906"/>
      <c r="E144" s="908"/>
      <c r="F144" s="908"/>
      <c r="G144" s="908"/>
      <c r="H144" s="908"/>
      <c r="I144" s="903"/>
      <c r="J144" s="902"/>
      <c r="K144" s="905"/>
      <c r="L144" s="562" t="str">
        <f>mergeValue(A144) &amp;"."&amp; mergeValue(B144)</f>
        <v>1.1</v>
      </c>
      <c r="M144" s="516" t="s">
        <v>15</v>
      </c>
      <c r="N144" s="549"/>
      <c r="O144" s="1388"/>
      <c r="P144" s="1388"/>
      <c r="Q144" s="1388"/>
      <c r="R144" s="1388"/>
      <c r="S144" s="1388"/>
      <c r="T144" s="1388"/>
      <c r="U144" s="1388"/>
      <c r="V144" s="1388"/>
      <c r="W144" s="1128" t="s">
        <v>460</v>
      </c>
      <c r="X144" s="554"/>
      <c r="Y144" s="554"/>
      <c r="Z144" s="554"/>
      <c r="AA144" s="554"/>
      <c r="AB144" s="554"/>
      <c r="AC144" s="554"/>
      <c r="AD144" s="554"/>
      <c r="AE144" s="554"/>
      <c r="AF144" s="554"/>
      <c r="AG144" s="554"/>
      <c r="AH144" s="554"/>
    </row>
    <row r="145" spans="1:35" s="493" customFormat="1" ht="22.5">
      <c r="A145" s="1376"/>
      <c r="B145" s="1376"/>
      <c r="C145" s="1376">
        <v>1</v>
      </c>
      <c r="D145" s="906"/>
      <c r="E145" s="908"/>
      <c r="F145" s="908"/>
      <c r="G145" s="908"/>
      <c r="H145" s="908"/>
      <c r="I145" s="910"/>
      <c r="J145" s="902"/>
      <c r="K145" s="905"/>
      <c r="L145" s="562" t="str">
        <f>mergeValue(A145) &amp;"."&amp; mergeValue(B145)&amp;"."&amp; mergeValue(C145)</f>
        <v>1.1.1</v>
      </c>
      <c r="M145" s="517" t="s">
        <v>7</v>
      </c>
      <c r="N145" s="549"/>
      <c r="O145" s="1388"/>
      <c r="P145" s="1388"/>
      <c r="Q145" s="1388"/>
      <c r="R145" s="1388"/>
      <c r="S145" s="1388"/>
      <c r="T145" s="1388"/>
      <c r="U145" s="1388"/>
      <c r="V145" s="1388"/>
      <c r="W145" s="1128" t="s">
        <v>601</v>
      </c>
      <c r="X145" s="554"/>
      <c r="Y145" s="554"/>
      <c r="Z145" s="554"/>
      <c r="AA145" s="554"/>
      <c r="AB145" s="554"/>
      <c r="AC145" s="554"/>
      <c r="AD145" s="554"/>
      <c r="AE145" s="554"/>
      <c r="AF145" s="554"/>
      <c r="AG145" s="554"/>
      <c r="AH145" s="554"/>
    </row>
    <row r="146" spans="1:35" s="493" customFormat="1" ht="22.5">
      <c r="A146" s="1376"/>
      <c r="B146" s="1376"/>
      <c r="C146" s="1376"/>
      <c r="D146" s="1376">
        <v>1</v>
      </c>
      <c r="E146" s="908"/>
      <c r="F146" s="908"/>
      <c r="G146" s="908"/>
      <c r="H146" s="908"/>
      <c r="I146" s="910"/>
      <c r="J146" s="902"/>
      <c r="K146" s="905"/>
      <c r="L146" s="562" t="str">
        <f>mergeValue(A146) &amp;"."&amp; mergeValue(B146)&amp;"."&amp; mergeValue(C146)&amp;"."&amp; mergeValue(D146)</f>
        <v>1.1.1.1</v>
      </c>
      <c r="M146" s="518" t="s">
        <v>21</v>
      </c>
      <c r="N146" s="549"/>
      <c r="O146" s="1388"/>
      <c r="P146" s="1388"/>
      <c r="Q146" s="1388"/>
      <c r="R146" s="1388"/>
      <c r="S146" s="1388"/>
      <c r="T146" s="1388"/>
      <c r="U146" s="1388"/>
      <c r="V146" s="1388"/>
      <c r="W146" s="1128" t="s">
        <v>602</v>
      </c>
      <c r="X146" s="554"/>
      <c r="Y146" s="554"/>
      <c r="Z146" s="554"/>
      <c r="AA146" s="554"/>
      <c r="AB146" s="554"/>
      <c r="AC146" s="554"/>
      <c r="AD146" s="554"/>
      <c r="AE146" s="554"/>
      <c r="AF146" s="554"/>
      <c r="AG146" s="554"/>
      <c r="AH146" s="554"/>
    </row>
    <row r="147" spans="1:35" s="493" customFormat="1" ht="11.25" hidden="1" customHeight="1">
      <c r="A147" s="1376"/>
      <c r="B147" s="1376"/>
      <c r="C147" s="1376"/>
      <c r="D147" s="1376"/>
      <c r="E147" s="1376">
        <v>1</v>
      </c>
      <c r="F147" s="908"/>
      <c r="G147" s="908"/>
      <c r="H147" s="906">
        <v>1</v>
      </c>
      <c r="I147" s="1376">
        <v>1</v>
      </c>
      <c r="J147" s="908"/>
      <c r="K147" s="913"/>
      <c r="L147" s="562"/>
      <c r="M147" s="524"/>
      <c r="N147" s="550"/>
      <c r="O147" s="600"/>
      <c r="P147" s="600"/>
      <c r="Q147" s="600"/>
      <c r="R147" s="600"/>
      <c r="S147" s="600"/>
      <c r="T147" s="600"/>
      <c r="U147" s="600"/>
      <c r="V147" s="478"/>
      <c r="W147" s="1089"/>
      <c r="X147" s="554"/>
      <c r="Y147" s="554"/>
      <c r="Z147" s="554"/>
      <c r="AA147" s="554"/>
      <c r="AB147" s="554"/>
      <c r="AC147" s="554"/>
      <c r="AD147" s="554"/>
      <c r="AE147" s="554"/>
      <c r="AF147" s="554"/>
      <c r="AG147" s="554"/>
      <c r="AH147" s="554"/>
    </row>
    <row r="148" spans="1:35" s="493" customFormat="1" ht="33.75">
      <c r="A148" s="1376"/>
      <c r="B148" s="1376"/>
      <c r="C148" s="1376"/>
      <c r="D148" s="1376"/>
      <c r="E148" s="1376"/>
      <c r="F148" s="1376">
        <v>1</v>
      </c>
      <c r="G148" s="906"/>
      <c r="H148" s="906"/>
      <c r="I148" s="1376"/>
      <c r="J148" s="1376">
        <v>1</v>
      </c>
      <c r="K148" s="914"/>
      <c r="L148" s="562" t="str">
        <f>mergeValue(A148) &amp;"."&amp; mergeValue(B148)&amp;"."&amp; mergeValue(C148)&amp;"."&amp; mergeValue(D148)&amp;"."&amp;  mergeValue(F148)</f>
        <v>1.1.1.1.1</v>
      </c>
      <c r="M148" s="525" t="s">
        <v>9</v>
      </c>
      <c r="N148" s="550"/>
      <c r="O148" s="1378"/>
      <c r="P148" s="1378"/>
      <c r="Q148" s="1378"/>
      <c r="R148" s="1378"/>
      <c r="S148" s="1378"/>
      <c r="T148" s="1378"/>
      <c r="U148" s="1378"/>
      <c r="V148" s="1378"/>
      <c r="W148" s="1128" t="s">
        <v>723</v>
      </c>
      <c r="X148" s="554"/>
      <c r="Y148" s="558" t="str">
        <f>strCheckUnique(Z148:Z151)</f>
        <v/>
      </c>
      <c r="Z148" s="554"/>
      <c r="AA148" s="558"/>
      <c r="AB148" s="554"/>
      <c r="AC148" s="554"/>
      <c r="AD148" s="554"/>
      <c r="AE148" s="554"/>
      <c r="AF148" s="554"/>
      <c r="AG148" s="554"/>
      <c r="AH148" s="554"/>
    </row>
    <row r="149" spans="1:35" s="493" customFormat="1" ht="99" customHeight="1">
      <c r="A149" s="1376"/>
      <c r="B149" s="1376"/>
      <c r="C149" s="1376"/>
      <c r="D149" s="1376"/>
      <c r="E149" s="1376"/>
      <c r="F149" s="1376"/>
      <c r="G149" s="906">
        <v>1</v>
      </c>
      <c r="H149" s="906"/>
      <c r="I149" s="1376"/>
      <c r="J149" s="1376"/>
      <c r="K149" s="914">
        <v>1</v>
      </c>
      <c r="L149" s="562" t="str">
        <f>mergeValue(A149) &amp;"."&amp; mergeValue(B149)&amp;"."&amp; mergeValue(C149)&amp;"."&amp; mergeValue(D149)&amp;"."&amp; mergeValue(F149)&amp;"."&amp; mergeValue(G149)</f>
        <v>1.1.1.1.1.1</v>
      </c>
      <c r="M149" s="1016"/>
      <c r="N149" s="555"/>
      <c r="O149" s="532"/>
      <c r="P149" s="532"/>
      <c r="Q149" s="1040"/>
      <c r="R149" s="1382"/>
      <c r="S149" s="1372" t="s">
        <v>83</v>
      </c>
      <c r="T149" s="1382"/>
      <c r="U149" s="1372" t="s">
        <v>84</v>
      </c>
      <c r="V149" s="547"/>
      <c r="W149" s="1346" t="s">
        <v>736</v>
      </c>
      <c r="X149" s="554" t="str">
        <f>strCheckDate(O150:V150)</f>
        <v/>
      </c>
      <c r="Y149" s="558"/>
      <c r="Z149" s="558" t="str">
        <f>IF(M149="","",M149 )</f>
        <v/>
      </c>
      <c r="AA149" s="558"/>
      <c r="AB149" s="558"/>
      <c r="AC149" s="558"/>
      <c r="AD149" s="554"/>
      <c r="AE149" s="554"/>
      <c r="AF149" s="554"/>
      <c r="AG149" s="554"/>
      <c r="AH149" s="554"/>
    </row>
    <row r="150" spans="1:35" s="493" customFormat="1" ht="0.2" customHeight="1">
      <c r="A150" s="1376"/>
      <c r="B150" s="1376"/>
      <c r="C150" s="1376"/>
      <c r="D150" s="1376"/>
      <c r="E150" s="1376"/>
      <c r="F150" s="1376"/>
      <c r="G150" s="906"/>
      <c r="H150" s="906"/>
      <c r="I150" s="1376"/>
      <c r="J150" s="1376"/>
      <c r="K150" s="914"/>
      <c r="L150" s="569"/>
      <c r="M150" s="615"/>
      <c r="N150" s="555"/>
      <c r="O150" s="532"/>
      <c r="P150" s="532"/>
      <c r="Q150" s="553" t="str">
        <f>R149 &amp; "-" &amp; T149</f>
        <v>-</v>
      </c>
      <c r="R150" s="1371"/>
      <c r="S150" s="1372"/>
      <c r="T150" s="1371"/>
      <c r="U150" s="1372"/>
      <c r="V150" s="547"/>
      <c r="W150" s="1347"/>
      <c r="X150" s="554"/>
      <c r="Y150" s="554"/>
      <c r="Z150" s="554"/>
      <c r="AA150" s="554"/>
      <c r="AB150" s="554"/>
      <c r="AC150" s="554"/>
      <c r="AD150" s="554"/>
      <c r="AE150" s="554"/>
      <c r="AF150" s="554"/>
      <c r="AG150" s="554"/>
      <c r="AH150" s="554"/>
    </row>
    <row r="151" spans="1:35" s="492" customFormat="1" ht="15" customHeight="1">
      <c r="A151" s="1376"/>
      <c r="B151" s="1376"/>
      <c r="C151" s="1376"/>
      <c r="D151" s="1376"/>
      <c r="E151" s="1376"/>
      <c r="F151" s="1376"/>
      <c r="G151" s="908"/>
      <c r="H151" s="906"/>
      <c r="I151" s="1376"/>
      <c r="J151" s="1376"/>
      <c r="K151" s="913"/>
      <c r="L151" s="508"/>
      <c r="M151" s="526" t="s">
        <v>24</v>
      </c>
      <c r="N151" s="521"/>
      <c r="O151" s="515"/>
      <c r="P151" s="515"/>
      <c r="Q151" s="515"/>
      <c r="R151" s="542"/>
      <c r="S151" s="534"/>
      <c r="T151" s="533"/>
      <c r="U151" s="521"/>
      <c r="V151" s="530"/>
      <c r="W151" s="1348"/>
      <c r="X151" s="556"/>
      <c r="Y151" s="556"/>
      <c r="Z151" s="556"/>
      <c r="AA151" s="556"/>
      <c r="AB151" s="556"/>
      <c r="AC151" s="556"/>
      <c r="AD151" s="556"/>
      <c r="AE151" s="556"/>
      <c r="AF151" s="556"/>
      <c r="AG151" s="556"/>
      <c r="AH151" s="556"/>
    </row>
    <row r="152" spans="1:35" s="492" customFormat="1" ht="15" customHeight="1">
      <c r="A152" s="1376"/>
      <c r="B152" s="1376"/>
      <c r="C152" s="1376"/>
      <c r="D152" s="1376"/>
      <c r="E152" s="1376"/>
      <c r="F152" s="908"/>
      <c r="G152" s="908"/>
      <c r="H152" s="906"/>
      <c r="I152" s="1376"/>
      <c r="J152" s="908"/>
      <c r="K152" s="913"/>
      <c r="L152" s="508"/>
      <c r="M152" s="521" t="s">
        <v>10</v>
      </c>
      <c r="N152" s="520"/>
      <c r="O152" s="515"/>
      <c r="P152" s="515"/>
      <c r="Q152" s="515"/>
      <c r="R152" s="542"/>
      <c r="S152" s="534"/>
      <c r="T152" s="533"/>
      <c r="U152" s="520"/>
      <c r="V152" s="534"/>
      <c r="W152" s="530"/>
      <c r="X152" s="556"/>
      <c r="Y152" s="556"/>
      <c r="Z152" s="556"/>
      <c r="AA152" s="556"/>
      <c r="AB152" s="556"/>
      <c r="AC152" s="556"/>
      <c r="AD152" s="556"/>
      <c r="AE152" s="556"/>
      <c r="AF152" s="556"/>
      <c r="AG152" s="556"/>
      <c r="AH152" s="556"/>
    </row>
    <row r="153" spans="1:35" s="492" customFormat="1" ht="15" hidden="1" customHeight="1">
      <c r="A153" s="1376"/>
      <c r="B153" s="1376"/>
      <c r="C153" s="1376"/>
      <c r="D153" s="1376"/>
      <c r="E153" s="912"/>
      <c r="F153" s="908"/>
      <c r="G153" s="908"/>
      <c r="H153" s="908"/>
      <c r="I153" s="904"/>
      <c r="J153" s="901"/>
      <c r="K153" s="911"/>
      <c r="L153" s="508"/>
      <c r="M153" s="521"/>
      <c r="N153" s="521"/>
      <c r="O153" s="521"/>
      <c r="P153" s="521"/>
      <c r="Q153" s="521"/>
      <c r="R153" s="521"/>
      <c r="S153" s="521"/>
      <c r="T153" s="521"/>
      <c r="U153" s="521"/>
      <c r="V153" s="534"/>
      <c r="W153" s="530"/>
      <c r="X153" s="556"/>
      <c r="Y153" s="556"/>
      <c r="Z153" s="556"/>
      <c r="AA153" s="556"/>
      <c r="AB153" s="556"/>
      <c r="AC153" s="556"/>
      <c r="AD153" s="556"/>
      <c r="AE153" s="556"/>
      <c r="AF153" s="556"/>
      <c r="AG153" s="556"/>
      <c r="AH153" s="556"/>
      <c r="AI153" s="556"/>
    </row>
    <row r="154" spans="1:35" s="492" customFormat="1" ht="15" customHeight="1">
      <c r="A154" s="1376"/>
      <c r="B154" s="1376"/>
      <c r="C154" s="1376"/>
      <c r="D154" s="912"/>
      <c r="E154" s="912"/>
      <c r="F154" s="908"/>
      <c r="G154" s="908"/>
      <c r="H154" s="908"/>
      <c r="I154" s="904"/>
      <c r="J154" s="901"/>
      <c r="K154" s="911"/>
      <c r="L154" s="508"/>
      <c r="M154" s="520" t="s">
        <v>16</v>
      </c>
      <c r="N154" s="519"/>
      <c r="O154" s="515"/>
      <c r="P154" s="515"/>
      <c r="Q154" s="515"/>
      <c r="R154" s="542"/>
      <c r="S154" s="534"/>
      <c r="T154" s="533"/>
      <c r="U154" s="519"/>
      <c r="V154" s="534"/>
      <c r="W154" s="530"/>
      <c r="X154" s="556"/>
      <c r="Y154" s="556"/>
      <c r="Z154" s="556"/>
      <c r="AA154" s="556"/>
      <c r="AB154" s="556"/>
      <c r="AC154" s="556"/>
      <c r="AD154" s="556"/>
      <c r="AE154" s="556"/>
      <c r="AF154" s="556"/>
      <c r="AG154" s="556"/>
      <c r="AH154" s="556"/>
    </row>
    <row r="155" spans="1:35" s="492" customFormat="1" ht="15" customHeight="1">
      <c r="A155" s="1376"/>
      <c r="B155" s="1376"/>
      <c r="C155" s="912"/>
      <c r="D155" s="912"/>
      <c r="E155" s="912"/>
      <c r="F155" s="912"/>
      <c r="G155" s="917"/>
      <c r="H155" s="904"/>
      <c r="I155" s="915"/>
      <c r="J155" s="901"/>
      <c r="K155" s="916"/>
      <c r="L155" s="508"/>
      <c r="M155" s="519" t="s">
        <v>17</v>
      </c>
      <c r="N155" s="519"/>
      <c r="O155" s="515"/>
      <c r="P155" s="515"/>
      <c r="Q155" s="515"/>
      <c r="R155" s="542"/>
      <c r="S155" s="534"/>
      <c r="T155" s="533"/>
      <c r="U155" s="519"/>
      <c r="V155" s="534"/>
      <c r="W155" s="530"/>
      <c r="X155" s="556"/>
      <c r="Y155" s="556"/>
      <c r="Z155" s="556"/>
      <c r="AA155" s="556"/>
      <c r="AB155" s="556"/>
      <c r="AC155" s="556"/>
      <c r="AD155" s="556"/>
      <c r="AE155" s="556"/>
      <c r="AF155" s="556"/>
      <c r="AG155" s="556"/>
      <c r="AH155" s="556"/>
    </row>
    <row r="156" spans="1:35" s="492" customFormat="1" ht="15" customHeight="1">
      <c r="A156" s="1376"/>
      <c r="B156" s="912"/>
      <c r="C156" s="912"/>
      <c r="D156" s="912"/>
      <c r="E156" s="912"/>
      <c r="F156" s="912"/>
      <c r="G156" s="917"/>
      <c r="H156" s="904"/>
      <c r="I156" s="904"/>
      <c r="J156" s="901"/>
      <c r="K156" s="911"/>
      <c r="L156" s="508"/>
      <c r="M156" s="528" t="s">
        <v>18</v>
      </c>
      <c r="N156" s="519"/>
      <c r="O156" s="515"/>
      <c r="P156" s="515"/>
      <c r="Q156" s="515"/>
      <c r="R156" s="542"/>
      <c r="S156" s="534"/>
      <c r="T156" s="533"/>
      <c r="U156" s="519"/>
      <c r="V156" s="534"/>
      <c r="W156" s="530"/>
      <c r="X156" s="556"/>
      <c r="Y156" s="556"/>
      <c r="Z156" s="556"/>
      <c r="AA156" s="556"/>
      <c r="AB156" s="556"/>
      <c r="AC156" s="556"/>
      <c r="AD156" s="556"/>
      <c r="AE156" s="556"/>
      <c r="AF156" s="556"/>
      <c r="AG156" s="556"/>
      <c r="AH156" s="556"/>
    </row>
    <row r="157" spans="1:35" s="492" customFormat="1" ht="15" customHeight="1">
      <c r="A157" s="900"/>
      <c r="B157" s="900"/>
      <c r="C157" s="900"/>
      <c r="D157" s="900"/>
      <c r="E157" s="900"/>
      <c r="F157" s="900"/>
      <c r="G157" s="900"/>
      <c r="H157" s="900"/>
      <c r="I157" s="900"/>
      <c r="J157" s="900"/>
      <c r="K157" s="900"/>
      <c r="L157" s="508"/>
      <c r="M157" s="535" t="s">
        <v>308</v>
      </c>
      <c r="N157" s="519"/>
      <c r="O157" s="515"/>
      <c r="P157" s="515"/>
      <c r="Q157" s="515"/>
      <c r="R157" s="542"/>
      <c r="S157" s="534"/>
      <c r="T157" s="533"/>
      <c r="U157" s="519"/>
      <c r="V157" s="534"/>
      <c r="W157" s="530"/>
      <c r="X157" s="556"/>
      <c r="Y157" s="556"/>
      <c r="Z157" s="556"/>
      <c r="AA157" s="556"/>
      <c r="AB157" s="556"/>
      <c r="AC157" s="556"/>
      <c r="AD157" s="556"/>
      <c r="AE157" s="556"/>
      <c r="AF157" s="556"/>
      <c r="AG157" s="556"/>
      <c r="AH157" s="556"/>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3" customFormat="1" ht="22.5">
      <c r="A161" s="1376">
        <v>1</v>
      </c>
      <c r="B161" s="849"/>
      <c r="C161" s="849"/>
      <c r="D161" s="849"/>
      <c r="E161" s="850"/>
      <c r="F161" s="851"/>
      <c r="G161" s="851"/>
      <c r="H161" s="851"/>
      <c r="I161" s="852"/>
      <c r="J161" s="847"/>
      <c r="K161" s="854"/>
      <c r="L161" s="562">
        <f>mergeValue(A161)</f>
        <v>1</v>
      </c>
      <c r="M161" s="610" t="s">
        <v>19</v>
      </c>
      <c r="N161" s="549"/>
      <c r="O161" s="1450"/>
      <c r="P161" s="1451"/>
      <c r="Q161" s="1451"/>
      <c r="R161" s="1451"/>
      <c r="S161" s="1451"/>
      <c r="T161" s="1451"/>
      <c r="U161" s="1451"/>
      <c r="V161" s="1452"/>
      <c r="W161" s="1128" t="s">
        <v>721</v>
      </c>
      <c r="X161" s="554"/>
      <c r="Y161" s="554"/>
      <c r="Z161" s="554"/>
      <c r="AA161" s="554"/>
      <c r="AB161" s="554"/>
      <c r="AC161" s="554"/>
      <c r="AD161" s="554"/>
      <c r="AE161" s="554"/>
      <c r="AF161" s="554"/>
      <c r="AG161" s="554"/>
    </row>
    <row r="162" spans="1:33" s="493" customFormat="1" ht="22.5">
      <c r="A162" s="1376"/>
      <c r="B162" s="1376">
        <v>1</v>
      </c>
      <c r="C162" s="849"/>
      <c r="D162" s="849"/>
      <c r="E162" s="851"/>
      <c r="F162" s="851"/>
      <c r="G162" s="851"/>
      <c r="H162" s="851"/>
      <c r="I162" s="846"/>
      <c r="J162" s="845"/>
      <c r="K162" s="848"/>
      <c r="L162" s="562" t="str">
        <f>mergeValue(A162) &amp;"."&amp; mergeValue(B162)</f>
        <v>1.1</v>
      </c>
      <c r="M162" s="516" t="s">
        <v>15</v>
      </c>
      <c r="N162" s="549"/>
      <c r="O162" s="1450"/>
      <c r="P162" s="1451"/>
      <c r="Q162" s="1451"/>
      <c r="R162" s="1451"/>
      <c r="S162" s="1451"/>
      <c r="T162" s="1451"/>
      <c r="U162" s="1451"/>
      <c r="V162" s="1452"/>
      <c r="W162" s="1128" t="s">
        <v>460</v>
      </c>
      <c r="X162" s="554"/>
      <c r="Y162" s="554"/>
      <c r="Z162" s="554"/>
      <c r="AA162" s="554"/>
      <c r="AB162" s="554"/>
      <c r="AC162" s="554"/>
      <c r="AD162" s="554"/>
      <c r="AE162" s="554"/>
      <c r="AF162" s="554"/>
      <c r="AG162" s="554"/>
    </row>
    <row r="163" spans="1:33" s="493" customFormat="1" ht="22.5">
      <c r="A163" s="1376"/>
      <c r="B163" s="1376"/>
      <c r="C163" s="1376">
        <v>1</v>
      </c>
      <c r="D163" s="849"/>
      <c r="E163" s="851"/>
      <c r="F163" s="851"/>
      <c r="G163" s="851"/>
      <c r="H163" s="851"/>
      <c r="I163" s="853"/>
      <c r="J163" s="845"/>
      <c r="K163" s="848"/>
      <c r="L163" s="562" t="str">
        <f>mergeValue(A163) &amp;"."&amp; mergeValue(B163)&amp;"."&amp; mergeValue(C163)</f>
        <v>1.1.1</v>
      </c>
      <c r="M163" s="517" t="s">
        <v>7</v>
      </c>
      <c r="N163" s="549"/>
      <c r="O163" s="1450"/>
      <c r="P163" s="1451"/>
      <c r="Q163" s="1451"/>
      <c r="R163" s="1451"/>
      <c r="S163" s="1451"/>
      <c r="T163" s="1451"/>
      <c r="U163" s="1451"/>
      <c r="V163" s="1452"/>
      <c r="W163" s="1128" t="s">
        <v>601</v>
      </c>
      <c r="X163" s="554"/>
      <c r="Y163" s="554"/>
      <c r="Z163" s="554"/>
      <c r="AA163" s="554"/>
      <c r="AB163" s="554"/>
      <c r="AC163" s="554"/>
      <c r="AD163" s="554"/>
      <c r="AE163" s="554"/>
      <c r="AF163" s="554"/>
      <c r="AG163" s="554"/>
    </row>
    <row r="164" spans="1:33" s="493" customFormat="1" ht="22.5">
      <c r="A164" s="1376"/>
      <c r="B164" s="1376"/>
      <c r="C164" s="1376"/>
      <c r="D164" s="1376">
        <v>1</v>
      </c>
      <c r="E164" s="851"/>
      <c r="F164" s="851"/>
      <c r="G164" s="851"/>
      <c r="H164" s="851"/>
      <c r="I164" s="853"/>
      <c r="J164" s="845"/>
      <c r="K164" s="848"/>
      <c r="L164" s="562" t="str">
        <f>mergeValue(A164) &amp;"."&amp; mergeValue(B164)&amp;"."&amp; mergeValue(C164)&amp;"."&amp; mergeValue(D164)</f>
        <v>1.1.1.1</v>
      </c>
      <c r="M164" s="518" t="s">
        <v>21</v>
      </c>
      <c r="N164" s="549"/>
      <c r="O164" s="1450"/>
      <c r="P164" s="1451"/>
      <c r="Q164" s="1451"/>
      <c r="R164" s="1451"/>
      <c r="S164" s="1451"/>
      <c r="T164" s="1451"/>
      <c r="U164" s="1451"/>
      <c r="V164" s="1452"/>
      <c r="W164" s="1128" t="s">
        <v>602</v>
      </c>
      <c r="X164" s="554"/>
      <c r="Y164" s="554"/>
      <c r="Z164" s="554"/>
      <c r="AA164" s="554"/>
      <c r="AB164" s="554"/>
      <c r="AC164" s="554"/>
      <c r="AD164" s="554"/>
      <c r="AE164" s="554"/>
      <c r="AF164" s="554"/>
      <c r="AG164" s="554"/>
    </row>
    <row r="165" spans="1:33" s="493" customFormat="1" ht="78.75">
      <c r="A165" s="1376"/>
      <c r="B165" s="1376"/>
      <c r="C165" s="1376"/>
      <c r="D165" s="1376"/>
      <c r="E165" s="1376">
        <v>1</v>
      </c>
      <c r="F165" s="851"/>
      <c r="G165" s="851"/>
      <c r="H165" s="849">
        <v>1</v>
      </c>
      <c r="I165" s="1376">
        <v>1</v>
      </c>
      <c r="J165" s="851"/>
      <c r="K165" s="856"/>
      <c r="L165" s="562" t="str">
        <f>mergeValue(A165) &amp;"."&amp; mergeValue(B165)&amp;"."&amp; mergeValue(C165)&amp;"."&amp; mergeValue(D165)&amp;"."&amp; mergeValue(E165)</f>
        <v>1.1.1.1.1</v>
      </c>
      <c r="M165" s="524" t="s">
        <v>8</v>
      </c>
      <c r="N165" s="550"/>
      <c r="O165" s="1379"/>
      <c r="P165" s="1380"/>
      <c r="Q165" s="1380"/>
      <c r="R165" s="1380"/>
      <c r="S165" s="1380"/>
      <c r="T165" s="1380"/>
      <c r="U165" s="1380"/>
      <c r="V165" s="1381"/>
      <c r="W165" s="1128" t="s">
        <v>722</v>
      </c>
      <c r="X165" s="554"/>
      <c r="Y165" s="554"/>
      <c r="Z165" s="554"/>
      <c r="AA165" s="554"/>
      <c r="AB165" s="554"/>
      <c r="AC165" s="554"/>
      <c r="AD165" s="554"/>
      <c r="AE165" s="554"/>
      <c r="AF165" s="554"/>
      <c r="AG165" s="554"/>
    </row>
    <row r="166" spans="1:33" s="493" customFormat="1" ht="33.75">
      <c r="A166" s="1376"/>
      <c r="B166" s="1376"/>
      <c r="C166" s="1376"/>
      <c r="D166" s="1376"/>
      <c r="E166" s="1376"/>
      <c r="F166" s="1376">
        <v>1</v>
      </c>
      <c r="G166" s="849"/>
      <c r="H166" s="849"/>
      <c r="I166" s="1376"/>
      <c r="J166" s="1376">
        <v>1</v>
      </c>
      <c r="K166" s="857"/>
      <c r="L166" s="562" t="str">
        <f>mergeValue(A166) &amp;"."&amp; mergeValue(B166)&amp;"."&amp; mergeValue(C166)&amp;"."&amp; mergeValue(D166)&amp;"."&amp; mergeValue(E166)&amp;"."&amp; mergeValue(F166)</f>
        <v>1.1.1.1.1.1</v>
      </c>
      <c r="M166" s="525" t="s">
        <v>9</v>
      </c>
      <c r="N166" s="550"/>
      <c r="O166" s="1379"/>
      <c r="P166" s="1380"/>
      <c r="Q166" s="1380"/>
      <c r="R166" s="1380"/>
      <c r="S166" s="1380"/>
      <c r="T166" s="1380"/>
      <c r="U166" s="1380"/>
      <c r="V166" s="1381"/>
      <c r="W166" s="1128" t="s">
        <v>723</v>
      </c>
      <c r="X166" s="554"/>
      <c r="Y166" s="558" t="str">
        <f>strCheckUnique(Z166:Z169)</f>
        <v/>
      </c>
      <c r="Z166" s="554"/>
      <c r="AA166" s="558" t="str">
        <f>IF(O166="","",O166 &amp; ":_")</f>
        <v/>
      </c>
      <c r="AB166" s="554"/>
      <c r="AC166" s="554"/>
      <c r="AD166" s="554"/>
      <c r="AE166" s="554"/>
      <c r="AF166" s="554"/>
      <c r="AG166" s="554"/>
    </row>
    <row r="167" spans="1:33" s="493" customFormat="1" ht="122.1" customHeight="1">
      <c r="A167" s="1376"/>
      <c r="B167" s="1376"/>
      <c r="C167" s="1376"/>
      <c r="D167" s="1376"/>
      <c r="E167" s="1376"/>
      <c r="F167" s="1376"/>
      <c r="G167" s="849">
        <v>1</v>
      </c>
      <c r="H167" s="849"/>
      <c r="I167" s="1376"/>
      <c r="J167" s="1376"/>
      <c r="K167" s="857">
        <v>1</v>
      </c>
      <c r="L167" s="562" t="str">
        <f>mergeValue(A167) &amp;"."&amp; mergeValue(B167)&amp;"."&amp; mergeValue(C167)&amp;"."&amp; mergeValue(D167)&amp;"."&amp; mergeValue(E167)&amp;"."&amp; mergeValue(F167)&amp;"."&amp; mergeValue(G167)</f>
        <v>1.1.1.1.1.1.1</v>
      </c>
      <c r="M167" s="1016"/>
      <c r="N167" s="555"/>
      <c r="O167" s="1025"/>
      <c r="P167" s="532"/>
      <c r="Q167" s="532"/>
      <c r="R167" s="1382"/>
      <c r="S167" s="1372" t="s">
        <v>83</v>
      </c>
      <c r="T167" s="1382"/>
      <c r="U167" s="1372" t="s">
        <v>83</v>
      </c>
      <c r="V167" s="547"/>
      <c r="W167" s="1346" t="s">
        <v>724</v>
      </c>
      <c r="X167" s="554" t="str">
        <f>strCheckDate(O168:V168)</f>
        <v/>
      </c>
      <c r="Y167" s="558"/>
      <c r="Z167" s="558" t="str">
        <f>IF(M167="","",M167 )</f>
        <v/>
      </c>
      <c r="AA167" s="558"/>
      <c r="AB167" s="558"/>
      <c r="AC167" s="558"/>
      <c r="AD167" s="554"/>
      <c r="AE167" s="554"/>
      <c r="AF167" s="554"/>
      <c r="AG167" s="554"/>
    </row>
    <row r="168" spans="1:33" s="493" customFormat="1" ht="11.25" hidden="1" customHeight="1">
      <c r="A168" s="1376"/>
      <c r="B168" s="1376"/>
      <c r="C168" s="1376"/>
      <c r="D168" s="1376"/>
      <c r="E168" s="1376"/>
      <c r="F168" s="1376"/>
      <c r="G168" s="849"/>
      <c r="H168" s="849"/>
      <c r="I168" s="1376"/>
      <c r="J168" s="1376"/>
      <c r="K168" s="857"/>
      <c r="L168" s="569"/>
      <c r="M168" s="615"/>
      <c r="N168" s="555"/>
      <c r="O168" s="553"/>
      <c r="P168" s="532"/>
      <c r="Q168" s="553" t="str">
        <f>R167 &amp; "-" &amp; T167</f>
        <v>-</v>
      </c>
      <c r="R168" s="1371"/>
      <c r="S168" s="1372"/>
      <c r="T168" s="1371"/>
      <c r="U168" s="1372"/>
      <c r="V168" s="547"/>
      <c r="W168" s="1347"/>
      <c r="X168" s="554"/>
      <c r="Y168" s="554"/>
      <c r="Z168" s="554"/>
      <c r="AA168" s="554"/>
      <c r="AB168" s="554"/>
      <c r="AC168" s="554"/>
      <c r="AD168" s="554"/>
      <c r="AE168" s="554"/>
      <c r="AF168" s="554"/>
      <c r="AG168" s="554"/>
    </row>
    <row r="169" spans="1:33" s="492" customFormat="1" ht="15" customHeight="1">
      <c r="A169" s="1376"/>
      <c r="B169" s="1376"/>
      <c r="C169" s="1376"/>
      <c r="D169" s="1376"/>
      <c r="E169" s="1376"/>
      <c r="F169" s="1376"/>
      <c r="G169" s="851"/>
      <c r="H169" s="849"/>
      <c r="I169" s="1376"/>
      <c r="J169" s="1376"/>
      <c r="K169" s="856"/>
      <c r="L169" s="508"/>
      <c r="M169" s="527" t="s">
        <v>24</v>
      </c>
      <c r="N169" s="521"/>
      <c r="O169" s="515"/>
      <c r="P169" s="515"/>
      <c r="Q169" s="515"/>
      <c r="R169" s="542"/>
      <c r="S169" s="534"/>
      <c r="T169" s="533"/>
      <c r="U169" s="521"/>
      <c r="V169" s="530"/>
      <c r="W169" s="1348"/>
      <c r="X169" s="556"/>
      <c r="Y169" s="556"/>
      <c r="Z169" s="556"/>
      <c r="AA169" s="556"/>
      <c r="AB169" s="556"/>
      <c r="AC169" s="556"/>
      <c r="AD169" s="556"/>
      <c r="AE169" s="556"/>
      <c r="AF169" s="556"/>
      <c r="AG169" s="556"/>
    </row>
    <row r="170" spans="1:33" s="492" customFormat="1" ht="15" customHeight="1">
      <c r="A170" s="1376"/>
      <c r="B170" s="1376"/>
      <c r="C170" s="1376"/>
      <c r="D170" s="1376"/>
      <c r="E170" s="1376"/>
      <c r="F170" s="851"/>
      <c r="G170" s="851"/>
      <c r="H170" s="849"/>
      <c r="I170" s="1376"/>
      <c r="J170" s="851"/>
      <c r="K170" s="856"/>
      <c r="L170" s="508"/>
      <c r="M170" s="526" t="s">
        <v>10</v>
      </c>
      <c r="N170" s="520"/>
      <c r="O170" s="515"/>
      <c r="P170" s="515"/>
      <c r="Q170" s="515"/>
      <c r="R170" s="542"/>
      <c r="S170" s="534"/>
      <c r="T170" s="533"/>
      <c r="U170" s="520"/>
      <c r="V170" s="534"/>
      <c r="W170" s="530"/>
      <c r="X170" s="556"/>
      <c r="Y170" s="556"/>
      <c r="Z170" s="556"/>
      <c r="AA170" s="556"/>
      <c r="AB170" s="556"/>
      <c r="AC170" s="556"/>
      <c r="AD170" s="556"/>
      <c r="AE170" s="556"/>
      <c r="AF170" s="556"/>
      <c r="AG170" s="556"/>
    </row>
    <row r="171" spans="1:33" s="492" customFormat="1" ht="15" customHeight="1">
      <c r="A171" s="1376"/>
      <c r="B171" s="1376"/>
      <c r="C171" s="1376"/>
      <c r="D171" s="1376"/>
      <c r="E171" s="855"/>
      <c r="F171" s="851"/>
      <c r="G171" s="851"/>
      <c r="H171" s="851"/>
      <c r="I171" s="847"/>
      <c r="J171" s="844"/>
      <c r="K171" s="854"/>
      <c r="L171" s="508"/>
      <c r="M171" s="521" t="s">
        <v>11</v>
      </c>
      <c r="N171" s="519"/>
      <c r="O171" s="515"/>
      <c r="P171" s="515"/>
      <c r="Q171" s="515"/>
      <c r="R171" s="542"/>
      <c r="S171" s="534"/>
      <c r="T171" s="533"/>
      <c r="U171" s="519"/>
      <c r="V171" s="534"/>
      <c r="W171" s="530"/>
      <c r="X171" s="556"/>
      <c r="Y171" s="556"/>
      <c r="Z171" s="556"/>
      <c r="AA171" s="556"/>
      <c r="AB171" s="556"/>
      <c r="AC171" s="556"/>
      <c r="AD171" s="556"/>
      <c r="AE171" s="556"/>
      <c r="AF171" s="556"/>
      <c r="AG171" s="556"/>
    </row>
    <row r="172" spans="1:33" s="492" customFormat="1" ht="15" customHeight="1">
      <c r="A172" s="1376"/>
      <c r="B172" s="1376"/>
      <c r="C172" s="1376"/>
      <c r="D172" s="855"/>
      <c r="E172" s="855"/>
      <c r="F172" s="851"/>
      <c r="G172" s="851"/>
      <c r="H172" s="851"/>
      <c r="I172" s="847"/>
      <c r="J172" s="844"/>
      <c r="K172" s="854"/>
      <c r="L172" s="508"/>
      <c r="M172" s="520" t="s">
        <v>16</v>
      </c>
      <c r="N172" s="519"/>
      <c r="O172" s="515"/>
      <c r="P172" s="515"/>
      <c r="Q172" s="515"/>
      <c r="R172" s="542"/>
      <c r="S172" s="534"/>
      <c r="T172" s="533"/>
      <c r="U172" s="519"/>
      <c r="V172" s="534"/>
      <c r="W172" s="530"/>
      <c r="X172" s="556"/>
      <c r="Y172" s="556"/>
      <c r="Z172" s="556"/>
      <c r="AA172" s="556"/>
      <c r="AB172" s="556"/>
      <c r="AC172" s="556"/>
      <c r="AD172" s="556"/>
      <c r="AE172" s="556"/>
      <c r="AF172" s="556"/>
      <c r="AG172" s="556"/>
    </row>
    <row r="173" spans="1:33" s="492" customFormat="1" ht="15" customHeight="1">
      <c r="A173" s="1376"/>
      <c r="B173" s="1376"/>
      <c r="C173" s="855"/>
      <c r="D173" s="855"/>
      <c r="E173" s="855"/>
      <c r="F173" s="855"/>
      <c r="G173" s="860"/>
      <c r="H173" s="847"/>
      <c r="I173" s="858"/>
      <c r="J173" s="844"/>
      <c r="K173" s="859"/>
      <c r="L173" s="508"/>
      <c r="M173" s="519" t="s">
        <v>17</v>
      </c>
      <c r="N173" s="519"/>
      <c r="O173" s="515"/>
      <c r="P173" s="515"/>
      <c r="Q173" s="515"/>
      <c r="R173" s="542"/>
      <c r="S173" s="534"/>
      <c r="T173" s="533"/>
      <c r="U173" s="519"/>
      <c r="V173" s="534"/>
      <c r="W173" s="530"/>
      <c r="X173" s="556"/>
      <c r="Y173" s="556"/>
      <c r="Z173" s="556"/>
      <c r="AA173" s="556"/>
      <c r="AB173" s="556"/>
      <c r="AC173" s="556"/>
      <c r="AD173" s="556"/>
      <c r="AE173" s="556"/>
      <c r="AF173" s="556"/>
      <c r="AG173" s="556"/>
    </row>
    <row r="174" spans="1:33" s="492" customFormat="1" ht="15" customHeight="1">
      <c r="A174" s="1376"/>
      <c r="B174" s="855"/>
      <c r="C174" s="855"/>
      <c r="D174" s="855"/>
      <c r="E174" s="855"/>
      <c r="F174" s="855"/>
      <c r="G174" s="860"/>
      <c r="H174" s="847"/>
      <c r="I174" s="847"/>
      <c r="J174" s="844"/>
      <c r="K174" s="854"/>
      <c r="L174" s="508"/>
      <c r="M174" s="528" t="s">
        <v>18</v>
      </c>
      <c r="N174" s="519"/>
      <c r="O174" s="515"/>
      <c r="P174" s="515"/>
      <c r="Q174" s="515"/>
      <c r="R174" s="542"/>
      <c r="S174" s="534"/>
      <c r="T174" s="533"/>
      <c r="U174" s="519"/>
      <c r="V174" s="534"/>
      <c r="W174" s="530"/>
      <c r="X174" s="556"/>
      <c r="Y174" s="556"/>
      <c r="Z174" s="556"/>
      <c r="AA174" s="556"/>
      <c r="AB174" s="556"/>
      <c r="AC174" s="556"/>
      <c r="AD174" s="556"/>
      <c r="AE174" s="556"/>
      <c r="AF174" s="556"/>
      <c r="AG174" s="556"/>
    </row>
    <row r="175" spans="1:33" s="492" customFormat="1" ht="15" customHeight="1">
      <c r="A175" s="843"/>
      <c r="B175" s="843"/>
      <c r="C175" s="843"/>
      <c r="D175" s="843"/>
      <c r="E175" s="843"/>
      <c r="F175" s="843"/>
      <c r="G175" s="843"/>
      <c r="H175" s="843"/>
      <c r="I175" s="843"/>
      <c r="J175" s="843"/>
      <c r="K175" s="843"/>
      <c r="L175" s="508"/>
      <c r="M175" s="535" t="s">
        <v>308</v>
      </c>
      <c r="N175" s="519"/>
      <c r="O175" s="515"/>
      <c r="P175" s="515"/>
      <c r="Q175" s="515"/>
      <c r="R175" s="542"/>
      <c r="S175" s="534"/>
      <c r="T175" s="533"/>
      <c r="U175" s="519"/>
      <c r="V175" s="720"/>
      <c r="W175" s="720"/>
      <c r="X175" s="720"/>
      <c r="Y175" s="729"/>
      <c r="Z175" s="728"/>
      <c r="AA175" s="727"/>
      <c r="AB175" s="721"/>
      <c r="AC175" s="728"/>
      <c r="AD175" s="725"/>
      <c r="AE175" s="556"/>
      <c r="AF175" s="556"/>
      <c r="AG175" s="556"/>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1" customFormat="1" ht="22.5">
      <c r="A179" s="1376">
        <v>1</v>
      </c>
      <c r="B179" s="928"/>
      <c r="C179" s="928"/>
      <c r="D179" s="928"/>
      <c r="E179" s="928"/>
      <c r="F179" s="928"/>
      <c r="G179" s="929"/>
      <c r="H179" s="929"/>
      <c r="I179" s="931"/>
      <c r="J179" s="923"/>
      <c r="K179" s="923"/>
      <c r="L179" s="688">
        <f>mergeValue(A179)</f>
        <v>1</v>
      </c>
      <c r="M179" s="610" t="s">
        <v>19</v>
      </c>
      <c r="N179" s="681"/>
      <c r="O179" s="1450"/>
      <c r="P179" s="1451"/>
      <c r="Q179" s="1451"/>
      <c r="R179" s="1451"/>
      <c r="S179" s="1451"/>
      <c r="T179" s="1451"/>
      <c r="U179" s="1451"/>
      <c r="V179" s="1451"/>
      <c r="W179" s="1452"/>
      <c r="X179" s="1096" t="s">
        <v>721</v>
      </c>
      <c r="Y179" s="683"/>
      <c r="Z179" s="683"/>
      <c r="AA179" s="683"/>
      <c r="AB179" s="683"/>
      <c r="AC179" s="683"/>
      <c r="AD179" s="683"/>
      <c r="AE179" s="683"/>
      <c r="AF179" s="683"/>
      <c r="AG179" s="683"/>
    </row>
    <row r="180" spans="1:47" s="651" customFormat="1" ht="22.5">
      <c r="A180" s="1376"/>
      <c r="B180" s="1376">
        <v>1</v>
      </c>
      <c r="C180" s="928"/>
      <c r="D180" s="928"/>
      <c r="E180" s="928"/>
      <c r="F180" s="928"/>
      <c r="G180" s="933"/>
      <c r="H180" s="930"/>
      <c r="I180" s="935"/>
      <c r="J180" s="920"/>
      <c r="K180" s="919"/>
      <c r="L180" s="688" t="str">
        <f>mergeValue(A180) &amp;"."&amp; mergeValue(B180)</f>
        <v>1.1</v>
      </c>
      <c r="M180" s="658" t="s">
        <v>15</v>
      </c>
      <c r="N180" s="681"/>
      <c r="O180" s="1450"/>
      <c r="P180" s="1451"/>
      <c r="Q180" s="1451"/>
      <c r="R180" s="1451"/>
      <c r="S180" s="1451"/>
      <c r="T180" s="1451"/>
      <c r="U180" s="1451"/>
      <c r="V180" s="1451"/>
      <c r="W180" s="1452"/>
      <c r="X180" s="1096" t="s">
        <v>460</v>
      </c>
      <c r="Y180" s="683"/>
      <c r="Z180" s="683"/>
      <c r="AA180" s="683"/>
      <c r="AB180" s="683"/>
      <c r="AC180" s="683"/>
      <c r="AD180" s="683"/>
      <c r="AE180" s="683"/>
      <c r="AF180" s="683"/>
      <c r="AG180" s="683"/>
    </row>
    <row r="181" spans="1:47" s="651" customFormat="1" ht="22.5">
      <c r="A181" s="1376"/>
      <c r="B181" s="1376"/>
      <c r="C181" s="1376">
        <v>1</v>
      </c>
      <c r="D181" s="928"/>
      <c r="E181" s="928"/>
      <c r="F181" s="928"/>
      <c r="G181" s="933"/>
      <c r="H181" s="930"/>
      <c r="I181" s="936"/>
      <c r="J181" s="920"/>
      <c r="K181" s="919"/>
      <c r="L181" s="688" t="str">
        <f>mergeValue(A181) &amp;"."&amp; mergeValue(B181)&amp;"."&amp; mergeValue(C181)</f>
        <v>1.1.1</v>
      </c>
      <c r="M181" s="659" t="s">
        <v>7</v>
      </c>
      <c r="N181" s="681"/>
      <c r="O181" s="1450"/>
      <c r="P181" s="1451"/>
      <c r="Q181" s="1451"/>
      <c r="R181" s="1451"/>
      <c r="S181" s="1451"/>
      <c r="T181" s="1451"/>
      <c r="U181" s="1451"/>
      <c r="V181" s="1451"/>
      <c r="W181" s="1452"/>
      <c r="X181" s="1096" t="s">
        <v>601</v>
      </c>
      <c r="Y181" s="683"/>
      <c r="Z181" s="683"/>
      <c r="AA181" s="683"/>
      <c r="AB181" s="683"/>
      <c r="AC181" s="683"/>
      <c r="AD181" s="683"/>
      <c r="AE181" s="683"/>
      <c r="AF181" s="683"/>
      <c r="AG181" s="683"/>
    </row>
    <row r="182" spans="1:47" s="651" customFormat="1" ht="22.5">
      <c r="A182" s="1376"/>
      <c r="B182" s="1376"/>
      <c r="C182" s="1376"/>
      <c r="D182" s="1376">
        <v>1</v>
      </c>
      <c r="E182" s="928"/>
      <c r="F182" s="928"/>
      <c r="G182" s="933"/>
      <c r="H182" s="930"/>
      <c r="I182" s="936"/>
      <c r="J182" s="934"/>
      <c r="K182" s="919"/>
      <c r="L182" s="688" t="str">
        <f>mergeValue(A182) &amp;"."&amp; mergeValue(B182)&amp;"."&amp; mergeValue(C182)&amp;"."&amp; mergeValue(D182)</f>
        <v>1.1.1.1</v>
      </c>
      <c r="M182" s="660" t="s">
        <v>21</v>
      </c>
      <c r="N182" s="681"/>
      <c r="O182" s="1450"/>
      <c r="P182" s="1451"/>
      <c r="Q182" s="1451"/>
      <c r="R182" s="1451"/>
      <c r="S182" s="1451"/>
      <c r="T182" s="1451"/>
      <c r="U182" s="1451"/>
      <c r="V182" s="1451"/>
      <c r="W182" s="1452"/>
      <c r="X182" s="968" t="s">
        <v>624</v>
      </c>
      <c r="Y182" s="683"/>
      <c r="Z182" s="683"/>
      <c r="AA182" s="683"/>
      <c r="AB182" s="683"/>
      <c r="AC182" s="683"/>
      <c r="AD182" s="683"/>
      <c r="AE182" s="683"/>
      <c r="AF182" s="683"/>
      <c r="AG182" s="683"/>
    </row>
    <row r="183" spans="1:47" s="651" customFormat="1" ht="56.25" customHeight="1">
      <c r="A183" s="1376"/>
      <c r="B183" s="1376"/>
      <c r="C183" s="1376"/>
      <c r="D183" s="1376"/>
      <c r="E183" s="928">
        <v>1</v>
      </c>
      <c r="F183" s="928"/>
      <c r="G183" s="933"/>
      <c r="H183" s="930"/>
      <c r="I183" s="936"/>
      <c r="J183" s="934"/>
      <c r="K183" s="924"/>
      <c r="L183" s="688" t="str">
        <f>mergeValue(A183) &amp;"."&amp; mergeValue(B183)&amp;"."&amp; mergeValue(C183)&amp;"."&amp; mergeValue(D183)&amp;"."&amp; mergeValue(E183)</f>
        <v>1.1.1.1.1</v>
      </c>
      <c r="M183" s="1019"/>
      <c r="N183" s="656"/>
      <c r="O183" s="1021"/>
      <c r="P183" s="1022"/>
      <c r="Q183" s="638"/>
      <c r="R183" s="638"/>
      <c r="S183" s="1038"/>
      <c r="T183" s="619" t="s">
        <v>83</v>
      </c>
      <c r="U183" s="1038"/>
      <c r="V183" s="619" t="s">
        <v>83</v>
      </c>
      <c r="W183" s="690"/>
      <c r="X183" s="1346" t="s">
        <v>751</v>
      </c>
      <c r="Y183" s="683" t="str">
        <f>strCheckDateTwo(N183:W183)</f>
        <v/>
      </c>
      <c r="Z183" s="683"/>
      <c r="AA183" s="683"/>
      <c r="AB183" s="683"/>
      <c r="AC183" s="683"/>
      <c r="AD183" s="683"/>
      <c r="AE183" s="683"/>
      <c r="AF183" s="683"/>
      <c r="AG183" s="683"/>
    </row>
    <row r="184" spans="1:47" s="651" customFormat="1" ht="14.25" hidden="1" customHeight="1">
      <c r="A184" s="1376"/>
      <c r="B184" s="1376"/>
      <c r="C184" s="1376"/>
      <c r="D184" s="1376"/>
      <c r="E184" s="928"/>
      <c r="F184" s="928"/>
      <c r="G184" s="933"/>
      <c r="H184" s="930"/>
      <c r="I184" s="936"/>
      <c r="J184" s="934"/>
      <c r="K184" s="924"/>
      <c r="L184" s="679"/>
      <c r="M184" s="666"/>
      <c r="N184" s="615"/>
      <c r="O184" s="615"/>
      <c r="P184" s="615"/>
      <c r="Q184" s="615"/>
      <c r="R184" s="682" t="str">
        <f>S183 &amp; "-" &amp; U183</f>
        <v>-</v>
      </c>
      <c r="S184" s="691"/>
      <c r="T184" s="684"/>
      <c r="U184" s="691"/>
      <c r="V184" s="615"/>
      <c r="W184" s="615"/>
      <c r="X184" s="1347"/>
      <c r="Y184" s="683"/>
      <c r="Z184" s="683"/>
      <c r="AA184" s="683"/>
      <c r="AB184" s="683"/>
      <c r="AC184" s="683"/>
      <c r="AD184" s="683"/>
      <c r="AE184" s="683"/>
      <c r="AF184" s="683"/>
      <c r="AG184" s="683"/>
    </row>
    <row r="185" spans="1:47" s="651" customFormat="1" ht="15" customHeight="1">
      <c r="A185" s="1376"/>
      <c r="B185" s="1376"/>
      <c r="C185" s="1376"/>
      <c r="D185" s="1376"/>
      <c r="E185" s="928"/>
      <c r="F185" s="928"/>
      <c r="G185" s="933"/>
      <c r="H185" s="930"/>
      <c r="I185" s="936"/>
      <c r="J185" s="934"/>
      <c r="K185" s="924"/>
      <c r="L185" s="654"/>
      <c r="M185" s="663" t="s">
        <v>5</v>
      </c>
      <c r="N185" s="661"/>
      <c r="O185" s="657"/>
      <c r="P185" s="657"/>
      <c r="Q185" s="657"/>
      <c r="R185" s="657"/>
      <c r="S185" s="673"/>
      <c r="T185" s="669"/>
      <c r="U185" s="668"/>
      <c r="V185" s="661"/>
      <c r="W185" s="661"/>
      <c r="X185" s="1348"/>
      <c r="Y185" s="683"/>
      <c r="Z185" s="683"/>
      <c r="AA185" s="683"/>
      <c r="AB185" s="683"/>
      <c r="AC185" s="683"/>
      <c r="AD185" s="683"/>
      <c r="AE185" s="683"/>
      <c r="AF185" s="683"/>
      <c r="AG185" s="683"/>
    </row>
    <row r="186" spans="1:47" s="650" customFormat="1" ht="15" customHeight="1">
      <c r="A186" s="1376"/>
      <c r="B186" s="1376"/>
      <c r="C186" s="1376"/>
      <c r="D186" s="932"/>
      <c r="E186" s="932"/>
      <c r="F186" s="932"/>
      <c r="G186" s="933"/>
      <c r="H186" s="932"/>
      <c r="I186" s="936"/>
      <c r="J186" s="922"/>
      <c r="K186" s="926"/>
      <c r="L186" s="654"/>
      <c r="M186" s="662" t="s">
        <v>16</v>
      </c>
      <c r="N186" s="661"/>
      <c r="O186" s="657"/>
      <c r="P186" s="657"/>
      <c r="Q186" s="657"/>
      <c r="R186" s="657"/>
      <c r="S186" s="673"/>
      <c r="T186" s="669"/>
      <c r="U186" s="668"/>
      <c r="V186" s="661"/>
      <c r="W186" s="669"/>
      <c r="X186" s="665"/>
      <c r="Y186" s="685"/>
      <c r="Z186" s="685"/>
      <c r="AA186" s="685"/>
      <c r="AB186" s="685"/>
      <c r="AC186" s="685"/>
      <c r="AD186" s="685"/>
      <c r="AE186" s="685"/>
      <c r="AF186" s="685"/>
      <c r="AG186" s="685"/>
    </row>
    <row r="187" spans="1:47" s="650" customFormat="1" ht="15" customHeight="1">
      <c r="A187" s="1376"/>
      <c r="B187" s="1376"/>
      <c r="C187" s="932"/>
      <c r="D187" s="932"/>
      <c r="E187" s="932"/>
      <c r="F187" s="932"/>
      <c r="G187" s="933"/>
      <c r="H187" s="932"/>
      <c r="I187" s="927"/>
      <c r="J187" s="922"/>
      <c r="K187" s="926"/>
      <c r="L187" s="654"/>
      <c r="M187" s="661" t="s">
        <v>17</v>
      </c>
      <c r="N187" s="661"/>
      <c r="O187" s="657"/>
      <c r="P187" s="657"/>
      <c r="Q187" s="657"/>
      <c r="R187" s="657"/>
      <c r="S187" s="673"/>
      <c r="T187" s="669"/>
      <c r="U187" s="668"/>
      <c r="V187" s="661"/>
      <c r="W187" s="669"/>
      <c r="X187" s="665"/>
      <c r="Y187" s="685"/>
      <c r="Z187" s="685"/>
      <c r="AA187" s="685"/>
      <c r="AB187" s="685"/>
      <c r="AC187" s="685"/>
      <c r="AD187" s="685"/>
      <c r="AE187" s="685"/>
      <c r="AF187" s="685"/>
      <c r="AG187" s="685"/>
    </row>
    <row r="188" spans="1:47" s="650" customFormat="1" ht="15" customHeight="1">
      <c r="A188" s="1376"/>
      <c r="B188" s="932"/>
      <c r="C188" s="932"/>
      <c r="D188" s="932"/>
      <c r="E188" s="932"/>
      <c r="F188" s="932"/>
      <c r="G188" s="933"/>
      <c r="H188" s="932"/>
      <c r="I188" s="927"/>
      <c r="J188" s="922"/>
      <c r="K188" s="926"/>
      <c r="L188" s="654"/>
      <c r="M188" s="664" t="s">
        <v>18</v>
      </c>
      <c r="N188" s="661"/>
      <c r="O188" s="657"/>
      <c r="P188" s="657"/>
      <c r="Q188" s="657"/>
      <c r="R188" s="657"/>
      <c r="S188" s="673"/>
      <c r="T188" s="669"/>
      <c r="U188" s="668"/>
      <c r="V188" s="661"/>
      <c r="W188" s="669"/>
      <c r="X188" s="665"/>
      <c r="Y188" s="685"/>
      <c r="Z188" s="685"/>
      <c r="AA188" s="685"/>
      <c r="AB188" s="685"/>
      <c r="AC188" s="685"/>
      <c r="AD188" s="685"/>
      <c r="AE188" s="685"/>
      <c r="AF188" s="685"/>
      <c r="AG188" s="685"/>
    </row>
    <row r="189" spans="1:47" s="650" customFormat="1" ht="15" customHeight="1">
      <c r="A189" s="918"/>
      <c r="B189" s="918"/>
      <c r="C189" s="918"/>
      <c r="D189" s="918"/>
      <c r="E189" s="918"/>
      <c r="F189" s="918"/>
      <c r="G189" s="925"/>
      <c r="H189" s="926"/>
      <c r="I189" s="921"/>
      <c r="J189" s="922"/>
      <c r="K189" s="918"/>
      <c r="L189" s="654"/>
      <c r="M189" s="670" t="s">
        <v>308</v>
      </c>
      <c r="N189" s="661"/>
      <c r="O189" s="657"/>
      <c r="P189" s="657"/>
      <c r="Q189" s="657"/>
      <c r="R189" s="657"/>
      <c r="S189" s="673"/>
      <c r="T189" s="669"/>
      <c r="U189" s="668"/>
      <c r="V189" s="661"/>
      <c r="W189" s="669"/>
      <c r="X189" s="665"/>
      <c r="Y189" s="685"/>
      <c r="Z189" s="685"/>
      <c r="AA189" s="685"/>
      <c r="AB189" s="685"/>
      <c r="AC189" s="685"/>
      <c r="AD189" s="685"/>
      <c r="AE189" s="685"/>
      <c r="AF189" s="685"/>
      <c r="AG189" s="685"/>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1" customFormat="1" ht="22.5">
      <c r="A193" s="1376">
        <v>1</v>
      </c>
      <c r="B193" s="963"/>
      <c r="C193" s="963"/>
      <c r="D193" s="963"/>
      <c r="E193" s="963"/>
      <c r="F193" s="956"/>
      <c r="G193" s="962"/>
      <c r="H193" s="962"/>
      <c r="I193" s="944"/>
      <c r="J193" s="943"/>
      <c r="K193" s="943"/>
      <c r="L193" s="688">
        <f>mergeValue(A193)</f>
        <v>1</v>
      </c>
      <c r="M193" s="610" t="s">
        <v>19</v>
      </c>
      <c r="N193" s="1480"/>
      <c r="O193" s="1481"/>
      <c r="P193" s="1481"/>
      <c r="Q193" s="1481"/>
      <c r="R193" s="1481"/>
      <c r="S193" s="1481"/>
      <c r="T193" s="1481"/>
      <c r="U193" s="1481"/>
      <c r="V193" s="1481"/>
      <c r="W193" s="1481"/>
      <c r="X193" s="1481"/>
      <c r="Y193" s="1481"/>
      <c r="Z193" s="1481"/>
      <c r="AA193" s="1481"/>
      <c r="AB193" s="1481"/>
      <c r="AC193" s="1481"/>
      <c r="AD193" s="1481"/>
      <c r="AE193" s="1481"/>
      <c r="AF193" s="1482"/>
      <c r="AG193" s="1096" t="s">
        <v>721</v>
      </c>
      <c r="AH193" s="683"/>
      <c r="AI193" s="683"/>
      <c r="AJ193" s="683"/>
      <c r="AK193" s="683"/>
      <c r="AL193" s="683"/>
      <c r="AM193" s="683"/>
      <c r="AN193" s="683"/>
      <c r="AO193" s="683"/>
      <c r="AP193" s="683"/>
      <c r="AQ193" s="683"/>
      <c r="AR193" s="683"/>
    </row>
    <row r="194" spans="1:46" s="651" customFormat="1" ht="22.5">
      <c r="A194" s="1376"/>
      <c r="B194" s="1376">
        <v>1</v>
      </c>
      <c r="C194" s="963"/>
      <c r="D194" s="963"/>
      <c r="E194" s="963"/>
      <c r="F194" s="956"/>
      <c r="G194" s="965"/>
      <c r="H194" s="966"/>
      <c r="I194" s="945"/>
      <c r="J194" s="940"/>
      <c r="K194" s="938"/>
      <c r="L194" s="688" t="str">
        <f>mergeValue(A194) &amp;"."&amp; mergeValue(B194)</f>
        <v>1.1</v>
      </c>
      <c r="M194" s="658" t="s">
        <v>15</v>
      </c>
      <c r="N194" s="1447"/>
      <c r="O194" s="1448"/>
      <c r="P194" s="1448"/>
      <c r="Q194" s="1448"/>
      <c r="R194" s="1448"/>
      <c r="S194" s="1448"/>
      <c r="T194" s="1448"/>
      <c r="U194" s="1448"/>
      <c r="V194" s="1448"/>
      <c r="W194" s="1448"/>
      <c r="X194" s="1448"/>
      <c r="Y194" s="1448"/>
      <c r="Z194" s="1448"/>
      <c r="AA194" s="1448"/>
      <c r="AB194" s="1448"/>
      <c r="AC194" s="1448"/>
      <c r="AD194" s="1448"/>
      <c r="AE194" s="1448"/>
      <c r="AF194" s="1449"/>
      <c r="AG194" s="1096" t="s">
        <v>460</v>
      </c>
      <c r="AH194" s="683"/>
      <c r="AI194" s="683"/>
      <c r="AJ194" s="683"/>
      <c r="AK194" s="683"/>
      <c r="AL194" s="683"/>
      <c r="AM194" s="683"/>
      <c r="AN194" s="683"/>
      <c r="AO194" s="683"/>
      <c r="AP194" s="683"/>
      <c r="AQ194" s="683"/>
      <c r="AR194" s="683"/>
    </row>
    <row r="195" spans="1:46" s="651" customFormat="1" ht="22.5">
      <c r="A195" s="1376"/>
      <c r="B195" s="1376"/>
      <c r="C195" s="1376">
        <v>1</v>
      </c>
      <c r="D195" s="963"/>
      <c r="E195" s="963"/>
      <c r="F195" s="956"/>
      <c r="G195" s="965"/>
      <c r="H195" s="966"/>
      <c r="I195" s="945"/>
      <c r="J195" s="940"/>
      <c r="K195" s="938"/>
      <c r="L195" s="688" t="str">
        <f>mergeValue(A195) &amp;"."&amp; mergeValue(B195)&amp;"."&amp; mergeValue(C195)</f>
        <v>1.1.1</v>
      </c>
      <c r="M195" s="659" t="s">
        <v>7</v>
      </c>
      <c r="N195" s="1447"/>
      <c r="O195" s="1448"/>
      <c r="P195" s="1448"/>
      <c r="Q195" s="1448"/>
      <c r="R195" s="1448"/>
      <c r="S195" s="1448"/>
      <c r="T195" s="1448"/>
      <c r="U195" s="1448"/>
      <c r="V195" s="1448"/>
      <c r="W195" s="1448"/>
      <c r="X195" s="1448"/>
      <c r="Y195" s="1448"/>
      <c r="Z195" s="1448"/>
      <c r="AA195" s="1448"/>
      <c r="AB195" s="1448"/>
      <c r="AC195" s="1448"/>
      <c r="AD195" s="1448"/>
      <c r="AE195" s="1448"/>
      <c r="AF195" s="1449"/>
      <c r="AG195" s="1096" t="s">
        <v>601</v>
      </c>
      <c r="AH195" s="683"/>
      <c r="AI195" s="683"/>
      <c r="AJ195" s="683"/>
      <c r="AK195" s="683"/>
      <c r="AL195" s="683"/>
      <c r="AM195" s="683"/>
      <c r="AN195" s="683"/>
      <c r="AO195" s="683"/>
      <c r="AP195" s="683"/>
      <c r="AQ195" s="683"/>
      <c r="AR195" s="683"/>
    </row>
    <row r="196" spans="1:46" s="651" customFormat="1" ht="15" customHeight="1">
      <c r="A196" s="1376"/>
      <c r="B196" s="1376"/>
      <c r="C196" s="1376"/>
      <c r="D196" s="1376">
        <v>1</v>
      </c>
      <c r="E196" s="963"/>
      <c r="F196" s="956"/>
      <c r="G196" s="965"/>
      <c r="H196" s="966"/>
      <c r="I196" s="945"/>
      <c r="J196" s="940"/>
      <c r="K196" s="938"/>
      <c r="L196" s="688" t="str">
        <f>mergeValue(A196) &amp;"."&amp; mergeValue(B196)&amp;"."&amp; mergeValue(C196)&amp;"."&amp; mergeValue(D196)</f>
        <v>1.1.1.1</v>
      </c>
      <c r="M196" s="660" t="s">
        <v>21</v>
      </c>
      <c r="N196" s="1447"/>
      <c r="O196" s="1448"/>
      <c r="P196" s="1448"/>
      <c r="Q196" s="1448"/>
      <c r="R196" s="1448"/>
      <c r="S196" s="1448"/>
      <c r="T196" s="1448"/>
      <c r="U196" s="1448"/>
      <c r="V196" s="1448"/>
      <c r="W196" s="1448"/>
      <c r="X196" s="1448"/>
      <c r="Y196" s="1448"/>
      <c r="Z196" s="1448"/>
      <c r="AA196" s="1448"/>
      <c r="AB196" s="1448"/>
      <c r="AC196" s="1448"/>
      <c r="AD196" s="1448"/>
      <c r="AE196" s="1448"/>
      <c r="AF196" s="1449"/>
      <c r="AG196" s="1096" t="s">
        <v>624</v>
      </c>
      <c r="AH196" s="683"/>
      <c r="AI196" s="683"/>
      <c r="AJ196" s="683"/>
      <c r="AK196" s="683"/>
      <c r="AL196" s="683"/>
      <c r="AM196" s="683"/>
      <c r="AN196" s="683"/>
      <c r="AO196" s="683"/>
      <c r="AP196" s="683"/>
      <c r="AQ196" s="683"/>
      <c r="AR196" s="683"/>
    </row>
    <row r="197" spans="1:46" s="651" customFormat="1" ht="17.100000000000001" customHeight="1">
      <c r="A197" s="1376"/>
      <c r="B197" s="1376"/>
      <c r="C197" s="1376"/>
      <c r="D197" s="1376"/>
      <c r="E197" s="1376">
        <v>1</v>
      </c>
      <c r="F197" s="956"/>
      <c r="G197" s="965"/>
      <c r="H197" s="966"/>
      <c r="I197" s="967"/>
      <c r="J197" s="957"/>
      <c r="K197" s="1302"/>
      <c r="L197" s="1412" t="str">
        <f>mergeValue(A197) &amp;"."&amp; mergeValue(B197)&amp;"."&amp; mergeValue(C197)&amp;"."&amp; mergeValue(D197)&amp;"."&amp; mergeValue(E197)</f>
        <v>1.1.1.1.1</v>
      </c>
      <c r="M197" s="1413"/>
      <c r="N197" s="1372" t="s">
        <v>83</v>
      </c>
      <c r="O197" s="1407"/>
      <c r="P197" s="1403">
        <v>1</v>
      </c>
      <c r="Q197" s="1457"/>
      <c r="R197" s="1372" t="s">
        <v>83</v>
      </c>
      <c r="S197" s="1407"/>
      <c r="T197" s="1403">
        <v>1</v>
      </c>
      <c r="U197" s="1457"/>
      <c r="V197" s="1372" t="s">
        <v>83</v>
      </c>
      <c r="W197" s="666"/>
      <c r="X197" s="655">
        <v>1</v>
      </c>
      <c r="Y197" s="1042"/>
      <c r="Z197" s="638"/>
      <c r="AA197" s="638"/>
      <c r="AB197" s="1382"/>
      <c r="AC197" s="1372" t="s">
        <v>83</v>
      </c>
      <c r="AD197" s="1382"/>
      <c r="AE197" s="1372" t="s">
        <v>83</v>
      </c>
      <c r="AF197" s="680"/>
      <c r="AG197" s="1400" t="s">
        <v>623</v>
      </c>
      <c r="AH197" s="683" t="str">
        <f>strCheckDate(Z198:AF198)</f>
        <v/>
      </c>
      <c r="AI197" s="686" t="str">
        <f>IF(AND(COUNTIF(AJ192:AJ192,AJ197)&gt;1,AJ197&lt;&gt;""),"ErrUnique:HasDoubleConn","")</f>
        <v/>
      </c>
      <c r="AJ197" s="686"/>
      <c r="AK197" s="686"/>
      <c r="AL197" s="686"/>
      <c r="AM197" s="686"/>
      <c r="AN197" s="686"/>
      <c r="AO197" s="683"/>
      <c r="AP197" s="683"/>
      <c r="AQ197" s="683"/>
      <c r="AR197" s="683"/>
    </row>
    <row r="198" spans="1:46" s="651" customFormat="1" ht="17.100000000000001" customHeight="1">
      <c r="A198" s="1376"/>
      <c r="B198" s="1376"/>
      <c r="C198" s="1376"/>
      <c r="D198" s="1376"/>
      <c r="E198" s="1376"/>
      <c r="F198" s="956"/>
      <c r="G198" s="965"/>
      <c r="H198" s="966"/>
      <c r="I198" s="967"/>
      <c r="J198" s="957"/>
      <c r="K198" s="1302"/>
      <c r="L198" s="1412"/>
      <c r="M198" s="1413"/>
      <c r="N198" s="1372"/>
      <c r="O198" s="1407"/>
      <c r="P198" s="1403"/>
      <c r="Q198" s="1457"/>
      <c r="R198" s="1372"/>
      <c r="S198" s="1407"/>
      <c r="T198" s="1403"/>
      <c r="U198" s="1457"/>
      <c r="V198" s="1372"/>
      <c r="W198" s="689"/>
      <c r="X198" s="670"/>
      <c r="Y198" s="670"/>
      <c r="Z198" s="672"/>
      <c r="AA198" s="572" t="str">
        <f>AB197 &amp; "-" &amp; AD197</f>
        <v>-</v>
      </c>
      <c r="AB198" s="1371"/>
      <c r="AC198" s="1372"/>
      <c r="AD198" s="1371"/>
      <c r="AE198" s="1372"/>
      <c r="AF198" s="639"/>
      <c r="AG198" s="1401"/>
      <c r="AH198" s="683"/>
      <c r="AI198" s="686"/>
      <c r="AJ198" s="686"/>
      <c r="AK198" s="686"/>
      <c r="AL198" s="686"/>
      <c r="AM198" s="686"/>
      <c r="AN198" s="686"/>
      <c r="AO198" s="683"/>
      <c r="AP198" s="683"/>
      <c r="AQ198" s="683"/>
      <c r="AR198" s="683"/>
    </row>
    <row r="199" spans="1:46" s="651" customFormat="1" ht="17.100000000000001" customHeight="1">
      <c r="A199" s="1376"/>
      <c r="B199" s="1376"/>
      <c r="C199" s="1376"/>
      <c r="D199" s="1376"/>
      <c r="E199" s="1376"/>
      <c r="F199" s="956"/>
      <c r="G199" s="965"/>
      <c r="H199" s="966"/>
      <c r="I199" s="967"/>
      <c r="J199" s="957"/>
      <c r="K199" s="1302"/>
      <c r="L199" s="1412"/>
      <c r="M199" s="1413"/>
      <c r="N199" s="1372"/>
      <c r="O199" s="1407"/>
      <c r="P199" s="1403"/>
      <c r="Q199" s="1457"/>
      <c r="R199" s="1372"/>
      <c r="S199" s="571"/>
      <c r="T199" s="664"/>
      <c r="U199" s="670"/>
      <c r="V199" s="671"/>
      <c r="W199" s="671"/>
      <c r="X199" s="671"/>
      <c r="Y199" s="671"/>
      <c r="Z199" s="672"/>
      <c r="AA199" s="672"/>
      <c r="AB199" s="673"/>
      <c r="AC199" s="669"/>
      <c r="AD199" s="669"/>
      <c r="AE199" s="673"/>
      <c r="AF199" s="669"/>
      <c r="AG199" s="1401"/>
      <c r="AH199" s="683"/>
      <c r="AI199" s="686"/>
      <c r="AJ199" s="686"/>
      <c r="AK199" s="686"/>
      <c r="AL199" s="686"/>
      <c r="AM199" s="686"/>
      <c r="AN199" s="686"/>
      <c r="AO199" s="683"/>
      <c r="AP199" s="683"/>
      <c r="AQ199" s="683"/>
      <c r="AR199" s="683"/>
    </row>
    <row r="200" spans="1:46" s="651" customFormat="1" ht="17.100000000000001" customHeight="1">
      <c r="A200" s="1376"/>
      <c r="B200" s="1376"/>
      <c r="C200" s="1376"/>
      <c r="D200" s="1376"/>
      <c r="E200" s="1376"/>
      <c r="F200" s="956"/>
      <c r="G200" s="965"/>
      <c r="H200" s="966"/>
      <c r="I200" s="967"/>
      <c r="J200" s="957"/>
      <c r="K200" s="1302"/>
      <c r="L200" s="1412"/>
      <c r="M200" s="1413"/>
      <c r="N200" s="1372"/>
      <c r="O200" s="674"/>
      <c r="P200" s="676"/>
      <c r="Q200" s="675"/>
      <c r="R200" s="671"/>
      <c r="S200" s="671"/>
      <c r="T200" s="671"/>
      <c r="U200" s="671"/>
      <c r="V200" s="671"/>
      <c r="W200" s="671"/>
      <c r="X200" s="671"/>
      <c r="Y200" s="671"/>
      <c r="Z200" s="672"/>
      <c r="AA200" s="672"/>
      <c r="AB200" s="673"/>
      <c r="AC200" s="669"/>
      <c r="AD200" s="669"/>
      <c r="AE200" s="673"/>
      <c r="AF200" s="669"/>
      <c r="AG200" s="1401"/>
      <c r="AH200" s="683"/>
      <c r="AI200" s="686"/>
      <c r="AJ200" s="686"/>
      <c r="AK200" s="686"/>
      <c r="AL200" s="686"/>
      <c r="AM200" s="686"/>
      <c r="AN200" s="686"/>
      <c r="AO200" s="683"/>
      <c r="AP200" s="683"/>
      <c r="AQ200" s="683"/>
      <c r="AR200" s="683"/>
    </row>
    <row r="201" spans="1:46" s="650" customFormat="1" ht="15" customHeight="1">
      <c r="A201" s="1376"/>
      <c r="B201" s="1376"/>
      <c r="C201" s="1376"/>
      <c r="D201" s="1376"/>
      <c r="E201" s="964"/>
      <c r="F201" s="958"/>
      <c r="G201" s="960"/>
      <c r="H201" s="958"/>
      <c r="I201" s="967"/>
      <c r="J201" s="957"/>
      <c r="K201" s="951"/>
      <c r="L201" s="654"/>
      <c r="M201" s="663" t="s">
        <v>5</v>
      </c>
      <c r="N201" s="663"/>
      <c r="O201" s="663"/>
      <c r="P201" s="663"/>
      <c r="Q201" s="663"/>
      <c r="R201" s="663"/>
      <c r="S201" s="663"/>
      <c r="T201" s="663"/>
      <c r="U201" s="663"/>
      <c r="V201" s="663"/>
      <c r="W201" s="663"/>
      <c r="X201" s="663"/>
      <c r="Y201" s="663"/>
      <c r="Z201" s="663"/>
      <c r="AA201" s="663"/>
      <c r="AB201" s="663"/>
      <c r="AC201" s="663"/>
      <c r="AD201" s="663"/>
      <c r="AE201" s="663"/>
      <c r="AF201" s="663"/>
      <c r="AG201" s="1402"/>
      <c r="AH201" s="685"/>
      <c r="AI201" s="685"/>
      <c r="AJ201" s="687"/>
      <c r="AK201" s="687"/>
      <c r="AL201" s="687"/>
      <c r="AM201" s="687"/>
      <c r="AN201" s="687"/>
      <c r="AO201" s="685"/>
      <c r="AP201" s="685"/>
      <c r="AQ201" s="685"/>
      <c r="AR201" s="685"/>
    </row>
    <row r="202" spans="1:46" s="650" customFormat="1" ht="15" customHeight="1">
      <c r="A202" s="1376"/>
      <c r="B202" s="1376"/>
      <c r="C202" s="1376"/>
      <c r="D202" s="964"/>
      <c r="E202" s="964"/>
      <c r="F202" s="958"/>
      <c r="G202" s="965"/>
      <c r="H202" s="958"/>
      <c r="I202" s="951"/>
      <c r="J202" s="942"/>
      <c r="K202" s="951"/>
      <c r="L202" s="654"/>
      <c r="M202" s="662" t="s">
        <v>16</v>
      </c>
      <c r="N202" s="662"/>
      <c r="O202" s="662"/>
      <c r="P202" s="662"/>
      <c r="Q202" s="662"/>
      <c r="R202" s="662"/>
      <c r="S202" s="662"/>
      <c r="T202" s="662"/>
      <c r="U202" s="662"/>
      <c r="V202" s="662"/>
      <c r="W202" s="662"/>
      <c r="X202" s="662"/>
      <c r="Y202" s="662"/>
      <c r="Z202" s="662"/>
      <c r="AA202" s="662"/>
      <c r="AB202" s="662"/>
      <c r="AC202" s="662"/>
      <c r="AD202" s="662"/>
      <c r="AE202" s="662"/>
      <c r="AF202" s="669"/>
      <c r="AG202" s="665"/>
      <c r="AH202" s="685"/>
      <c r="AI202" s="685"/>
      <c r="AJ202" s="687"/>
      <c r="AK202" s="687"/>
      <c r="AL202" s="687"/>
      <c r="AM202" s="687"/>
      <c r="AN202" s="687"/>
      <c r="AO202" s="685"/>
      <c r="AP202" s="685"/>
      <c r="AQ202" s="685"/>
      <c r="AR202" s="685"/>
    </row>
    <row r="203" spans="1:46" s="650" customFormat="1" ht="15" customHeight="1">
      <c r="A203" s="1376"/>
      <c r="B203" s="1376"/>
      <c r="C203" s="964"/>
      <c r="D203" s="964"/>
      <c r="E203" s="964"/>
      <c r="F203" s="958"/>
      <c r="G203" s="965"/>
      <c r="H203" s="958"/>
      <c r="I203" s="951"/>
      <c r="J203" s="942"/>
      <c r="K203" s="951"/>
      <c r="L203" s="654"/>
      <c r="M203" s="661" t="s">
        <v>17</v>
      </c>
      <c r="N203" s="661"/>
      <c r="O203" s="661"/>
      <c r="P203" s="661"/>
      <c r="Q203" s="661"/>
      <c r="R203" s="661"/>
      <c r="S203" s="661"/>
      <c r="T203" s="661"/>
      <c r="U203" s="661"/>
      <c r="V203" s="661"/>
      <c r="W203" s="661"/>
      <c r="X203" s="661"/>
      <c r="Y203" s="661"/>
      <c r="Z203" s="657"/>
      <c r="AA203" s="657"/>
      <c r="AB203" s="673"/>
      <c r="AC203" s="669"/>
      <c r="AD203" s="668"/>
      <c r="AE203" s="661"/>
      <c r="AF203" s="669"/>
      <c r="AG203" s="665"/>
      <c r="AH203" s="685"/>
      <c r="AI203" s="685"/>
      <c r="AJ203" s="685"/>
      <c r="AK203" s="685"/>
      <c r="AL203" s="685"/>
      <c r="AM203" s="685"/>
      <c r="AN203" s="685"/>
      <c r="AO203" s="685"/>
      <c r="AP203" s="685"/>
      <c r="AQ203" s="685"/>
      <c r="AR203" s="685"/>
    </row>
    <row r="204" spans="1:46" s="650" customFormat="1" ht="15" customHeight="1">
      <c r="A204" s="1376"/>
      <c r="B204" s="964"/>
      <c r="C204" s="964"/>
      <c r="D204" s="964"/>
      <c r="E204" s="964"/>
      <c r="F204" s="958"/>
      <c r="G204" s="965"/>
      <c r="H204" s="958"/>
      <c r="I204" s="951"/>
      <c r="J204" s="942"/>
      <c r="K204" s="951"/>
      <c r="L204" s="654"/>
      <c r="M204" s="664" t="s">
        <v>18</v>
      </c>
      <c r="N204" s="664"/>
      <c r="O204" s="664"/>
      <c r="P204" s="664"/>
      <c r="Q204" s="664"/>
      <c r="R204" s="664"/>
      <c r="S204" s="664"/>
      <c r="T204" s="664"/>
      <c r="U204" s="664"/>
      <c r="V204" s="664"/>
      <c r="W204" s="664"/>
      <c r="X204" s="664"/>
      <c r="Y204" s="664"/>
      <c r="Z204" s="657"/>
      <c r="AA204" s="657"/>
      <c r="AB204" s="673"/>
      <c r="AC204" s="669"/>
      <c r="AD204" s="668"/>
      <c r="AE204" s="661"/>
      <c r="AF204" s="669"/>
      <c r="AG204" s="665"/>
      <c r="AH204" s="685"/>
      <c r="AI204" s="685"/>
      <c r="AJ204" s="685"/>
      <c r="AK204" s="685"/>
      <c r="AL204" s="685"/>
      <c r="AM204" s="685"/>
      <c r="AN204" s="685"/>
      <c r="AO204" s="685"/>
      <c r="AP204" s="685"/>
      <c r="AQ204" s="685"/>
      <c r="AR204" s="685"/>
    </row>
    <row r="205" spans="1:46" s="650" customFormat="1" ht="15" customHeight="1">
      <c r="A205" s="937"/>
      <c r="B205" s="937"/>
      <c r="C205" s="937"/>
      <c r="D205" s="937"/>
      <c r="E205" s="937"/>
      <c r="F205" s="937"/>
      <c r="G205" s="950"/>
      <c r="H205" s="951"/>
      <c r="I205" s="941"/>
      <c r="J205" s="942"/>
      <c r="K205" s="937"/>
      <c r="L205" s="654"/>
      <c r="M205" s="670" t="s">
        <v>308</v>
      </c>
      <c r="N205" s="670"/>
      <c r="O205" s="670"/>
      <c r="P205" s="670"/>
      <c r="Q205" s="670"/>
      <c r="R205" s="670"/>
      <c r="S205" s="670"/>
      <c r="T205" s="670"/>
      <c r="U205" s="670"/>
      <c r="V205" s="670"/>
      <c r="W205" s="670"/>
      <c r="X205" s="670"/>
      <c r="Y205" s="670"/>
      <c r="Z205" s="657"/>
      <c r="AA205" s="657"/>
      <c r="AB205" s="673"/>
      <c r="AC205" s="669"/>
      <c r="AD205" s="668"/>
      <c r="AE205" s="661"/>
      <c r="AF205" s="669"/>
      <c r="AG205" s="665"/>
      <c r="AH205" s="685"/>
      <c r="AI205" s="685"/>
      <c r="AJ205" s="685"/>
      <c r="AK205" s="685"/>
      <c r="AL205" s="685"/>
      <c r="AM205" s="685"/>
      <c r="AN205" s="685"/>
      <c r="AO205" s="685"/>
      <c r="AP205" s="685"/>
      <c r="AQ205" s="685"/>
      <c r="AR205" s="685"/>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78"/>
      <c r="R207" s="150"/>
      <c r="S207" s="150"/>
      <c r="T207" s="150"/>
      <c r="U207" s="1378"/>
      <c r="V207" s="150"/>
      <c r="W207" s="150"/>
      <c r="X207" s="150"/>
      <c r="Y207" s="1039"/>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78"/>
      <c r="R208" s="150"/>
      <c r="S208" s="150"/>
      <c r="T208" s="150"/>
      <c r="U208" s="1378"/>
      <c r="V208" s="150"/>
      <c r="W208" s="150"/>
      <c r="X208" s="150"/>
      <c r="Y208" s="150"/>
      <c r="Z208" s="150"/>
      <c r="AA208" s="150"/>
      <c r="AB208" s="150"/>
      <c r="AC208" s="150"/>
    </row>
    <row r="209" spans="1:83" ht="15" customHeight="1">
      <c r="G209" s="149"/>
      <c r="H209" s="150"/>
      <c r="I209" s="150"/>
      <c r="J209" s="80"/>
      <c r="K209" s="150"/>
      <c r="L209" s="150"/>
      <c r="M209" s="150"/>
      <c r="N209" s="150"/>
      <c r="O209" s="150"/>
      <c r="Q209" s="1378"/>
      <c r="V209" s="150"/>
      <c r="W209" s="150"/>
      <c r="X209" s="150"/>
      <c r="Z209" s="150"/>
      <c r="AA209" s="150"/>
      <c r="AB209" s="150"/>
      <c r="AC209" s="693"/>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4"/>
      <c r="B211" s="694"/>
      <c r="C211" s="694"/>
      <c r="D211" s="694"/>
      <c r="E211" s="694"/>
      <c r="F211" s="694"/>
      <c r="G211" s="697"/>
      <c r="H211" s="698"/>
      <c r="I211" s="698"/>
      <c r="J211" s="695"/>
      <c r="K211" s="698"/>
      <c r="L211" s="698"/>
      <c r="M211" s="698"/>
      <c r="N211" s="1453" t="s">
        <v>84</v>
      </c>
      <c r="O211" s="1407"/>
      <c r="P211" s="1403">
        <v>1</v>
      </c>
      <c r="Q211" s="1454"/>
      <c r="R211" s="1372" t="s">
        <v>83</v>
      </c>
      <c r="S211" s="1478"/>
      <c r="T211" s="1445">
        <v>1</v>
      </c>
      <c r="U211" s="1379"/>
      <c r="V211" s="1372" t="s">
        <v>83</v>
      </c>
      <c r="W211" s="785"/>
      <c r="X211" s="701">
        <v>1</v>
      </c>
      <c r="Y211" s="1039"/>
      <c r="Z211" s="698"/>
      <c r="AA211" s="698"/>
      <c r="AB211" s="698"/>
      <c r="AC211" s="698"/>
      <c r="AD211" s="698"/>
      <c r="AE211" s="694"/>
      <c r="AF211" s="692"/>
      <c r="AG211" s="692"/>
      <c r="AH211" s="692"/>
      <c r="AI211" s="692"/>
      <c r="AJ211" s="692"/>
      <c r="AK211" s="692"/>
      <c r="AL211" s="692"/>
      <c r="AM211" s="692"/>
      <c r="AN211" s="692"/>
      <c r="AO211" s="692"/>
      <c r="AP211" s="692"/>
      <c r="AQ211" s="692"/>
      <c r="AR211" s="692"/>
      <c r="AS211" s="692"/>
      <c r="AT211" s="692"/>
      <c r="AU211" s="692"/>
      <c r="AV211" s="692"/>
      <c r="AW211" s="692"/>
      <c r="AX211" s="692"/>
      <c r="AY211" s="692"/>
      <c r="AZ211" s="692"/>
      <c r="BA211" s="692"/>
      <c r="BB211" s="692"/>
      <c r="BC211" s="692"/>
      <c r="BD211" s="692"/>
      <c r="BE211" s="692"/>
      <c r="BF211" s="692"/>
      <c r="BG211" s="692"/>
      <c r="BH211" s="692"/>
      <c r="BI211" s="692"/>
      <c r="BJ211" s="692"/>
      <c r="BK211" s="692"/>
      <c r="BL211" s="692"/>
      <c r="BM211" s="692"/>
      <c r="BN211" s="692"/>
      <c r="BO211" s="692"/>
      <c r="BP211" s="692"/>
      <c r="BQ211" s="692"/>
      <c r="BR211" s="692"/>
      <c r="BS211" s="692"/>
      <c r="BT211" s="692"/>
      <c r="BU211" s="692"/>
      <c r="BV211" s="692"/>
      <c r="BW211" s="692"/>
      <c r="BX211" s="692"/>
      <c r="BY211" s="692"/>
      <c r="BZ211" s="692"/>
      <c r="CA211" s="692"/>
      <c r="CB211" s="692"/>
      <c r="CC211" s="692"/>
      <c r="CD211" s="692"/>
      <c r="CE211" s="692"/>
    </row>
    <row r="212" spans="1:83" ht="15" customHeight="1">
      <c r="A212" s="694"/>
      <c r="B212" s="694"/>
      <c r="C212" s="694"/>
      <c r="D212" s="694"/>
      <c r="E212" s="694"/>
      <c r="F212" s="694"/>
      <c r="G212" s="697"/>
      <c r="H212" s="698"/>
      <c r="I212" s="698"/>
      <c r="J212" s="695"/>
      <c r="K212" s="698"/>
      <c r="L212" s="698"/>
      <c r="M212" s="698"/>
      <c r="N212" s="1453"/>
      <c r="O212" s="1407"/>
      <c r="P212" s="1403"/>
      <c r="Q212" s="1454"/>
      <c r="R212" s="1372"/>
      <c r="S212" s="1479"/>
      <c r="T212" s="1446"/>
      <c r="U212" s="1379"/>
      <c r="V212" s="1372"/>
      <c r="W212" s="699"/>
      <c r="X212" s="699"/>
      <c r="Y212" s="699" t="s">
        <v>628</v>
      </c>
      <c r="Z212" s="698"/>
      <c r="AA212" s="698"/>
      <c r="AB212" s="698"/>
      <c r="AC212" s="698"/>
      <c r="AD212" s="698"/>
      <c r="AE212" s="698"/>
      <c r="AF212" s="692"/>
      <c r="AG212" s="692"/>
      <c r="AH212" s="692"/>
      <c r="AI212" s="692"/>
      <c r="AJ212" s="692"/>
      <c r="AK212" s="692"/>
      <c r="AL212" s="692"/>
      <c r="AM212" s="692"/>
      <c r="AN212" s="692"/>
      <c r="AO212" s="692"/>
      <c r="AP212" s="692"/>
      <c r="AQ212" s="692"/>
      <c r="AR212" s="692"/>
      <c r="AS212" s="692"/>
      <c r="AT212" s="692"/>
      <c r="AU212" s="692"/>
      <c r="AV212" s="692"/>
      <c r="AW212" s="692"/>
      <c r="AX212" s="692"/>
      <c r="AY212" s="692"/>
      <c r="AZ212" s="692"/>
      <c r="BA212" s="692"/>
      <c r="BB212" s="692"/>
      <c r="BC212" s="692"/>
      <c r="BD212" s="692"/>
      <c r="BE212" s="692"/>
      <c r="BF212" s="692"/>
      <c r="BG212" s="692"/>
      <c r="BH212" s="692"/>
      <c r="BI212" s="692"/>
      <c r="BJ212" s="692"/>
      <c r="BK212" s="692"/>
      <c r="BL212" s="692"/>
      <c r="BM212" s="692"/>
      <c r="BN212" s="692"/>
      <c r="BO212" s="692"/>
      <c r="BP212" s="692"/>
      <c r="BQ212" s="692"/>
      <c r="BR212" s="692"/>
      <c r="BS212" s="692"/>
      <c r="BT212" s="692"/>
      <c r="BU212" s="692"/>
      <c r="BV212" s="692"/>
      <c r="BW212" s="692"/>
      <c r="BX212" s="692"/>
      <c r="BY212" s="692"/>
      <c r="BZ212" s="692"/>
      <c r="CA212" s="692"/>
      <c r="CB212" s="692"/>
      <c r="CC212" s="692"/>
      <c r="CD212" s="692"/>
      <c r="CE212" s="692"/>
    </row>
    <row r="213" spans="1:83" ht="15" customHeight="1">
      <c r="A213" s="694"/>
      <c r="B213" s="694"/>
      <c r="C213" s="694"/>
      <c r="D213" s="694"/>
      <c r="E213" s="694"/>
      <c r="F213" s="694"/>
      <c r="G213" s="697"/>
      <c r="H213" s="698"/>
      <c r="I213" s="698"/>
      <c r="J213" s="695"/>
      <c r="K213" s="698"/>
      <c r="L213" s="698"/>
      <c r="M213" s="698"/>
      <c r="N213" s="1453"/>
      <c r="O213" s="1407"/>
      <c r="P213" s="1403"/>
      <c r="Q213" s="1454"/>
      <c r="R213" s="1372"/>
      <c r="S213" s="696"/>
      <c r="T213" s="696"/>
      <c r="U213" s="699" t="s">
        <v>629</v>
      </c>
      <c r="V213" s="784"/>
      <c r="W213" s="700"/>
      <c r="X213" s="700"/>
      <c r="Y213" s="700"/>
      <c r="Z213" s="698"/>
      <c r="AA213" s="698"/>
      <c r="AB213" s="698"/>
      <c r="AC213" s="698"/>
      <c r="AD213" s="698"/>
      <c r="AE213" s="698"/>
      <c r="AF213" s="692"/>
      <c r="AG213" s="692"/>
      <c r="AH213" s="692"/>
      <c r="AI213" s="692"/>
      <c r="AJ213" s="692"/>
      <c r="AK213" s="692"/>
      <c r="AL213" s="692"/>
      <c r="AM213" s="692"/>
      <c r="AN213" s="692"/>
      <c r="AO213" s="692"/>
      <c r="AP213" s="692"/>
      <c r="AQ213" s="692"/>
      <c r="AR213" s="692"/>
      <c r="AS213" s="692"/>
      <c r="AT213" s="692"/>
      <c r="AU213" s="692"/>
      <c r="AV213" s="692"/>
      <c r="AW213" s="692"/>
      <c r="AX213" s="692"/>
      <c r="AY213" s="692"/>
      <c r="AZ213" s="692"/>
      <c r="BA213" s="692"/>
      <c r="BB213" s="692"/>
      <c r="BC213" s="692"/>
      <c r="BD213" s="692"/>
      <c r="BE213" s="692"/>
      <c r="BF213" s="692"/>
      <c r="BG213" s="692"/>
      <c r="BH213" s="692"/>
      <c r="BI213" s="692"/>
      <c r="BJ213" s="692"/>
      <c r="BK213" s="692"/>
      <c r="BL213" s="692"/>
      <c r="BM213" s="692"/>
      <c r="BN213" s="692"/>
      <c r="BO213" s="692"/>
      <c r="BP213" s="692"/>
      <c r="BQ213" s="692"/>
      <c r="BR213" s="692"/>
      <c r="BS213" s="692"/>
      <c r="BT213" s="692"/>
      <c r="BU213" s="692"/>
      <c r="BV213" s="692"/>
      <c r="BW213" s="692"/>
      <c r="BX213" s="692"/>
      <c r="BY213" s="692"/>
      <c r="BZ213" s="692"/>
      <c r="CA213" s="692"/>
      <c r="CB213" s="692"/>
      <c r="CC213" s="692"/>
      <c r="CD213" s="692"/>
      <c r="CE213" s="692"/>
    </row>
    <row r="214" spans="1:83" ht="15" customHeight="1">
      <c r="A214" s="694"/>
      <c r="B214" s="694"/>
      <c r="C214" s="694"/>
      <c r="D214" s="694"/>
      <c r="E214" s="694"/>
      <c r="F214" s="694"/>
      <c r="G214" s="697"/>
      <c r="H214" s="698"/>
      <c r="I214" s="698"/>
      <c r="J214" s="695"/>
      <c r="K214" s="698"/>
      <c r="L214" s="698"/>
      <c r="M214" s="698"/>
      <c r="N214" s="1372"/>
      <c r="O214" s="782"/>
      <c r="P214" s="782"/>
      <c r="Q214" s="783"/>
      <c r="R214" s="784"/>
      <c r="S214" s="700"/>
      <c r="T214" s="700"/>
      <c r="U214" s="700"/>
      <c r="V214" s="700"/>
      <c r="W214" s="700"/>
      <c r="X214" s="700"/>
      <c r="Y214" s="700"/>
      <c r="Z214" s="698"/>
      <c r="AA214" s="698"/>
      <c r="AB214" s="698"/>
      <c r="AC214" s="698"/>
      <c r="AD214" s="698"/>
      <c r="AE214" s="698"/>
      <c r="AF214" s="692"/>
      <c r="AG214" s="692"/>
      <c r="AH214" s="692"/>
      <c r="AI214" s="692"/>
      <c r="AJ214" s="692"/>
      <c r="AK214" s="692"/>
      <c r="AL214" s="692"/>
      <c r="AM214" s="692"/>
      <c r="AN214" s="692"/>
      <c r="AO214" s="692"/>
      <c r="AP214" s="692"/>
      <c r="AQ214" s="692"/>
      <c r="AR214" s="692"/>
      <c r="AS214" s="692"/>
      <c r="AT214" s="692"/>
      <c r="AU214" s="692"/>
      <c r="AV214" s="692"/>
      <c r="AW214" s="692"/>
      <c r="AX214" s="692"/>
      <c r="AY214" s="692"/>
      <c r="AZ214" s="692"/>
      <c r="BA214" s="692"/>
      <c r="BB214" s="692"/>
      <c r="BC214" s="692"/>
      <c r="BD214" s="692"/>
      <c r="BE214" s="692"/>
      <c r="BF214" s="692"/>
      <c r="BG214" s="692"/>
      <c r="BH214" s="692"/>
      <c r="BI214" s="692"/>
      <c r="BJ214" s="692"/>
      <c r="BK214" s="692"/>
      <c r="BL214" s="692"/>
      <c r="BM214" s="692"/>
      <c r="BN214" s="692"/>
      <c r="BO214" s="692"/>
      <c r="BP214" s="692"/>
      <c r="BQ214" s="692"/>
      <c r="BR214" s="692"/>
      <c r="BS214" s="692"/>
      <c r="BT214" s="692"/>
      <c r="BU214" s="692"/>
      <c r="BV214" s="692"/>
      <c r="BW214" s="692"/>
      <c r="BX214" s="692"/>
      <c r="BY214" s="692"/>
      <c r="BZ214" s="692"/>
      <c r="CA214" s="692"/>
      <c r="CB214" s="692"/>
      <c r="CC214" s="692"/>
      <c r="CD214" s="692"/>
      <c r="CE214" s="692"/>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5" customFormat="1" ht="18.75" customHeight="1">
      <c r="X217" s="685"/>
      <c r="Y217" s="685"/>
      <c r="Z217" s="685"/>
      <c r="AA217" s="685"/>
      <c r="AB217" s="685"/>
      <c r="AC217" s="685"/>
      <c r="AD217" s="685"/>
      <c r="AE217" s="685"/>
      <c r="AF217" s="685"/>
      <c r="AG217" s="685"/>
      <c r="AH217" s="685"/>
      <c r="AI217" s="685"/>
      <c r="AJ217" s="685"/>
    </row>
    <row r="218" spans="1:83" s="34" customFormat="1" ht="17.100000000000001" customHeight="1">
      <c r="G218" s="34" t="s">
        <v>12</v>
      </c>
      <c r="I218" s="34" t="s">
        <v>653</v>
      </c>
      <c r="V218" s="151"/>
      <c r="X218" s="209"/>
      <c r="Y218" s="209"/>
      <c r="Z218" s="209"/>
      <c r="AA218" s="209"/>
      <c r="AB218" s="209"/>
      <c r="AC218" s="209"/>
      <c r="AD218" s="209"/>
      <c r="AE218" s="209"/>
      <c r="AF218" s="209"/>
      <c r="AG218" s="209"/>
      <c r="AH218" s="209"/>
      <c r="AI218" s="209"/>
      <c r="AJ218" s="209"/>
    </row>
    <row r="219" spans="1:83" s="705" customFormat="1" ht="17.100000000000001" customHeight="1">
      <c r="L219" s="116"/>
      <c r="M219" s="116"/>
      <c r="N219" s="116"/>
      <c r="O219" s="116"/>
      <c r="P219" s="116"/>
      <c r="Q219" s="116"/>
      <c r="R219" s="116"/>
      <c r="S219" s="116"/>
      <c r="T219" s="116"/>
      <c r="U219" s="116"/>
      <c r="V219" s="116"/>
      <c r="W219" s="116"/>
      <c r="X219" s="685"/>
      <c r="Y219" s="685"/>
      <c r="Z219" s="685"/>
      <c r="AA219" s="685"/>
      <c r="AB219" s="685"/>
      <c r="AC219" s="685"/>
      <c r="AD219" s="685"/>
      <c r="AE219" s="685"/>
      <c r="AF219" s="685"/>
      <c r="AG219" s="685"/>
      <c r="AH219" s="685"/>
      <c r="AI219" s="685"/>
      <c r="AJ219" s="685"/>
    </row>
    <row r="220" spans="1:83" s="751" customFormat="1" ht="22.5">
      <c r="A220" s="1376">
        <v>1</v>
      </c>
      <c r="B220" s="831"/>
      <c r="C220" s="831"/>
      <c r="D220" s="831"/>
      <c r="E220" s="832"/>
      <c r="F220" s="833"/>
      <c r="G220" s="833"/>
      <c r="H220" s="833"/>
      <c r="I220" s="834"/>
      <c r="J220" s="829"/>
      <c r="K220" s="836"/>
      <c r="L220" s="744">
        <f>mergeValue(A220)</f>
        <v>1</v>
      </c>
      <c r="M220" s="610" t="s">
        <v>19</v>
      </c>
      <c r="N220" s="615"/>
      <c r="O220" s="1442"/>
      <c r="P220" s="1443"/>
      <c r="Q220" s="1443"/>
      <c r="R220" s="1443"/>
      <c r="S220" s="1443"/>
      <c r="T220" s="1443"/>
      <c r="U220" s="1443"/>
      <c r="V220" s="1444"/>
      <c r="W220" s="1128" t="s">
        <v>721</v>
      </c>
      <c r="X220" s="759"/>
      <c r="Y220" s="777"/>
      <c r="Z220" s="777" t="str">
        <f t="shared" ref="Z220:Z233" si="3">IF(M220="","",M220 )</f>
        <v>Наименование тарифа</v>
      </c>
      <c r="AA220" s="777"/>
      <c r="AB220" s="777"/>
      <c r="AC220" s="777"/>
      <c r="AD220" s="759"/>
      <c r="AE220" s="759"/>
      <c r="AF220" s="759"/>
      <c r="AG220" s="759"/>
      <c r="AH220" s="759"/>
      <c r="AI220" s="759"/>
      <c r="AJ220" s="759"/>
    </row>
    <row r="221" spans="1:83" s="751" customFormat="1" ht="22.5">
      <c r="A221" s="1376"/>
      <c r="B221" s="1376">
        <v>1</v>
      </c>
      <c r="C221" s="831"/>
      <c r="D221" s="831"/>
      <c r="E221" s="833"/>
      <c r="F221" s="833"/>
      <c r="G221" s="833"/>
      <c r="H221" s="833"/>
      <c r="I221" s="828"/>
      <c r="J221" s="827"/>
      <c r="K221" s="830"/>
      <c r="L221" s="744" t="str">
        <f>mergeValue(A221) &amp;"."&amp; mergeValue(B221)</f>
        <v>1.1</v>
      </c>
      <c r="M221" s="658" t="s">
        <v>15</v>
      </c>
      <c r="N221" s="615"/>
      <c r="O221" s="1442"/>
      <c r="P221" s="1443"/>
      <c r="Q221" s="1443"/>
      <c r="R221" s="1443"/>
      <c r="S221" s="1443"/>
      <c r="T221" s="1443"/>
      <c r="U221" s="1443"/>
      <c r="V221" s="1444"/>
      <c r="W221" s="1128" t="s">
        <v>460</v>
      </c>
      <c r="X221" s="759"/>
      <c r="Y221" s="777"/>
      <c r="Z221" s="777" t="str">
        <f t="shared" si="3"/>
        <v>Территория действия тарифа</v>
      </c>
      <c r="AA221" s="777"/>
      <c r="AB221" s="777"/>
      <c r="AC221" s="777"/>
      <c r="AD221" s="759"/>
      <c r="AE221" s="759"/>
      <c r="AF221" s="759"/>
      <c r="AG221" s="759"/>
      <c r="AH221" s="759"/>
      <c r="AI221" s="759"/>
      <c r="AJ221" s="759"/>
    </row>
    <row r="222" spans="1:83" s="751" customFormat="1" ht="22.5">
      <c r="A222" s="1376"/>
      <c r="B222" s="1376"/>
      <c r="C222" s="1376">
        <v>1</v>
      </c>
      <c r="D222" s="831"/>
      <c r="E222" s="833"/>
      <c r="F222" s="833"/>
      <c r="G222" s="833"/>
      <c r="H222" s="833"/>
      <c r="I222" s="835"/>
      <c r="J222" s="827"/>
      <c r="K222" s="830"/>
      <c r="L222" s="744" t="str">
        <f>mergeValue(A222) &amp;"."&amp; mergeValue(B222)&amp;"."&amp; mergeValue(C222)</f>
        <v>1.1.1</v>
      </c>
      <c r="M222" s="659" t="s">
        <v>7</v>
      </c>
      <c r="N222" s="615"/>
      <c r="O222" s="1442"/>
      <c r="P222" s="1443"/>
      <c r="Q222" s="1443"/>
      <c r="R222" s="1443"/>
      <c r="S222" s="1443"/>
      <c r="T222" s="1443"/>
      <c r="U222" s="1443"/>
      <c r="V222" s="1444"/>
      <c r="W222" s="1128" t="s">
        <v>601</v>
      </c>
      <c r="X222" s="759"/>
      <c r="Y222" s="777"/>
      <c r="Z222" s="777" t="str">
        <f t="shared" si="3"/>
        <v xml:space="preserve">Наименование системы теплоснабжения </v>
      </c>
      <c r="AA222" s="777"/>
      <c r="AB222" s="777"/>
      <c r="AC222" s="777"/>
      <c r="AD222" s="759"/>
      <c r="AE222" s="759"/>
      <c r="AF222" s="759"/>
      <c r="AG222" s="759"/>
      <c r="AH222" s="759"/>
      <c r="AI222" s="759"/>
      <c r="AJ222" s="759"/>
    </row>
    <row r="223" spans="1:83" s="751" customFormat="1" ht="22.5">
      <c r="A223" s="1376"/>
      <c r="B223" s="1376"/>
      <c r="C223" s="1376"/>
      <c r="D223" s="1376">
        <v>1</v>
      </c>
      <c r="E223" s="833"/>
      <c r="F223" s="833"/>
      <c r="G223" s="833"/>
      <c r="H223" s="833"/>
      <c r="I223" s="835"/>
      <c r="J223" s="827"/>
      <c r="K223" s="830"/>
      <c r="L223" s="744" t="str">
        <f>mergeValue(A223) &amp;"."&amp; mergeValue(B223)&amp;"."&amp; mergeValue(C223)&amp;"."&amp; mergeValue(D223)</f>
        <v>1.1.1.1</v>
      </c>
      <c r="M223" s="660" t="s">
        <v>21</v>
      </c>
      <c r="N223" s="615"/>
      <c r="O223" s="1442"/>
      <c r="P223" s="1443"/>
      <c r="Q223" s="1443"/>
      <c r="R223" s="1443"/>
      <c r="S223" s="1443"/>
      <c r="T223" s="1443"/>
      <c r="U223" s="1443"/>
      <c r="V223" s="1444"/>
      <c r="W223" s="1128" t="s">
        <v>602</v>
      </c>
      <c r="X223" s="759"/>
      <c r="Y223" s="777"/>
      <c r="Z223" s="777" t="str">
        <f t="shared" si="3"/>
        <v xml:space="preserve">Источник тепловой энергии  </v>
      </c>
      <c r="AA223" s="777"/>
      <c r="AB223" s="777"/>
      <c r="AC223" s="777"/>
      <c r="AD223" s="759"/>
      <c r="AE223" s="759"/>
      <c r="AF223" s="759"/>
      <c r="AG223" s="759"/>
      <c r="AH223" s="759"/>
      <c r="AI223" s="759"/>
      <c r="AJ223" s="759"/>
    </row>
    <row r="224" spans="1:83" s="751" customFormat="1" ht="78.75">
      <c r="A224" s="1376"/>
      <c r="B224" s="1376"/>
      <c r="C224" s="1376"/>
      <c r="D224" s="1376"/>
      <c r="E224" s="1376">
        <v>1</v>
      </c>
      <c r="F224" s="833"/>
      <c r="G224" s="833"/>
      <c r="H224" s="831">
        <v>1</v>
      </c>
      <c r="I224" s="1376">
        <v>1</v>
      </c>
      <c r="J224" s="833"/>
      <c r="K224" s="838"/>
      <c r="L224" s="744" t="str">
        <f>mergeValue(A224) &amp;"."&amp; mergeValue(B224)&amp;"."&amp; mergeValue(C224)&amp;"."&amp; mergeValue(D224)&amp;"."&amp; mergeValue(E224)</f>
        <v>1.1.1.1.1</v>
      </c>
      <c r="M224" s="524" t="s">
        <v>8</v>
      </c>
      <c r="N224" s="615"/>
      <c r="O224" s="1379"/>
      <c r="P224" s="1380"/>
      <c r="Q224" s="1380"/>
      <c r="R224" s="1380"/>
      <c r="S224" s="1380"/>
      <c r="T224" s="1380"/>
      <c r="U224" s="1380"/>
      <c r="V224" s="1381"/>
      <c r="W224" s="1128" t="s">
        <v>722</v>
      </c>
      <c r="X224" s="759"/>
      <c r="Y224" s="777"/>
      <c r="Z224" s="777" t="str">
        <f t="shared" si="3"/>
        <v>Схема подключения теплопотребляющей установки к коллектору источника тепловой энергии</v>
      </c>
      <c r="AA224" s="777"/>
      <c r="AB224" s="777"/>
      <c r="AC224" s="777"/>
      <c r="AD224" s="759"/>
      <c r="AE224" s="759"/>
      <c r="AF224" s="759"/>
      <c r="AG224" s="759"/>
      <c r="AH224" s="759"/>
      <c r="AI224" s="759"/>
      <c r="AJ224" s="759"/>
    </row>
    <row r="225" spans="1:78" s="751" customFormat="1" ht="33.75">
      <c r="A225" s="1376"/>
      <c r="B225" s="1376"/>
      <c r="C225" s="1376"/>
      <c r="D225" s="1376"/>
      <c r="E225" s="1376"/>
      <c r="F225" s="1376">
        <v>1</v>
      </c>
      <c r="G225" s="831"/>
      <c r="H225" s="831"/>
      <c r="I225" s="1376"/>
      <c r="J225" s="1376">
        <v>1</v>
      </c>
      <c r="K225" s="839"/>
      <c r="L225" s="744" t="str">
        <f>mergeValue(A225) &amp;"."&amp; mergeValue(B225)&amp;"."&amp; mergeValue(C225)&amp;"."&amp; mergeValue(D225)&amp;"."&amp; mergeValue(E225)&amp;"."&amp; mergeValue(F225)</f>
        <v>1.1.1.1.1.1</v>
      </c>
      <c r="M225" s="525" t="s">
        <v>9</v>
      </c>
      <c r="N225" s="615"/>
      <c r="O225" s="1379"/>
      <c r="P225" s="1380"/>
      <c r="Q225" s="1380"/>
      <c r="R225" s="1380"/>
      <c r="S225" s="1380"/>
      <c r="T225" s="1380"/>
      <c r="U225" s="1380"/>
      <c r="V225" s="1381"/>
      <c r="W225" s="1128" t="s">
        <v>723</v>
      </c>
      <c r="X225" s="759"/>
      <c r="Y225" s="777"/>
      <c r="Z225" s="777" t="str">
        <f t="shared" si="3"/>
        <v>Группа потребителей</v>
      </c>
      <c r="AA225" s="777"/>
      <c r="AB225" s="777"/>
      <c r="AC225" s="777"/>
      <c r="AD225" s="759"/>
      <c r="AE225" s="759"/>
      <c r="AF225" s="759"/>
      <c r="AG225" s="759"/>
      <c r="AH225" s="759"/>
      <c r="AI225" s="759"/>
      <c r="AJ225" s="759"/>
    </row>
    <row r="226" spans="1:78" s="751" customFormat="1" ht="122.1" customHeight="1">
      <c r="A226" s="1376"/>
      <c r="B226" s="1376"/>
      <c r="C226" s="1376"/>
      <c r="D226" s="1376"/>
      <c r="E226" s="1376"/>
      <c r="F226" s="1376"/>
      <c r="G226" s="831">
        <v>1</v>
      </c>
      <c r="H226" s="831"/>
      <c r="I226" s="1376"/>
      <c r="J226" s="1376"/>
      <c r="K226" s="839">
        <v>1</v>
      </c>
      <c r="L226" s="744" t="str">
        <f>mergeValue(A226) &amp;"."&amp; mergeValue(B226)&amp;"."&amp; mergeValue(C226)&amp;"."&amp; mergeValue(D226)&amp;"."&amp; mergeValue(E226)&amp;"."&amp; mergeValue(F226)&amp;"."&amp; mergeValue(G226)</f>
        <v>1.1.1.1.1.1.1</v>
      </c>
      <c r="M226" s="1016"/>
      <c r="N226" s="615"/>
      <c r="O226" s="726"/>
      <c r="P226" s="726"/>
      <c r="Q226" s="726"/>
      <c r="R226" s="1371"/>
      <c r="S226" s="1372" t="s">
        <v>83</v>
      </c>
      <c r="T226" s="1371"/>
      <c r="U226" s="1372" t="s">
        <v>83</v>
      </c>
      <c r="V226" s="726"/>
      <c r="W226" s="1346" t="s">
        <v>724</v>
      </c>
      <c r="X226" s="759" t="str">
        <f>strCheckDate(O227:V227)</f>
        <v/>
      </c>
      <c r="Y226" s="777"/>
      <c r="Z226" s="777" t="str">
        <f t="shared" si="3"/>
        <v/>
      </c>
      <c r="AA226" s="777"/>
      <c r="AB226" s="777"/>
      <c r="AC226" s="777"/>
      <c r="AD226" s="759"/>
      <c r="AE226" s="759"/>
      <c r="AF226" s="759"/>
      <c r="AG226" s="759"/>
      <c r="AH226" s="759"/>
      <c r="AI226" s="759"/>
      <c r="AJ226" s="759"/>
    </row>
    <row r="227" spans="1:78" s="751" customFormat="1" ht="14.25" hidden="1" customHeight="1">
      <c r="A227" s="1376"/>
      <c r="B227" s="1376"/>
      <c r="C227" s="1376"/>
      <c r="D227" s="1376"/>
      <c r="E227" s="1376"/>
      <c r="F227" s="1376"/>
      <c r="G227" s="831"/>
      <c r="H227" s="831"/>
      <c r="I227" s="1376"/>
      <c r="J227" s="1376"/>
      <c r="K227" s="839"/>
      <c r="L227" s="752"/>
      <c r="M227" s="615"/>
      <c r="N227" s="615"/>
      <c r="O227" s="726"/>
      <c r="P227" s="726"/>
      <c r="Q227" s="732" t="str">
        <f>R226 &amp; "-" &amp; T226</f>
        <v>-</v>
      </c>
      <c r="R227" s="1371"/>
      <c r="S227" s="1372"/>
      <c r="T227" s="1371"/>
      <c r="U227" s="1372"/>
      <c r="V227" s="726"/>
      <c r="W227" s="1347"/>
      <c r="X227" s="759"/>
      <c r="Y227" s="777"/>
      <c r="Z227" s="777" t="str">
        <f t="shared" si="3"/>
        <v/>
      </c>
      <c r="AA227" s="777"/>
      <c r="AB227" s="777"/>
      <c r="AC227" s="777"/>
      <c r="AD227" s="759"/>
      <c r="AE227" s="759"/>
      <c r="AF227" s="759"/>
      <c r="AG227" s="759"/>
      <c r="AH227" s="759"/>
      <c r="AI227" s="759"/>
      <c r="AJ227" s="759"/>
    </row>
    <row r="228" spans="1:78" s="751" customFormat="1" ht="15" customHeight="1">
      <c r="A228" s="1376"/>
      <c r="B228" s="1376"/>
      <c r="C228" s="1376"/>
      <c r="D228" s="1376"/>
      <c r="E228" s="1376"/>
      <c r="F228" s="1376"/>
      <c r="G228" s="833"/>
      <c r="H228" s="831"/>
      <c r="I228" s="1376"/>
      <c r="J228" s="1376"/>
      <c r="K228" s="838"/>
      <c r="L228" s="654"/>
      <c r="M228" s="527" t="s">
        <v>24</v>
      </c>
      <c r="N228" s="728"/>
      <c r="O228" s="728"/>
      <c r="P228" s="728"/>
      <c r="Q228" s="728"/>
      <c r="R228" s="728"/>
      <c r="S228" s="728"/>
      <c r="T228" s="728"/>
      <c r="U228" s="728"/>
      <c r="V228" s="725"/>
      <c r="W228" s="1348"/>
      <c r="X228" s="759"/>
      <c r="Y228" s="777"/>
      <c r="Z228" s="777" t="str">
        <f t="shared" si="3"/>
        <v>Добавить вид теплоносителя (параметры теплоносителя)</v>
      </c>
      <c r="AA228" s="777"/>
      <c r="AB228" s="777"/>
      <c r="AC228" s="777"/>
      <c r="AD228" s="759"/>
      <c r="AE228" s="759"/>
      <c r="AF228" s="759"/>
      <c r="AG228" s="759"/>
      <c r="AH228" s="759"/>
      <c r="AI228" s="759"/>
      <c r="AJ228" s="759"/>
    </row>
    <row r="229" spans="1:78" s="751" customFormat="1" ht="15" customHeight="1">
      <c r="A229" s="1376"/>
      <c r="B229" s="1376"/>
      <c r="C229" s="1376"/>
      <c r="D229" s="1376"/>
      <c r="E229" s="1376"/>
      <c r="F229" s="833"/>
      <c r="G229" s="833"/>
      <c r="H229" s="831"/>
      <c r="I229" s="1376"/>
      <c r="J229" s="833"/>
      <c r="K229" s="838"/>
      <c r="L229" s="654"/>
      <c r="M229" s="526" t="s">
        <v>10</v>
      </c>
      <c r="N229" s="728"/>
      <c r="O229" s="728"/>
      <c r="P229" s="728"/>
      <c r="Q229" s="728"/>
      <c r="R229" s="728"/>
      <c r="S229" s="728"/>
      <c r="T229" s="728"/>
      <c r="U229" s="727"/>
      <c r="V229" s="728"/>
      <c r="W229" s="634"/>
      <c r="X229" s="759"/>
      <c r="Y229" s="777"/>
      <c r="Z229" s="777" t="str">
        <f t="shared" si="3"/>
        <v>Добавить группу потребителей</v>
      </c>
      <c r="AA229" s="777"/>
      <c r="AB229" s="777"/>
      <c r="AC229" s="777"/>
      <c r="AD229" s="759"/>
      <c r="AE229" s="759"/>
      <c r="AF229" s="759"/>
      <c r="AG229" s="759"/>
      <c r="AH229" s="759"/>
      <c r="AI229" s="759"/>
      <c r="AJ229" s="759"/>
    </row>
    <row r="230" spans="1:78" s="751" customFormat="1" ht="15" customHeight="1">
      <c r="A230" s="1376"/>
      <c r="B230" s="1376"/>
      <c r="C230" s="1376"/>
      <c r="D230" s="1376"/>
      <c r="E230" s="837"/>
      <c r="F230" s="833"/>
      <c r="G230" s="833"/>
      <c r="H230" s="833"/>
      <c r="I230" s="829"/>
      <c r="J230" s="826"/>
      <c r="K230" s="836"/>
      <c r="L230" s="654"/>
      <c r="M230" s="723" t="s">
        <v>11</v>
      </c>
      <c r="N230" s="728"/>
      <c r="O230" s="728"/>
      <c r="P230" s="728"/>
      <c r="Q230" s="728"/>
      <c r="R230" s="728"/>
      <c r="S230" s="728"/>
      <c r="T230" s="728"/>
      <c r="U230" s="727"/>
      <c r="V230" s="728"/>
      <c r="W230" s="634"/>
      <c r="X230" s="759"/>
      <c r="Y230" s="777"/>
      <c r="Z230" s="777" t="str">
        <f t="shared" si="3"/>
        <v>Добавить схему подключения</v>
      </c>
      <c r="AA230" s="777"/>
      <c r="AB230" s="777"/>
      <c r="AC230" s="777"/>
      <c r="AD230" s="759"/>
      <c r="AE230" s="759"/>
      <c r="AF230" s="759"/>
      <c r="AG230" s="759"/>
      <c r="AH230" s="759"/>
      <c r="AI230" s="759"/>
      <c r="AJ230" s="759"/>
    </row>
    <row r="231" spans="1:78" s="751" customFormat="1" ht="15" customHeight="1">
      <c r="A231" s="1376"/>
      <c r="B231" s="1376"/>
      <c r="C231" s="1376"/>
      <c r="D231" s="837"/>
      <c r="E231" s="837"/>
      <c r="F231" s="833"/>
      <c r="G231" s="833"/>
      <c r="H231" s="833"/>
      <c r="I231" s="829"/>
      <c r="J231" s="826"/>
      <c r="K231" s="836"/>
      <c r="L231" s="654"/>
      <c r="M231" s="722" t="s">
        <v>16</v>
      </c>
      <c r="N231" s="728"/>
      <c r="O231" s="728"/>
      <c r="P231" s="728"/>
      <c r="Q231" s="728"/>
      <c r="R231" s="728"/>
      <c r="S231" s="728"/>
      <c r="T231" s="728"/>
      <c r="U231" s="727"/>
      <c r="V231" s="728"/>
      <c r="W231" s="634"/>
      <c r="X231" s="759"/>
      <c r="Y231" s="777"/>
      <c r="Z231" s="777" t="str">
        <f t="shared" si="3"/>
        <v>Добавить источник тепловой энергии</v>
      </c>
      <c r="AA231" s="777"/>
      <c r="AB231" s="777"/>
      <c r="AC231" s="777"/>
      <c r="AD231" s="759"/>
      <c r="AE231" s="759"/>
      <c r="AF231" s="759"/>
      <c r="AG231" s="759"/>
      <c r="AH231" s="759"/>
      <c r="AI231" s="759"/>
      <c r="AJ231" s="759"/>
    </row>
    <row r="232" spans="1:78" s="751" customFormat="1" ht="15" customHeight="1">
      <c r="A232" s="1376"/>
      <c r="B232" s="1376"/>
      <c r="C232" s="837"/>
      <c r="D232" s="837"/>
      <c r="E232" s="837"/>
      <c r="F232" s="837"/>
      <c r="G232" s="842"/>
      <c r="H232" s="829"/>
      <c r="I232" s="840"/>
      <c r="J232" s="826"/>
      <c r="K232" s="841"/>
      <c r="L232" s="654"/>
      <c r="M232" s="721" t="s">
        <v>17</v>
      </c>
      <c r="N232" s="728"/>
      <c r="O232" s="728"/>
      <c r="P232" s="728"/>
      <c r="Q232" s="728"/>
      <c r="R232" s="728"/>
      <c r="S232" s="728"/>
      <c r="T232" s="728"/>
      <c r="U232" s="727"/>
      <c r="V232" s="728"/>
      <c r="W232" s="634"/>
      <c r="X232" s="759"/>
      <c r="Y232" s="777"/>
      <c r="Z232" s="777" t="str">
        <f t="shared" si="3"/>
        <v>Добавить наименование системы теплоснабжения</v>
      </c>
      <c r="AA232" s="777"/>
      <c r="AB232" s="777"/>
      <c r="AC232" s="777"/>
      <c r="AD232" s="759"/>
      <c r="AE232" s="759"/>
      <c r="AF232" s="759"/>
      <c r="AG232" s="759"/>
      <c r="AH232" s="759"/>
      <c r="AI232" s="759"/>
      <c r="AJ232" s="759"/>
    </row>
    <row r="233" spans="1:78" s="751" customFormat="1" ht="15" customHeight="1">
      <c r="A233" s="1376"/>
      <c r="B233" s="837"/>
      <c r="C233" s="837"/>
      <c r="D233" s="837"/>
      <c r="E233" s="837"/>
      <c r="F233" s="837"/>
      <c r="G233" s="842"/>
      <c r="H233" s="829"/>
      <c r="I233" s="829"/>
      <c r="J233" s="826"/>
      <c r="K233" s="836"/>
      <c r="L233" s="654"/>
      <c r="M233" s="696" t="s">
        <v>18</v>
      </c>
      <c r="N233" s="728"/>
      <c r="O233" s="728"/>
      <c r="P233" s="728"/>
      <c r="Q233" s="728"/>
      <c r="R233" s="728"/>
      <c r="S233" s="728"/>
      <c r="T233" s="728"/>
      <c r="U233" s="727"/>
      <c r="V233" s="728"/>
      <c r="W233" s="634"/>
      <c r="X233" s="759"/>
      <c r="Y233" s="777"/>
      <c r="Z233" s="777" t="str">
        <f t="shared" si="3"/>
        <v>Добавить территорию действия тарифа</v>
      </c>
      <c r="AA233" s="777"/>
      <c r="AB233" s="777"/>
      <c r="AC233" s="777"/>
      <c r="AD233" s="759"/>
      <c r="AE233" s="759"/>
      <c r="AF233" s="759"/>
      <c r="AG233" s="759"/>
      <c r="AH233" s="759"/>
      <c r="AI233" s="759"/>
      <c r="AJ233" s="759"/>
    </row>
    <row r="234" spans="1:78" s="705" customFormat="1" ht="15" customHeight="1">
      <c r="A234" s="825"/>
      <c r="B234" s="825"/>
      <c r="C234" s="825"/>
      <c r="D234" s="825"/>
      <c r="E234" s="825"/>
      <c r="F234" s="825"/>
      <c r="G234" s="825"/>
      <c r="H234" s="825"/>
      <c r="I234" s="825"/>
      <c r="J234" s="825"/>
      <c r="K234" s="825"/>
      <c r="L234" s="462"/>
      <c r="M234" s="699" t="s">
        <v>308</v>
      </c>
      <c r="N234" s="728"/>
      <c r="O234" s="728"/>
      <c r="P234" s="728"/>
      <c r="Q234" s="728"/>
      <c r="R234" s="728"/>
      <c r="S234" s="728"/>
      <c r="T234" s="728"/>
      <c r="U234" s="727"/>
      <c r="V234" s="728"/>
      <c r="W234" s="728"/>
      <c r="X234" s="728"/>
      <c r="Y234" s="728"/>
      <c r="Z234" s="728"/>
      <c r="AA234" s="728"/>
      <c r="AB234" s="727"/>
      <c r="AC234" s="728"/>
      <c r="AD234" s="634"/>
      <c r="AE234" s="685"/>
      <c r="AF234" s="685"/>
      <c r="AG234" s="685"/>
      <c r="AH234" s="685"/>
    </row>
    <row r="235" spans="1:78" s="937" customFormat="1" ht="18.75" customHeight="1">
      <c r="X235" s="958"/>
      <c r="Y235" s="958"/>
      <c r="Z235" s="958"/>
      <c r="AA235" s="958"/>
      <c r="AB235" s="958"/>
      <c r="AC235" s="958"/>
      <c r="AD235" s="958"/>
      <c r="AE235" s="958"/>
      <c r="AF235" s="958"/>
      <c r="AG235" s="958"/>
      <c r="AH235" s="958"/>
      <c r="AI235" s="958"/>
      <c r="AJ235" s="958"/>
    </row>
    <row r="236" spans="1:78"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78" s="937" customFormat="1" ht="17.100000000000001" customHeight="1">
      <c r="L237" s="116"/>
      <c r="M237" s="116"/>
      <c r="N237" s="116"/>
      <c r="O237" s="116"/>
      <c r="P237" s="116"/>
      <c r="Q237" s="116"/>
      <c r="R237" s="116"/>
      <c r="S237" s="116"/>
      <c r="T237" s="116"/>
      <c r="U237" s="116"/>
      <c r="V237" s="116"/>
      <c r="W237" s="116"/>
      <c r="X237" s="958"/>
      <c r="Y237" s="958"/>
      <c r="Z237" s="958"/>
      <c r="AA237" s="958"/>
      <c r="AB237" s="958"/>
      <c r="AC237" s="958"/>
      <c r="AD237" s="958"/>
      <c r="AE237" s="958"/>
      <c r="AF237" s="958"/>
      <c r="AG237" s="958"/>
      <c r="AH237" s="958"/>
      <c r="AI237" s="958"/>
      <c r="AJ237" s="958"/>
    </row>
    <row r="238" spans="1:78" s="938" customFormat="1" ht="22.5">
      <c r="A238" s="1376">
        <v>1</v>
      </c>
      <c r="B238" s="963"/>
      <c r="C238" s="963"/>
      <c r="D238" s="963"/>
      <c r="E238" s="929"/>
      <c r="F238" s="974"/>
      <c r="G238" s="974"/>
      <c r="H238" s="974"/>
      <c r="I238" s="931"/>
      <c r="J238" s="927"/>
      <c r="K238" s="911"/>
      <c r="L238" s="978">
        <f>mergeValue(A238)</f>
        <v>1</v>
      </c>
      <c r="M238" s="610" t="s">
        <v>19</v>
      </c>
      <c r="N238" s="615"/>
      <c r="O238" s="1442"/>
      <c r="P238" s="1443"/>
      <c r="Q238" s="1443"/>
      <c r="R238" s="1443"/>
      <c r="S238" s="1443"/>
      <c r="T238" s="1443"/>
      <c r="U238" s="1443"/>
      <c r="V238" s="1443"/>
      <c r="W238" s="1443"/>
      <c r="X238" s="1443"/>
      <c r="Y238" s="1443"/>
      <c r="Z238" s="1443"/>
      <c r="AA238" s="1443"/>
      <c r="AB238" s="1443"/>
      <c r="AC238" s="1443"/>
      <c r="AD238" s="1443"/>
      <c r="AE238" s="1443"/>
      <c r="AF238" s="1443"/>
      <c r="AG238" s="1443"/>
      <c r="AH238" s="1443"/>
      <c r="AI238" s="1443"/>
      <c r="AJ238" s="1443"/>
      <c r="AK238" s="1443"/>
      <c r="AL238" s="1443"/>
      <c r="AM238" s="1443"/>
      <c r="AN238" s="1443"/>
      <c r="AO238" s="1443"/>
      <c r="AP238" s="1443"/>
      <c r="AQ238" s="1443"/>
      <c r="AR238" s="1443"/>
      <c r="AS238" s="1443"/>
      <c r="AT238" s="1443"/>
      <c r="AU238" s="1443"/>
      <c r="AV238" s="1443"/>
      <c r="AW238" s="1443"/>
      <c r="AX238" s="1443"/>
      <c r="AY238" s="1443"/>
      <c r="AZ238" s="1443"/>
      <c r="BA238" s="1443"/>
      <c r="BB238" s="1443"/>
      <c r="BC238" s="1443"/>
      <c r="BD238" s="1443"/>
      <c r="BE238" s="1443"/>
      <c r="BF238" s="1443"/>
      <c r="BG238" s="1443"/>
      <c r="BH238" s="1443"/>
      <c r="BI238" s="1443"/>
      <c r="BJ238" s="1443"/>
      <c r="BK238" s="1443"/>
      <c r="BL238" s="1444"/>
      <c r="BM238" s="1128" t="s">
        <v>721</v>
      </c>
      <c r="BN238" s="956"/>
      <c r="BO238" s="777"/>
      <c r="BP238" s="777" t="str">
        <f t="shared" ref="BP238:BP251" si="4">IF(M238="","",M238 )</f>
        <v>Наименование тарифа</v>
      </c>
      <c r="BQ238" s="777"/>
      <c r="BR238" s="777"/>
      <c r="BS238" s="777"/>
      <c r="BT238" s="956"/>
      <c r="BU238" s="956"/>
      <c r="BV238" s="956"/>
      <c r="BW238" s="956"/>
      <c r="BX238" s="956"/>
      <c r="BY238" s="956"/>
      <c r="BZ238" s="956"/>
    </row>
    <row r="239" spans="1:78" s="938" customFormat="1" ht="22.5">
      <c r="A239" s="1376"/>
      <c r="B239" s="1376">
        <v>1</v>
      </c>
      <c r="C239" s="963"/>
      <c r="D239" s="963"/>
      <c r="E239" s="974"/>
      <c r="F239" s="974"/>
      <c r="G239" s="974"/>
      <c r="H239" s="974"/>
      <c r="I239" s="969"/>
      <c r="J239" s="902"/>
      <c r="K239" s="905"/>
      <c r="L239" s="978" t="str">
        <f>mergeValue(A239) &amp;"."&amp; mergeValue(B239)</f>
        <v>1.1</v>
      </c>
      <c r="M239" s="658" t="s">
        <v>15</v>
      </c>
      <c r="N239" s="615"/>
      <c r="O239" s="1442"/>
      <c r="P239" s="1443"/>
      <c r="Q239" s="1443"/>
      <c r="R239" s="1443"/>
      <c r="S239" s="1443"/>
      <c r="T239" s="1443"/>
      <c r="U239" s="1443"/>
      <c r="V239" s="1443"/>
      <c r="W239" s="1443"/>
      <c r="X239" s="1443"/>
      <c r="Y239" s="1443"/>
      <c r="Z239" s="1443"/>
      <c r="AA239" s="1443"/>
      <c r="AB239" s="1443"/>
      <c r="AC239" s="1443"/>
      <c r="AD239" s="1443"/>
      <c r="AE239" s="1443"/>
      <c r="AF239" s="1443"/>
      <c r="AG239" s="1443"/>
      <c r="AH239" s="1443"/>
      <c r="AI239" s="1443"/>
      <c r="AJ239" s="1443"/>
      <c r="AK239" s="1443"/>
      <c r="AL239" s="1443"/>
      <c r="AM239" s="1443"/>
      <c r="AN239" s="1443"/>
      <c r="AO239" s="1443"/>
      <c r="AP239" s="1443"/>
      <c r="AQ239" s="1443"/>
      <c r="AR239" s="1443"/>
      <c r="AS239" s="1443"/>
      <c r="AT239" s="1443"/>
      <c r="AU239" s="1443"/>
      <c r="AV239" s="1443"/>
      <c r="AW239" s="1443"/>
      <c r="AX239" s="1443"/>
      <c r="AY239" s="1443"/>
      <c r="AZ239" s="1443"/>
      <c r="BA239" s="1443"/>
      <c r="BB239" s="1443"/>
      <c r="BC239" s="1443"/>
      <c r="BD239" s="1443"/>
      <c r="BE239" s="1443"/>
      <c r="BF239" s="1443"/>
      <c r="BG239" s="1443"/>
      <c r="BH239" s="1443"/>
      <c r="BI239" s="1443"/>
      <c r="BJ239" s="1443"/>
      <c r="BK239" s="1443"/>
      <c r="BL239" s="1444"/>
      <c r="BM239" s="1128" t="s">
        <v>460</v>
      </c>
      <c r="BN239" s="956"/>
      <c r="BO239" s="777"/>
      <c r="BP239" s="777" t="str">
        <f t="shared" si="4"/>
        <v>Территория действия тарифа</v>
      </c>
      <c r="BQ239" s="777"/>
      <c r="BR239" s="777"/>
      <c r="BS239" s="777"/>
      <c r="BT239" s="956"/>
      <c r="BU239" s="956"/>
      <c r="BV239" s="956"/>
      <c r="BW239" s="956"/>
      <c r="BX239" s="956"/>
      <c r="BY239" s="956"/>
      <c r="BZ239" s="956"/>
    </row>
    <row r="240" spans="1:78" s="938" customFormat="1" ht="22.5">
      <c r="A240" s="1376"/>
      <c r="B240" s="1376"/>
      <c r="C240" s="1376">
        <v>1</v>
      </c>
      <c r="D240" s="963"/>
      <c r="E240" s="974"/>
      <c r="F240" s="974"/>
      <c r="G240" s="974"/>
      <c r="H240" s="974"/>
      <c r="I240" s="910"/>
      <c r="J240" s="902"/>
      <c r="K240" s="905"/>
      <c r="L240" s="978" t="str">
        <f>mergeValue(A240) &amp;"."&amp; mergeValue(B240)&amp;"."&amp; mergeValue(C240)</f>
        <v>1.1.1</v>
      </c>
      <c r="M240" s="659" t="s">
        <v>7</v>
      </c>
      <c r="N240" s="615"/>
      <c r="O240" s="1442"/>
      <c r="P240" s="1443"/>
      <c r="Q240" s="1443"/>
      <c r="R240" s="1443"/>
      <c r="S240" s="1443"/>
      <c r="T240" s="1443"/>
      <c r="U240" s="1443"/>
      <c r="V240" s="1443"/>
      <c r="W240" s="1443"/>
      <c r="X240" s="1443"/>
      <c r="Y240" s="1443"/>
      <c r="Z240" s="1443"/>
      <c r="AA240" s="1443"/>
      <c r="AB240" s="1443"/>
      <c r="AC240" s="1443"/>
      <c r="AD240" s="1443"/>
      <c r="AE240" s="1443"/>
      <c r="AF240" s="1443"/>
      <c r="AG240" s="1443"/>
      <c r="AH240" s="1443"/>
      <c r="AI240" s="1443"/>
      <c r="AJ240" s="1443"/>
      <c r="AK240" s="1443"/>
      <c r="AL240" s="1443"/>
      <c r="AM240" s="1443"/>
      <c r="AN240" s="1443"/>
      <c r="AO240" s="1443"/>
      <c r="AP240" s="1443"/>
      <c r="AQ240" s="1443"/>
      <c r="AR240" s="1443"/>
      <c r="AS240" s="1443"/>
      <c r="AT240" s="1443"/>
      <c r="AU240" s="1443"/>
      <c r="AV240" s="1443"/>
      <c r="AW240" s="1443"/>
      <c r="AX240" s="1443"/>
      <c r="AY240" s="1443"/>
      <c r="AZ240" s="1443"/>
      <c r="BA240" s="1443"/>
      <c r="BB240" s="1443"/>
      <c r="BC240" s="1443"/>
      <c r="BD240" s="1443"/>
      <c r="BE240" s="1443"/>
      <c r="BF240" s="1443"/>
      <c r="BG240" s="1443"/>
      <c r="BH240" s="1443"/>
      <c r="BI240" s="1443"/>
      <c r="BJ240" s="1443"/>
      <c r="BK240" s="1443"/>
      <c r="BL240" s="1444"/>
      <c r="BM240" s="1128" t="s">
        <v>601</v>
      </c>
      <c r="BN240" s="956"/>
      <c r="BO240" s="777"/>
      <c r="BP240" s="777" t="str">
        <f t="shared" si="4"/>
        <v xml:space="preserve">Наименование системы теплоснабжения </v>
      </c>
      <c r="BQ240" s="777"/>
      <c r="BR240" s="777"/>
      <c r="BS240" s="777"/>
      <c r="BT240" s="956"/>
      <c r="BU240" s="956"/>
      <c r="BV240" s="956"/>
      <c r="BW240" s="956"/>
      <c r="BX240" s="956"/>
      <c r="BY240" s="956"/>
      <c r="BZ240" s="956"/>
    </row>
    <row r="241" spans="1:78" s="938" customFormat="1" ht="22.5">
      <c r="A241" s="1376"/>
      <c r="B241" s="1376"/>
      <c r="C241" s="1376"/>
      <c r="D241" s="1376">
        <v>1</v>
      </c>
      <c r="E241" s="974"/>
      <c r="F241" s="974"/>
      <c r="G241" s="974"/>
      <c r="H241" s="974"/>
      <c r="I241" s="910"/>
      <c r="J241" s="902"/>
      <c r="K241" s="905"/>
      <c r="L241" s="978" t="str">
        <f>mergeValue(A241) &amp;"."&amp; mergeValue(B241)&amp;"."&amp; mergeValue(C241)&amp;"."&amp; mergeValue(D241)</f>
        <v>1.1.1.1</v>
      </c>
      <c r="M241" s="660" t="s">
        <v>21</v>
      </c>
      <c r="N241" s="615"/>
      <c r="O241" s="1442"/>
      <c r="P241" s="1443"/>
      <c r="Q241" s="1443"/>
      <c r="R241" s="1443"/>
      <c r="S241" s="1443"/>
      <c r="T241" s="1443"/>
      <c r="U241" s="1443"/>
      <c r="V241" s="1443"/>
      <c r="W241" s="1443"/>
      <c r="X241" s="1443"/>
      <c r="Y241" s="1443"/>
      <c r="Z241" s="1443"/>
      <c r="AA241" s="1443"/>
      <c r="AB241" s="1443"/>
      <c r="AC241" s="1443"/>
      <c r="AD241" s="1443"/>
      <c r="AE241" s="1443"/>
      <c r="AF241" s="1443"/>
      <c r="AG241" s="1443"/>
      <c r="AH241" s="1443"/>
      <c r="AI241" s="1443"/>
      <c r="AJ241" s="1443"/>
      <c r="AK241" s="1443"/>
      <c r="AL241" s="1443"/>
      <c r="AM241" s="1443"/>
      <c r="AN241" s="1443"/>
      <c r="AO241" s="1443"/>
      <c r="AP241" s="1443"/>
      <c r="AQ241" s="1443"/>
      <c r="AR241" s="1443"/>
      <c r="AS241" s="1443"/>
      <c r="AT241" s="1443"/>
      <c r="AU241" s="1443"/>
      <c r="AV241" s="1443"/>
      <c r="AW241" s="1443"/>
      <c r="AX241" s="1443"/>
      <c r="AY241" s="1443"/>
      <c r="AZ241" s="1443"/>
      <c r="BA241" s="1443"/>
      <c r="BB241" s="1443"/>
      <c r="BC241" s="1443"/>
      <c r="BD241" s="1443"/>
      <c r="BE241" s="1443"/>
      <c r="BF241" s="1443"/>
      <c r="BG241" s="1443"/>
      <c r="BH241" s="1443"/>
      <c r="BI241" s="1443"/>
      <c r="BJ241" s="1443"/>
      <c r="BK241" s="1443"/>
      <c r="BL241" s="1444"/>
      <c r="BM241" s="1128" t="s">
        <v>602</v>
      </c>
      <c r="BN241" s="956"/>
      <c r="BO241" s="777"/>
      <c r="BP241" s="777" t="str">
        <f t="shared" si="4"/>
        <v xml:space="preserve">Источник тепловой энергии  </v>
      </c>
      <c r="BQ241" s="777"/>
      <c r="BR241" s="777"/>
      <c r="BS241" s="777"/>
      <c r="BT241" s="956"/>
      <c r="BU241" s="956"/>
      <c r="BV241" s="956"/>
      <c r="BW241" s="956"/>
      <c r="BX241" s="956"/>
      <c r="BY241" s="956"/>
      <c r="BZ241" s="956"/>
    </row>
    <row r="242" spans="1:78" s="938" customFormat="1" ht="78.75">
      <c r="A242" s="1376"/>
      <c r="B242" s="1376"/>
      <c r="C242" s="1376"/>
      <c r="D242" s="1376"/>
      <c r="E242" s="1376">
        <v>1</v>
      </c>
      <c r="F242" s="974"/>
      <c r="G242" s="974"/>
      <c r="H242" s="963">
        <v>1</v>
      </c>
      <c r="I242" s="1376">
        <v>1</v>
      </c>
      <c r="J242" s="974"/>
      <c r="K242" s="913"/>
      <c r="L242" s="978" t="str">
        <f>mergeValue(A242) &amp;"."&amp; mergeValue(B242)&amp;"."&amp; mergeValue(C242)&amp;"."&amp; mergeValue(D242)&amp;"."&amp; mergeValue(E242)</f>
        <v>1.1.1.1.1</v>
      </c>
      <c r="M242" s="524" t="s">
        <v>8</v>
      </c>
      <c r="N242" s="615"/>
      <c r="O242" s="1379"/>
      <c r="P242" s="1380"/>
      <c r="Q242" s="1380"/>
      <c r="R242" s="1380"/>
      <c r="S242" s="1380"/>
      <c r="T242" s="1380"/>
      <c r="U242" s="1380"/>
      <c r="V242" s="1380"/>
      <c r="W242" s="1380"/>
      <c r="X242" s="1380"/>
      <c r="Y242" s="1380"/>
      <c r="Z242" s="1380"/>
      <c r="AA242" s="1380"/>
      <c r="AB242" s="1380"/>
      <c r="AC242" s="1380"/>
      <c r="AD242" s="1380"/>
      <c r="AE242" s="1380"/>
      <c r="AF242" s="1380"/>
      <c r="AG242" s="1380"/>
      <c r="AH242" s="1380"/>
      <c r="AI242" s="1380"/>
      <c r="AJ242" s="1380"/>
      <c r="AK242" s="1380"/>
      <c r="AL242" s="1380"/>
      <c r="AM242" s="1380"/>
      <c r="AN242" s="1380"/>
      <c r="AO242" s="1380"/>
      <c r="AP242" s="1380"/>
      <c r="AQ242" s="1380"/>
      <c r="AR242" s="1380"/>
      <c r="AS242" s="1380"/>
      <c r="AT242" s="1380"/>
      <c r="AU242" s="1380"/>
      <c r="AV242" s="1380"/>
      <c r="AW242" s="1380"/>
      <c r="AX242" s="1380"/>
      <c r="AY242" s="1380"/>
      <c r="AZ242" s="1380"/>
      <c r="BA242" s="1380"/>
      <c r="BB242" s="1380"/>
      <c r="BC242" s="1380"/>
      <c r="BD242" s="1380"/>
      <c r="BE242" s="1380"/>
      <c r="BF242" s="1380"/>
      <c r="BG242" s="1380"/>
      <c r="BH242" s="1380"/>
      <c r="BI242" s="1380"/>
      <c r="BJ242" s="1380"/>
      <c r="BK242" s="1380"/>
      <c r="BL242" s="1381"/>
      <c r="BM242" s="1128" t="s">
        <v>722</v>
      </c>
      <c r="BN242" s="956"/>
      <c r="BO242" s="777"/>
      <c r="BP242" s="777" t="str">
        <f t="shared" si="4"/>
        <v>Схема подключения теплопотребляющей установки к коллектору источника тепловой энергии</v>
      </c>
      <c r="BQ242" s="777"/>
      <c r="BR242" s="777"/>
      <c r="BS242" s="777"/>
      <c r="BT242" s="956"/>
      <c r="BU242" s="956"/>
      <c r="BV242" s="956"/>
      <c r="BW242" s="956"/>
      <c r="BX242" s="956"/>
      <c r="BY242" s="956"/>
      <c r="BZ242" s="956"/>
    </row>
    <row r="243" spans="1:78" s="938" customFormat="1" ht="33.75">
      <c r="A243" s="1376"/>
      <c r="B243" s="1376"/>
      <c r="C243" s="1376"/>
      <c r="D243" s="1376"/>
      <c r="E243" s="1376"/>
      <c r="F243" s="1376">
        <v>1</v>
      </c>
      <c r="G243" s="963"/>
      <c r="H243" s="963"/>
      <c r="I243" s="1376"/>
      <c r="J243" s="1376">
        <v>1</v>
      </c>
      <c r="K243" s="914"/>
      <c r="L243" s="978" t="str">
        <f>mergeValue(A243) &amp;"."&amp; mergeValue(B243)&amp;"."&amp; mergeValue(C243)&amp;"."&amp; mergeValue(D243)&amp;"."&amp; mergeValue(E243)&amp;"."&amp; mergeValue(F243)</f>
        <v>1.1.1.1.1.1</v>
      </c>
      <c r="M243" s="525" t="s">
        <v>9</v>
      </c>
      <c r="N243" s="615"/>
      <c r="O243" s="1379"/>
      <c r="P243" s="1380"/>
      <c r="Q243" s="1380"/>
      <c r="R243" s="1380"/>
      <c r="S243" s="1380"/>
      <c r="T243" s="1380"/>
      <c r="U243" s="1380"/>
      <c r="V243" s="1380"/>
      <c r="W243" s="1380"/>
      <c r="X243" s="1380"/>
      <c r="Y243" s="1380"/>
      <c r="Z243" s="1380"/>
      <c r="AA243" s="1380"/>
      <c r="AB243" s="1380"/>
      <c r="AC243" s="1380"/>
      <c r="AD243" s="1380"/>
      <c r="AE243" s="1380"/>
      <c r="AF243" s="1380"/>
      <c r="AG243" s="1380"/>
      <c r="AH243" s="1380"/>
      <c r="AI243" s="1380"/>
      <c r="AJ243" s="1380"/>
      <c r="AK243" s="1380"/>
      <c r="AL243" s="1380"/>
      <c r="AM243" s="1380"/>
      <c r="AN243" s="1380"/>
      <c r="AO243" s="1380"/>
      <c r="AP243" s="1380"/>
      <c r="AQ243" s="1380"/>
      <c r="AR243" s="1380"/>
      <c r="AS243" s="1380"/>
      <c r="AT243" s="1380"/>
      <c r="AU243" s="1380"/>
      <c r="AV243" s="1380"/>
      <c r="AW243" s="1380"/>
      <c r="AX243" s="1380"/>
      <c r="AY243" s="1380"/>
      <c r="AZ243" s="1380"/>
      <c r="BA243" s="1380"/>
      <c r="BB243" s="1380"/>
      <c r="BC243" s="1380"/>
      <c r="BD243" s="1380"/>
      <c r="BE243" s="1380"/>
      <c r="BF243" s="1380"/>
      <c r="BG243" s="1380"/>
      <c r="BH243" s="1380"/>
      <c r="BI243" s="1380"/>
      <c r="BJ243" s="1380"/>
      <c r="BK243" s="1380"/>
      <c r="BL243" s="1381"/>
      <c r="BM243" s="1128" t="s">
        <v>723</v>
      </c>
      <c r="BN243" s="956"/>
      <c r="BO243" s="777"/>
      <c r="BP243" s="777" t="str">
        <f t="shared" si="4"/>
        <v>Группа потребителей</v>
      </c>
      <c r="BQ243" s="777"/>
      <c r="BR243" s="777"/>
      <c r="BS243" s="777"/>
      <c r="BT243" s="956"/>
      <c r="BU243" s="956"/>
      <c r="BV243" s="956"/>
      <c r="BW243" s="956"/>
      <c r="BX243" s="956"/>
      <c r="BY243" s="956"/>
      <c r="BZ243" s="956"/>
    </row>
    <row r="244" spans="1:78" s="938" customFormat="1" ht="122.1" customHeight="1">
      <c r="A244" s="1376"/>
      <c r="B244" s="1376"/>
      <c r="C244" s="1376"/>
      <c r="D244" s="1376"/>
      <c r="E244" s="1376"/>
      <c r="F244" s="1376"/>
      <c r="G244" s="963">
        <v>1</v>
      </c>
      <c r="H244" s="963"/>
      <c r="I244" s="1376"/>
      <c r="J244" s="1376"/>
      <c r="K244" s="914">
        <v>1</v>
      </c>
      <c r="L244" s="978" t="str">
        <f>mergeValue(A244) &amp;"."&amp; mergeValue(B244)&amp;"."&amp; mergeValue(C244)&amp;"."&amp; mergeValue(D244)&amp;"."&amp; mergeValue(E244)&amp;"."&amp; mergeValue(F244)&amp;"."&amp; mergeValue(G244)</f>
        <v>1.1.1.1.1.1.1</v>
      </c>
      <c r="M244" s="1016"/>
      <c r="N244" s="615"/>
      <c r="O244" s="1252"/>
      <c r="P244" s="726"/>
      <c r="Q244" s="1040"/>
      <c r="R244" s="1371"/>
      <c r="S244" s="1372" t="s">
        <v>83</v>
      </c>
      <c r="T244" s="1371"/>
      <c r="U244" s="1372" t="s">
        <v>83</v>
      </c>
      <c r="V244" s="1252"/>
      <c r="W244" s="726"/>
      <c r="X244" s="1040"/>
      <c r="Y244" s="1371"/>
      <c r="Z244" s="1372" t="s">
        <v>83</v>
      </c>
      <c r="AA244" s="1371"/>
      <c r="AB244" s="1372" t="s">
        <v>83</v>
      </c>
      <c r="AC244" s="1252"/>
      <c r="AD244" s="726"/>
      <c r="AE244" s="1040"/>
      <c r="AF244" s="1371"/>
      <c r="AG244" s="1372" t="s">
        <v>83</v>
      </c>
      <c r="AH244" s="1371"/>
      <c r="AI244" s="1372" t="s">
        <v>83</v>
      </c>
      <c r="AJ244" s="1252"/>
      <c r="AK244" s="726"/>
      <c r="AL244" s="1040"/>
      <c r="AM244" s="1371"/>
      <c r="AN244" s="1372" t="s">
        <v>83</v>
      </c>
      <c r="AO244" s="1371"/>
      <c r="AP244" s="1372" t="s">
        <v>83</v>
      </c>
      <c r="AQ244" s="1252"/>
      <c r="AR244" s="726"/>
      <c r="AS244" s="1040"/>
      <c r="AT244" s="1371"/>
      <c r="AU244" s="1372" t="s">
        <v>83</v>
      </c>
      <c r="AV244" s="1371"/>
      <c r="AW244" s="1372" t="s">
        <v>83</v>
      </c>
      <c r="AX244" s="1252"/>
      <c r="AY244" s="726"/>
      <c r="AZ244" s="1040"/>
      <c r="BA244" s="1371"/>
      <c r="BB244" s="1372" t="s">
        <v>83</v>
      </c>
      <c r="BC244" s="1371"/>
      <c r="BD244" s="1372" t="s">
        <v>83</v>
      </c>
      <c r="BE244" s="1252"/>
      <c r="BF244" s="726"/>
      <c r="BG244" s="1040"/>
      <c r="BH244" s="1371"/>
      <c r="BI244" s="1372" t="s">
        <v>83</v>
      </c>
      <c r="BJ244" s="1371"/>
      <c r="BK244" s="1372" t="s">
        <v>84</v>
      </c>
      <c r="BL244" s="726"/>
      <c r="BM244" s="1346" t="s">
        <v>724</v>
      </c>
      <c r="BN244" s="956" t="str">
        <f>strCheckDate(O245:BL245)</f>
        <v/>
      </c>
      <c r="BO244" s="777"/>
      <c r="BP244" s="777" t="str">
        <f t="shared" si="4"/>
        <v/>
      </c>
      <c r="BQ244" s="777"/>
      <c r="BR244" s="777"/>
      <c r="BS244" s="777"/>
      <c r="BT244" s="956"/>
      <c r="BU244" s="956"/>
      <c r="BV244" s="956"/>
      <c r="BW244" s="956"/>
      <c r="BX244" s="956"/>
      <c r="BY244" s="956"/>
      <c r="BZ244" s="956"/>
    </row>
    <row r="245" spans="1:78" s="938" customFormat="1" ht="11.25" hidden="1" customHeight="1">
      <c r="A245" s="1376"/>
      <c r="B245" s="1376"/>
      <c r="C245" s="1376"/>
      <c r="D245" s="1376"/>
      <c r="E245" s="1376"/>
      <c r="F245" s="1376"/>
      <c r="G245" s="963"/>
      <c r="H245" s="963"/>
      <c r="I245" s="1376"/>
      <c r="J245" s="1376"/>
      <c r="K245" s="914"/>
      <c r="L245" s="752"/>
      <c r="M245" s="615"/>
      <c r="N245" s="615"/>
      <c r="O245" s="726"/>
      <c r="P245" s="726"/>
      <c r="Q245" s="732" t="str">
        <f>R244 &amp; "-" &amp; T244</f>
        <v>-</v>
      </c>
      <c r="R245" s="1371"/>
      <c r="S245" s="1372"/>
      <c r="T245" s="1371"/>
      <c r="U245" s="1372"/>
      <c r="V245" s="726"/>
      <c r="W245" s="726"/>
      <c r="X245" s="732" t="str">
        <f>Y244 &amp; "-" &amp; AA244</f>
        <v>-</v>
      </c>
      <c r="Y245" s="1371"/>
      <c r="Z245" s="1372"/>
      <c r="AA245" s="1371"/>
      <c r="AB245" s="1372"/>
      <c r="AC245" s="726"/>
      <c r="AD245" s="726"/>
      <c r="AE245" s="732" t="str">
        <f>AF244 &amp; "-" &amp; AH244</f>
        <v>-</v>
      </c>
      <c r="AF245" s="1371"/>
      <c r="AG245" s="1372"/>
      <c r="AH245" s="1371"/>
      <c r="AI245" s="1372"/>
      <c r="AJ245" s="726"/>
      <c r="AK245" s="726"/>
      <c r="AL245" s="732" t="str">
        <f>AM244 &amp; "-" &amp; AO244</f>
        <v>-</v>
      </c>
      <c r="AM245" s="1371"/>
      <c r="AN245" s="1372"/>
      <c r="AO245" s="1371"/>
      <c r="AP245" s="1372"/>
      <c r="AQ245" s="726"/>
      <c r="AR245" s="726"/>
      <c r="AS245" s="732" t="str">
        <f>AT244 &amp; "-" &amp; AV244</f>
        <v>-</v>
      </c>
      <c r="AT245" s="1371"/>
      <c r="AU245" s="1372"/>
      <c r="AV245" s="1371"/>
      <c r="AW245" s="1372"/>
      <c r="AX245" s="726"/>
      <c r="AY245" s="726"/>
      <c r="AZ245" s="732" t="str">
        <f>BA244 &amp; "-" &amp; BC244</f>
        <v>-</v>
      </c>
      <c r="BA245" s="1371"/>
      <c r="BB245" s="1372"/>
      <c r="BC245" s="1371"/>
      <c r="BD245" s="1372"/>
      <c r="BE245" s="726"/>
      <c r="BF245" s="726"/>
      <c r="BG245" s="732" t="str">
        <f>BH244 &amp; "-" &amp; BJ244</f>
        <v>-</v>
      </c>
      <c r="BH245" s="1371"/>
      <c r="BI245" s="1372"/>
      <c r="BJ245" s="1371"/>
      <c r="BK245" s="1372"/>
      <c r="BL245" s="726"/>
      <c r="BM245" s="1347"/>
      <c r="BN245" s="956"/>
      <c r="BO245" s="777"/>
      <c r="BP245" s="777" t="str">
        <f t="shared" si="4"/>
        <v/>
      </c>
      <c r="BQ245" s="777"/>
      <c r="BR245" s="777"/>
      <c r="BS245" s="777"/>
      <c r="BT245" s="956"/>
      <c r="BU245" s="956"/>
      <c r="BV245" s="956"/>
      <c r="BW245" s="956"/>
      <c r="BX245" s="956"/>
      <c r="BY245" s="956"/>
      <c r="BZ245" s="956"/>
    </row>
    <row r="246" spans="1:78" s="938" customFormat="1" ht="15" customHeight="1">
      <c r="A246" s="1376"/>
      <c r="B246" s="1376"/>
      <c r="C246" s="1376"/>
      <c r="D246" s="1376"/>
      <c r="E246" s="1376"/>
      <c r="F246" s="1376"/>
      <c r="G246" s="974"/>
      <c r="H246" s="963"/>
      <c r="I246" s="1376"/>
      <c r="J246" s="1376"/>
      <c r="K246" s="913"/>
      <c r="L246" s="654"/>
      <c r="M246" s="527" t="s">
        <v>24</v>
      </c>
      <c r="N246" s="954"/>
      <c r="O246" s="954"/>
      <c r="P246" s="954"/>
      <c r="Q246" s="954"/>
      <c r="R246" s="954"/>
      <c r="S246" s="954"/>
      <c r="T246" s="954"/>
      <c r="U246" s="954"/>
      <c r="V246" s="954"/>
      <c r="W246" s="954"/>
      <c r="X246" s="954"/>
      <c r="Y246" s="954"/>
      <c r="Z246" s="954"/>
      <c r="AA246" s="954"/>
      <c r="AB246" s="954"/>
      <c r="AC246" s="954"/>
      <c r="AD246" s="954"/>
      <c r="AE246" s="954"/>
      <c r="AF246" s="954"/>
      <c r="AG246" s="954"/>
      <c r="AH246" s="954"/>
      <c r="AI246" s="954"/>
      <c r="AJ246" s="954"/>
      <c r="AK246" s="954"/>
      <c r="AL246" s="954"/>
      <c r="AM246" s="954"/>
      <c r="AN246" s="954"/>
      <c r="AO246" s="954"/>
      <c r="AP246" s="954"/>
      <c r="AQ246" s="954"/>
      <c r="AR246" s="954"/>
      <c r="AS246" s="954"/>
      <c r="AT246" s="954"/>
      <c r="AU246" s="954"/>
      <c r="AV246" s="954"/>
      <c r="AW246" s="954"/>
      <c r="AX246" s="954"/>
      <c r="AY246" s="954"/>
      <c r="AZ246" s="954"/>
      <c r="BA246" s="954"/>
      <c r="BB246" s="954"/>
      <c r="BC246" s="954"/>
      <c r="BD246" s="954"/>
      <c r="BE246" s="954"/>
      <c r="BF246" s="954"/>
      <c r="BG246" s="954"/>
      <c r="BH246" s="954"/>
      <c r="BI246" s="954"/>
      <c r="BJ246" s="954"/>
      <c r="BK246" s="954"/>
      <c r="BL246" s="725"/>
      <c r="BM246" s="1348"/>
      <c r="BN246" s="956"/>
      <c r="BO246" s="777"/>
      <c r="BP246" s="777" t="str">
        <f t="shared" si="4"/>
        <v>Добавить вид теплоносителя (параметры теплоносителя)</v>
      </c>
      <c r="BQ246" s="777"/>
      <c r="BR246" s="777"/>
      <c r="BS246" s="777"/>
      <c r="BT246" s="956"/>
      <c r="BU246" s="956"/>
      <c r="BV246" s="956"/>
      <c r="BW246" s="956"/>
      <c r="BX246" s="956"/>
      <c r="BY246" s="956"/>
      <c r="BZ246" s="956"/>
    </row>
    <row r="247" spans="1:78" s="938" customFormat="1" ht="15" customHeight="1">
      <c r="A247" s="1376"/>
      <c r="B247" s="1376"/>
      <c r="C247" s="1376"/>
      <c r="D247" s="1376"/>
      <c r="E247" s="1376"/>
      <c r="F247" s="974"/>
      <c r="G247" s="974"/>
      <c r="H247" s="963"/>
      <c r="I247" s="1376"/>
      <c r="J247" s="974"/>
      <c r="K247" s="913"/>
      <c r="L247" s="654"/>
      <c r="M247" s="526" t="s">
        <v>10</v>
      </c>
      <c r="N247" s="954"/>
      <c r="O247" s="954"/>
      <c r="P247" s="954"/>
      <c r="Q247" s="954"/>
      <c r="R247" s="954"/>
      <c r="S247" s="954"/>
      <c r="T247" s="954"/>
      <c r="U247" s="953"/>
      <c r="V247" s="954"/>
      <c r="W247" s="954"/>
      <c r="X247" s="954"/>
      <c r="Y247" s="954"/>
      <c r="Z247" s="954"/>
      <c r="AA247" s="954"/>
      <c r="AB247" s="953"/>
      <c r="AC247" s="954"/>
      <c r="AD247" s="954"/>
      <c r="AE247" s="954"/>
      <c r="AF247" s="954"/>
      <c r="AG247" s="954"/>
      <c r="AH247" s="954"/>
      <c r="AI247" s="953"/>
      <c r="AJ247" s="954"/>
      <c r="AK247" s="954"/>
      <c r="AL247" s="954"/>
      <c r="AM247" s="954"/>
      <c r="AN247" s="954"/>
      <c r="AO247" s="954"/>
      <c r="AP247" s="953"/>
      <c r="AQ247" s="954"/>
      <c r="AR247" s="954"/>
      <c r="AS247" s="954"/>
      <c r="AT247" s="954"/>
      <c r="AU247" s="954"/>
      <c r="AV247" s="954"/>
      <c r="AW247" s="953"/>
      <c r="AX247" s="954"/>
      <c r="AY247" s="954"/>
      <c r="AZ247" s="954"/>
      <c r="BA247" s="954"/>
      <c r="BB247" s="954"/>
      <c r="BC247" s="954"/>
      <c r="BD247" s="953"/>
      <c r="BE247" s="954"/>
      <c r="BF247" s="954"/>
      <c r="BG247" s="954"/>
      <c r="BH247" s="954"/>
      <c r="BI247" s="954"/>
      <c r="BJ247" s="954"/>
      <c r="BK247" s="953"/>
      <c r="BL247" s="954"/>
      <c r="BM247" s="634"/>
      <c r="BN247" s="956"/>
      <c r="BO247" s="777"/>
      <c r="BP247" s="777" t="str">
        <f t="shared" si="4"/>
        <v>Добавить группу потребителей</v>
      </c>
      <c r="BQ247" s="777"/>
      <c r="BR247" s="777"/>
      <c r="BS247" s="777"/>
      <c r="BT247" s="956"/>
      <c r="BU247" s="956"/>
      <c r="BV247" s="956"/>
      <c r="BW247" s="956"/>
      <c r="BX247" s="956"/>
      <c r="BY247" s="956"/>
      <c r="BZ247" s="956"/>
    </row>
    <row r="248" spans="1:78" s="938" customFormat="1" ht="15" customHeight="1">
      <c r="A248" s="1376"/>
      <c r="B248" s="1376"/>
      <c r="C248" s="1376"/>
      <c r="D248" s="1376"/>
      <c r="E248" s="912"/>
      <c r="F248" s="974"/>
      <c r="G248" s="974"/>
      <c r="H248" s="974"/>
      <c r="I248" s="927"/>
      <c r="J248" s="942"/>
      <c r="K248" s="911"/>
      <c r="L248" s="654"/>
      <c r="M248" s="949" t="s">
        <v>11</v>
      </c>
      <c r="N248" s="954"/>
      <c r="O248" s="954"/>
      <c r="P248" s="954"/>
      <c r="Q248" s="954"/>
      <c r="R248" s="954"/>
      <c r="S248" s="954"/>
      <c r="T248" s="954"/>
      <c r="U248" s="953"/>
      <c r="V248" s="954"/>
      <c r="W248" s="954"/>
      <c r="X248" s="954"/>
      <c r="Y248" s="954"/>
      <c r="Z248" s="954"/>
      <c r="AA248" s="954"/>
      <c r="AB248" s="953"/>
      <c r="AC248" s="954"/>
      <c r="AD248" s="954"/>
      <c r="AE248" s="954"/>
      <c r="AF248" s="954"/>
      <c r="AG248" s="954"/>
      <c r="AH248" s="954"/>
      <c r="AI248" s="953"/>
      <c r="AJ248" s="954"/>
      <c r="AK248" s="954"/>
      <c r="AL248" s="954"/>
      <c r="AM248" s="954"/>
      <c r="AN248" s="954"/>
      <c r="AO248" s="954"/>
      <c r="AP248" s="953"/>
      <c r="AQ248" s="954"/>
      <c r="AR248" s="954"/>
      <c r="AS248" s="954"/>
      <c r="AT248" s="954"/>
      <c r="AU248" s="954"/>
      <c r="AV248" s="954"/>
      <c r="AW248" s="953"/>
      <c r="AX248" s="954"/>
      <c r="AY248" s="954"/>
      <c r="AZ248" s="954"/>
      <c r="BA248" s="954"/>
      <c r="BB248" s="954"/>
      <c r="BC248" s="954"/>
      <c r="BD248" s="953"/>
      <c r="BE248" s="954"/>
      <c r="BF248" s="954"/>
      <c r="BG248" s="954"/>
      <c r="BH248" s="954"/>
      <c r="BI248" s="954"/>
      <c r="BJ248" s="954"/>
      <c r="BK248" s="953"/>
      <c r="BL248" s="954"/>
      <c r="BM248" s="634"/>
      <c r="BN248" s="956"/>
      <c r="BO248" s="777"/>
      <c r="BP248" s="777" t="str">
        <f t="shared" si="4"/>
        <v>Добавить схему подключения</v>
      </c>
      <c r="BQ248" s="777"/>
      <c r="BR248" s="777"/>
      <c r="BS248" s="777"/>
      <c r="BT248" s="956"/>
      <c r="BU248" s="956"/>
      <c r="BV248" s="956"/>
      <c r="BW248" s="956"/>
      <c r="BX248" s="956"/>
      <c r="BY248" s="956"/>
      <c r="BZ248" s="956"/>
    </row>
    <row r="249" spans="1:78" s="938" customFormat="1" ht="15" customHeight="1">
      <c r="A249" s="1376"/>
      <c r="B249" s="1376"/>
      <c r="C249" s="1376"/>
      <c r="D249" s="912"/>
      <c r="E249" s="912"/>
      <c r="F249" s="974"/>
      <c r="G249" s="974"/>
      <c r="H249" s="974"/>
      <c r="I249" s="927"/>
      <c r="J249" s="942"/>
      <c r="K249" s="911"/>
      <c r="L249" s="654"/>
      <c r="M249" s="948" t="s">
        <v>16</v>
      </c>
      <c r="N249" s="954"/>
      <c r="O249" s="954"/>
      <c r="P249" s="954"/>
      <c r="Q249" s="954"/>
      <c r="R249" s="954"/>
      <c r="S249" s="954"/>
      <c r="T249" s="954"/>
      <c r="U249" s="953"/>
      <c r="V249" s="954"/>
      <c r="W249" s="954"/>
      <c r="X249" s="954"/>
      <c r="Y249" s="954"/>
      <c r="Z249" s="954"/>
      <c r="AA249" s="954"/>
      <c r="AB249" s="953"/>
      <c r="AC249" s="954"/>
      <c r="AD249" s="954"/>
      <c r="AE249" s="954"/>
      <c r="AF249" s="954"/>
      <c r="AG249" s="954"/>
      <c r="AH249" s="954"/>
      <c r="AI249" s="953"/>
      <c r="AJ249" s="954"/>
      <c r="AK249" s="954"/>
      <c r="AL249" s="954"/>
      <c r="AM249" s="954"/>
      <c r="AN249" s="954"/>
      <c r="AO249" s="954"/>
      <c r="AP249" s="953"/>
      <c r="AQ249" s="954"/>
      <c r="AR249" s="954"/>
      <c r="AS249" s="954"/>
      <c r="AT249" s="954"/>
      <c r="AU249" s="954"/>
      <c r="AV249" s="954"/>
      <c r="AW249" s="953"/>
      <c r="AX249" s="954"/>
      <c r="AY249" s="954"/>
      <c r="AZ249" s="954"/>
      <c r="BA249" s="954"/>
      <c r="BB249" s="954"/>
      <c r="BC249" s="954"/>
      <c r="BD249" s="953"/>
      <c r="BE249" s="954"/>
      <c r="BF249" s="954"/>
      <c r="BG249" s="954"/>
      <c r="BH249" s="954"/>
      <c r="BI249" s="954"/>
      <c r="BJ249" s="954"/>
      <c r="BK249" s="953"/>
      <c r="BL249" s="954"/>
      <c r="BM249" s="634"/>
      <c r="BN249" s="956"/>
      <c r="BO249" s="777"/>
      <c r="BP249" s="777" t="str">
        <f t="shared" si="4"/>
        <v>Добавить источник тепловой энергии</v>
      </c>
      <c r="BQ249" s="777"/>
      <c r="BR249" s="777"/>
      <c r="BS249" s="777"/>
      <c r="BT249" s="956"/>
      <c r="BU249" s="956"/>
      <c r="BV249" s="956"/>
      <c r="BW249" s="956"/>
      <c r="BX249" s="956"/>
      <c r="BY249" s="956"/>
      <c r="BZ249" s="956"/>
    </row>
    <row r="250" spans="1:78" s="938" customFormat="1" ht="15" customHeight="1">
      <c r="A250" s="1376"/>
      <c r="B250" s="1376"/>
      <c r="C250" s="912"/>
      <c r="D250" s="912"/>
      <c r="E250" s="912"/>
      <c r="F250" s="912"/>
      <c r="G250" s="917"/>
      <c r="H250" s="927"/>
      <c r="I250" s="915"/>
      <c r="J250" s="942"/>
      <c r="K250" s="916"/>
      <c r="L250" s="654"/>
      <c r="M250" s="947" t="s">
        <v>17</v>
      </c>
      <c r="N250" s="954"/>
      <c r="O250" s="954"/>
      <c r="P250" s="954"/>
      <c r="Q250" s="954"/>
      <c r="R250" s="954"/>
      <c r="S250" s="954"/>
      <c r="T250" s="954"/>
      <c r="U250" s="953"/>
      <c r="V250" s="954"/>
      <c r="W250" s="954"/>
      <c r="X250" s="954"/>
      <c r="Y250" s="954"/>
      <c r="Z250" s="954"/>
      <c r="AA250" s="954"/>
      <c r="AB250" s="953"/>
      <c r="AC250" s="954"/>
      <c r="AD250" s="954"/>
      <c r="AE250" s="954"/>
      <c r="AF250" s="954"/>
      <c r="AG250" s="954"/>
      <c r="AH250" s="954"/>
      <c r="AI250" s="953"/>
      <c r="AJ250" s="954"/>
      <c r="AK250" s="954"/>
      <c r="AL250" s="954"/>
      <c r="AM250" s="954"/>
      <c r="AN250" s="954"/>
      <c r="AO250" s="954"/>
      <c r="AP250" s="953"/>
      <c r="AQ250" s="954"/>
      <c r="AR250" s="954"/>
      <c r="AS250" s="954"/>
      <c r="AT250" s="954"/>
      <c r="AU250" s="954"/>
      <c r="AV250" s="954"/>
      <c r="AW250" s="953"/>
      <c r="AX250" s="954"/>
      <c r="AY250" s="954"/>
      <c r="AZ250" s="954"/>
      <c r="BA250" s="954"/>
      <c r="BB250" s="954"/>
      <c r="BC250" s="954"/>
      <c r="BD250" s="953"/>
      <c r="BE250" s="954"/>
      <c r="BF250" s="954"/>
      <c r="BG250" s="954"/>
      <c r="BH250" s="954"/>
      <c r="BI250" s="954"/>
      <c r="BJ250" s="954"/>
      <c r="BK250" s="953"/>
      <c r="BL250" s="954"/>
      <c r="BM250" s="634"/>
      <c r="BN250" s="956"/>
      <c r="BO250" s="777"/>
      <c r="BP250" s="777" t="str">
        <f t="shared" si="4"/>
        <v>Добавить наименование системы теплоснабжения</v>
      </c>
      <c r="BQ250" s="777"/>
      <c r="BR250" s="777"/>
      <c r="BS250" s="777"/>
      <c r="BT250" s="956"/>
      <c r="BU250" s="956"/>
      <c r="BV250" s="956"/>
      <c r="BW250" s="956"/>
      <c r="BX250" s="956"/>
      <c r="BY250" s="956"/>
      <c r="BZ250" s="956"/>
    </row>
    <row r="251" spans="1:78" s="938" customFormat="1" ht="15" customHeight="1">
      <c r="A251" s="1376"/>
      <c r="B251" s="912"/>
      <c r="C251" s="912"/>
      <c r="D251" s="912"/>
      <c r="E251" s="912"/>
      <c r="F251" s="912"/>
      <c r="G251" s="917"/>
      <c r="H251" s="927"/>
      <c r="I251" s="927"/>
      <c r="J251" s="942"/>
      <c r="K251" s="911"/>
      <c r="L251" s="654"/>
      <c r="M251" s="696" t="s">
        <v>18</v>
      </c>
      <c r="N251" s="954"/>
      <c r="O251" s="954"/>
      <c r="P251" s="954"/>
      <c r="Q251" s="954"/>
      <c r="R251" s="954"/>
      <c r="S251" s="954"/>
      <c r="T251" s="954"/>
      <c r="U251" s="953"/>
      <c r="V251" s="954"/>
      <c r="W251" s="954"/>
      <c r="X251" s="954"/>
      <c r="Y251" s="954"/>
      <c r="Z251" s="954"/>
      <c r="AA251" s="954"/>
      <c r="AB251" s="953"/>
      <c r="AC251" s="954"/>
      <c r="AD251" s="954"/>
      <c r="AE251" s="954"/>
      <c r="AF251" s="954"/>
      <c r="AG251" s="954"/>
      <c r="AH251" s="954"/>
      <c r="AI251" s="953"/>
      <c r="AJ251" s="954"/>
      <c r="AK251" s="954"/>
      <c r="AL251" s="954"/>
      <c r="AM251" s="954"/>
      <c r="AN251" s="954"/>
      <c r="AO251" s="954"/>
      <c r="AP251" s="953"/>
      <c r="AQ251" s="954"/>
      <c r="AR251" s="954"/>
      <c r="AS251" s="954"/>
      <c r="AT251" s="954"/>
      <c r="AU251" s="954"/>
      <c r="AV251" s="954"/>
      <c r="AW251" s="953"/>
      <c r="AX251" s="954"/>
      <c r="AY251" s="954"/>
      <c r="AZ251" s="954"/>
      <c r="BA251" s="954"/>
      <c r="BB251" s="954"/>
      <c r="BC251" s="954"/>
      <c r="BD251" s="953"/>
      <c r="BE251" s="954"/>
      <c r="BF251" s="954"/>
      <c r="BG251" s="954"/>
      <c r="BH251" s="954"/>
      <c r="BI251" s="954"/>
      <c r="BJ251" s="954"/>
      <c r="BK251" s="953"/>
      <c r="BL251" s="954"/>
      <c r="BM251" s="634"/>
      <c r="BN251" s="956"/>
      <c r="BO251" s="777"/>
      <c r="BP251" s="777" t="str">
        <f t="shared" si="4"/>
        <v>Добавить территорию действия тарифа</v>
      </c>
      <c r="BQ251" s="777"/>
      <c r="BR251" s="777"/>
      <c r="BS251" s="777"/>
      <c r="BT251" s="956"/>
      <c r="BU251" s="956"/>
      <c r="BV251" s="956"/>
      <c r="BW251" s="956"/>
      <c r="BX251" s="956"/>
      <c r="BY251" s="956"/>
      <c r="BZ251" s="956"/>
    </row>
    <row r="252" spans="1:78" s="937" customFormat="1" ht="15" customHeight="1">
      <c r="L252" s="462"/>
      <c r="M252" s="699" t="s">
        <v>308</v>
      </c>
      <c r="N252" s="954"/>
      <c r="O252" s="954"/>
      <c r="P252" s="954"/>
      <c r="Q252" s="954"/>
      <c r="R252" s="954"/>
      <c r="S252" s="954"/>
      <c r="T252" s="954"/>
      <c r="U252" s="953"/>
      <c r="V252" s="954"/>
      <c r="W252" s="634"/>
      <c r="X252" s="958"/>
      <c r="Y252" s="958"/>
      <c r="Z252" s="958"/>
      <c r="AA252" s="958"/>
      <c r="AB252" s="958"/>
      <c r="AC252" s="958"/>
      <c r="AD252" s="958"/>
      <c r="AE252" s="958"/>
      <c r="AF252" s="958"/>
      <c r="AG252" s="958"/>
      <c r="AH252" s="958"/>
    </row>
    <row r="253" spans="1:78" s="566" customFormat="1" ht="15" customHeight="1">
      <c r="A253" s="565"/>
      <c r="B253" s="565"/>
      <c r="C253" s="565"/>
      <c r="D253" s="565"/>
      <c r="E253" s="565"/>
      <c r="F253" s="565"/>
      <c r="G253" s="564"/>
      <c r="H253" s="565"/>
      <c r="I253" s="384"/>
      <c r="J253" s="648"/>
      <c r="K253" s="384"/>
      <c r="L253" s="567"/>
      <c r="M253" s="642"/>
      <c r="N253" s="738"/>
      <c r="O253" s="738"/>
      <c r="P253" s="738"/>
      <c r="Q253" s="738"/>
      <c r="R253" s="738"/>
      <c r="S253" s="738"/>
      <c r="T253" s="738"/>
      <c r="U253" s="646"/>
      <c r="V253" s="738"/>
      <c r="W253" s="738"/>
      <c r="X253" s="738"/>
      <c r="Y253" s="738"/>
      <c r="Z253" s="738"/>
      <c r="AA253" s="738"/>
      <c r="AB253" s="646"/>
      <c r="AC253" s="738"/>
      <c r="AD253" s="646"/>
      <c r="AE253" s="565"/>
      <c r="AF253" s="565"/>
      <c r="AG253" s="565"/>
      <c r="AH253" s="565"/>
    </row>
    <row r="254" spans="1:78" s="34" customFormat="1" ht="11.25">
      <c r="A254" s="34" t="s">
        <v>276</v>
      </c>
    </row>
    <row r="255" spans="1:78" ht="11.25"/>
    <row r="256" spans="1:78" s="13" customFormat="1" ht="15" customHeight="1">
      <c r="C256" s="160"/>
      <c r="D256" s="117"/>
      <c r="E256" s="1020"/>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7"/>
      <c r="F292" s="1033"/>
      <c r="G292" s="1033"/>
      <c r="H292" s="1033"/>
      <c r="I292" s="1038"/>
      <c r="J292" s="294"/>
      <c r="K292" s="295"/>
      <c r="M292" s="422"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5"/>
      <c r="E296" s="335"/>
      <c r="F296" s="335"/>
      <c r="G296" s="335"/>
      <c r="H296" s="335"/>
      <c r="I296" s="335"/>
      <c r="J296" s="335"/>
      <c r="K296" s="335"/>
      <c r="L296" s="335"/>
      <c r="U296" s="254"/>
    </row>
    <row r="297" spans="1:83" s="257" customFormat="1" ht="15" customHeight="1">
      <c r="A297" s="84"/>
      <c r="B297" s="179" t="s">
        <v>403</v>
      </c>
      <c r="C297" s="1475"/>
      <c r="D297" s="1298">
        <v>1</v>
      </c>
      <c r="E297" s="1378"/>
      <c r="F297" s="329"/>
      <c r="G297" s="181">
        <v>0</v>
      </c>
      <c r="H297" s="334"/>
      <c r="I297" s="242"/>
      <c r="J297" s="371" t="s">
        <v>497</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75"/>
      <c r="D298" s="1298"/>
      <c r="E298" s="1378"/>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5"/>
      <c r="G301" s="335"/>
      <c r="H301" s="335"/>
      <c r="I301" s="335"/>
      <c r="J301" s="335"/>
      <c r="K301" s="335"/>
      <c r="L301" s="335"/>
      <c r="Q301" s="260"/>
      <c r="U301" s="254"/>
    </row>
    <row r="302" spans="1:83" s="257" customFormat="1" ht="15" customHeight="1">
      <c r="A302" s="84"/>
      <c r="B302" s="179" t="s">
        <v>403</v>
      </c>
      <c r="C302" s="1476"/>
      <c r="D302" s="241"/>
      <c r="E302" s="424"/>
      <c r="F302" s="1477"/>
      <c r="G302" s="1298">
        <v>0</v>
      </c>
      <c r="H302" s="1474"/>
      <c r="I302" s="242"/>
      <c r="J302" s="371" t="s">
        <v>497</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76"/>
      <c r="D303" s="241"/>
      <c r="E303" s="424"/>
      <c r="F303" s="1477"/>
      <c r="G303" s="1298"/>
      <c r="H303" s="1474"/>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5"/>
      <c r="D307" s="253"/>
      <c r="E307" s="425"/>
      <c r="F307" s="253"/>
      <c r="G307" s="253"/>
      <c r="H307" s="253"/>
      <c r="I307" s="213"/>
      <c r="J307" s="181">
        <v>0</v>
      </c>
      <c r="K307" s="374"/>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8"/>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8"/>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485</v>
      </c>
    </row>
    <row r="337" spans="1:83" s="182" customFormat="1" ht="409.5">
      <c r="A337" s="1344">
        <v>1</v>
      </c>
      <c r="B337" s="206"/>
      <c r="C337" s="206"/>
      <c r="D337" s="206"/>
      <c r="F337" s="313" t="str">
        <f>"2." &amp;mergeValue(A337)</f>
        <v>2.1</v>
      </c>
      <c r="G337" s="389" t="s">
        <v>474</v>
      </c>
      <c r="H337" s="297"/>
      <c r="I337" s="188" t="s">
        <v>569</v>
      </c>
      <c r="J337" s="312"/>
      <c r="K337" s="206"/>
      <c r="L337" s="206"/>
      <c r="M337" s="206"/>
      <c r="N337" s="206"/>
      <c r="O337" s="206"/>
      <c r="P337" s="206"/>
      <c r="Q337" s="206"/>
      <c r="R337" s="206"/>
      <c r="S337" s="206"/>
      <c r="T337" s="206"/>
    </row>
    <row r="338" spans="1:83" s="182" customFormat="1" ht="90">
      <c r="A338" s="1344"/>
      <c r="B338" s="206"/>
      <c r="C338" s="206"/>
      <c r="D338" s="206"/>
      <c r="F338" s="313" t="str">
        <f>"3." &amp;mergeValue(A338)</f>
        <v>3.1</v>
      </c>
      <c r="G338" s="389" t="s">
        <v>475</v>
      </c>
      <c r="H338" s="297"/>
      <c r="I338" s="188" t="s">
        <v>567</v>
      </c>
      <c r="J338" s="312"/>
      <c r="K338" s="206"/>
      <c r="L338" s="206"/>
      <c r="M338" s="206"/>
      <c r="N338" s="206"/>
      <c r="O338" s="206"/>
      <c r="P338" s="206"/>
      <c r="Q338" s="206"/>
      <c r="R338" s="206"/>
      <c r="S338" s="206"/>
      <c r="T338" s="206"/>
    </row>
    <row r="339" spans="1:83" s="182" customFormat="1" ht="45">
      <c r="A339" s="1344"/>
      <c r="B339" s="206"/>
      <c r="C339" s="206"/>
      <c r="D339" s="206"/>
      <c r="F339" s="313" t="str">
        <f>"4."&amp;mergeValue(A339)</f>
        <v>4.1</v>
      </c>
      <c r="G339" s="389" t="s">
        <v>476</v>
      </c>
      <c r="H339" s="298" t="s">
        <v>449</v>
      </c>
      <c r="I339" s="188"/>
      <c r="J339" s="312"/>
      <c r="K339" s="206"/>
      <c r="L339" s="206"/>
      <c r="M339" s="206"/>
      <c r="N339" s="206"/>
      <c r="O339" s="206"/>
      <c r="P339" s="206"/>
      <c r="Q339" s="206"/>
      <c r="R339" s="206"/>
      <c r="S339" s="206"/>
      <c r="T339" s="206"/>
    </row>
    <row r="340" spans="1:83" s="182" customFormat="1" ht="101.25">
      <c r="A340" s="1344"/>
      <c r="B340" s="1344">
        <v>1</v>
      </c>
      <c r="C340" s="319"/>
      <c r="D340" s="319"/>
      <c r="F340" s="313" t="str">
        <f>"4."&amp;mergeValue(A340) &amp;"."&amp;mergeValue(B340)</f>
        <v>4.1.1</v>
      </c>
      <c r="G340" s="304" t="s">
        <v>571</v>
      </c>
      <c r="H340" s="297" t="str">
        <f>IF(region_name="","",region_name)</f>
        <v>Челябинская область</v>
      </c>
      <c r="I340" s="188" t="s">
        <v>479</v>
      </c>
      <c r="J340" s="312"/>
      <c r="K340" s="206"/>
      <c r="L340" s="206"/>
      <c r="M340" s="206"/>
      <c r="N340" s="206"/>
      <c r="O340" s="206"/>
      <c r="P340" s="206"/>
      <c r="Q340" s="206"/>
      <c r="R340" s="206"/>
      <c r="S340" s="206"/>
      <c r="T340" s="206"/>
    </row>
    <row r="341" spans="1:83" s="182" customFormat="1" ht="191.25">
      <c r="A341" s="1344"/>
      <c r="B341" s="1344"/>
      <c r="C341" s="1344">
        <v>1</v>
      </c>
      <c r="D341" s="319"/>
      <c r="F341" s="313" t="str">
        <f>"4."&amp;mergeValue(A341) &amp;"."&amp;mergeValue(B341)&amp;"."&amp;mergeValue(C341)</f>
        <v>4.1.1.1</v>
      </c>
      <c r="G341" s="318" t="s">
        <v>477</v>
      </c>
      <c r="H341" s="297"/>
      <c r="I341" s="188" t="s">
        <v>480</v>
      </c>
      <c r="J341" s="312"/>
      <c r="K341" s="206"/>
      <c r="L341" s="206"/>
      <c r="M341" s="206"/>
      <c r="N341" s="206"/>
      <c r="O341" s="206"/>
      <c r="P341" s="206"/>
      <c r="Q341" s="206"/>
      <c r="R341" s="206"/>
      <c r="S341" s="206"/>
      <c r="T341" s="206"/>
    </row>
    <row r="342" spans="1:83" s="182" customFormat="1" ht="33.75" customHeight="1">
      <c r="A342" s="1344"/>
      <c r="B342" s="1344"/>
      <c r="C342" s="1344"/>
      <c r="D342" s="319">
        <v>1</v>
      </c>
      <c r="F342" s="313" t="str">
        <f>"4."&amp;mergeValue(A342) &amp;"."&amp;mergeValue(B342)&amp;"."&amp;mergeValue(C342)&amp;"."&amp;mergeValue(D342)</f>
        <v>4.1.1.1.1</v>
      </c>
      <c r="G342" s="392" t="s">
        <v>478</v>
      </c>
      <c r="H342" s="297"/>
      <c r="I342" s="1345" t="s">
        <v>570</v>
      </c>
      <c r="J342" s="312"/>
      <c r="K342" s="206"/>
      <c r="L342" s="206"/>
      <c r="M342" s="206"/>
      <c r="N342" s="206"/>
      <c r="O342" s="206"/>
      <c r="P342" s="206"/>
      <c r="Q342" s="206"/>
      <c r="R342" s="206"/>
      <c r="S342" s="206"/>
      <c r="T342" s="206"/>
    </row>
    <row r="343" spans="1:83" s="182" customFormat="1" ht="18.75">
      <c r="A343" s="1344"/>
      <c r="B343" s="1344"/>
      <c r="C343" s="1344"/>
      <c r="D343" s="319"/>
      <c r="F343" s="396"/>
      <c r="G343" s="397" t="s">
        <v>4</v>
      </c>
      <c r="H343" s="398"/>
      <c r="I343" s="1345"/>
      <c r="J343" s="312"/>
      <c r="K343" s="206"/>
      <c r="L343" s="206"/>
      <c r="M343" s="206"/>
      <c r="N343" s="206"/>
      <c r="O343" s="206"/>
      <c r="P343" s="206"/>
      <c r="Q343" s="206"/>
      <c r="R343" s="206"/>
      <c r="S343" s="206"/>
      <c r="T343" s="206"/>
    </row>
    <row r="344" spans="1:83" s="182" customFormat="1" ht="18.75">
      <c r="A344" s="1344"/>
      <c r="B344" s="1344"/>
      <c r="C344" s="319"/>
      <c r="D344" s="319"/>
      <c r="F344" s="315"/>
      <c r="G344" s="142" t="s">
        <v>401</v>
      </c>
      <c r="H344" s="316"/>
      <c r="I344" s="317"/>
      <c r="J344" s="312"/>
      <c r="K344" s="206"/>
      <c r="L344" s="206"/>
      <c r="M344" s="206"/>
      <c r="N344" s="206"/>
      <c r="O344" s="206"/>
      <c r="P344" s="206"/>
      <c r="Q344" s="206"/>
      <c r="R344" s="206"/>
      <c r="S344" s="206"/>
      <c r="T344" s="206"/>
    </row>
    <row r="345" spans="1:83" s="182" customFormat="1" ht="18.75">
      <c r="A345" s="1344"/>
      <c r="B345" s="206"/>
      <c r="C345" s="206"/>
      <c r="D345" s="206"/>
      <c r="F345" s="315"/>
      <c r="G345" s="148" t="s">
        <v>484</v>
      </c>
      <c r="H345" s="316"/>
      <c r="I345" s="317"/>
      <c r="J345" s="312"/>
      <c r="K345" s="206"/>
      <c r="L345" s="206"/>
      <c r="M345" s="206"/>
      <c r="N345" s="206"/>
      <c r="O345" s="206"/>
      <c r="P345" s="206"/>
      <c r="Q345" s="206"/>
      <c r="R345" s="206"/>
      <c r="S345" s="206"/>
      <c r="T345" s="206"/>
    </row>
    <row r="346" spans="1:83" s="182" customFormat="1" ht="18.75">
      <c r="A346" s="206"/>
      <c r="B346" s="206"/>
      <c r="C346" s="206"/>
      <c r="D346" s="206"/>
      <c r="F346" s="315"/>
      <c r="G346" s="158" t="s">
        <v>483</v>
      </c>
      <c r="H346" s="316"/>
      <c r="I346" s="317"/>
      <c r="J346" s="312"/>
      <c r="K346" s="206"/>
      <c r="L346" s="206"/>
      <c r="M346" s="206"/>
      <c r="N346" s="206"/>
      <c r="O346" s="206"/>
      <c r="P346" s="206"/>
      <c r="Q346" s="206"/>
      <c r="R346" s="206"/>
      <c r="S346" s="206"/>
      <c r="T346" s="206"/>
    </row>
    <row r="349" spans="1:83" s="1071" customFormat="1" ht="17.100000000000001" customHeight="1">
      <c r="A349" s="1073" t="s">
        <v>703</v>
      </c>
      <c r="B349" s="1073"/>
      <c r="C349" s="1073"/>
      <c r="D349" s="1073"/>
      <c r="E349" s="1073"/>
      <c r="F349" s="1073"/>
      <c r="G349" s="1073"/>
      <c r="H349" s="1073"/>
      <c r="I349" s="1073"/>
      <c r="J349" s="1073"/>
      <c r="K349" s="1073"/>
      <c r="L349" s="1073"/>
      <c r="M349" s="1073"/>
      <c r="N349" s="1073"/>
      <c r="O349" s="1073"/>
      <c r="P349" s="1073"/>
      <c r="Q349" s="1073"/>
      <c r="R349" s="1073"/>
      <c r="S349" s="1073"/>
      <c r="T349" s="1073"/>
      <c r="U349" s="1073"/>
      <c r="V349" s="1073"/>
      <c r="W349" s="1073"/>
      <c r="X349" s="1073"/>
      <c r="Y349" s="1073"/>
      <c r="Z349" s="1073"/>
      <c r="AA349" s="1073"/>
      <c r="AB349" s="1073"/>
      <c r="AC349" s="1073"/>
      <c r="AD349" s="1073"/>
      <c r="AE349" s="1073"/>
      <c r="AF349" s="1073"/>
      <c r="AG349" s="1073"/>
      <c r="AH349" s="1073"/>
      <c r="AI349" s="1073"/>
      <c r="AJ349" s="1073"/>
      <c r="AK349" s="1073"/>
      <c r="AL349" s="1073"/>
      <c r="AM349" s="1073"/>
      <c r="AN349" s="1073"/>
      <c r="AO349" s="1073"/>
      <c r="AP349" s="1073"/>
      <c r="AQ349" s="1073"/>
      <c r="AR349" s="1073"/>
      <c r="AS349" s="1073"/>
      <c r="AT349" s="1073"/>
      <c r="AU349" s="1073"/>
      <c r="AV349" s="1073"/>
      <c r="AW349" s="1073"/>
      <c r="AX349" s="1073"/>
      <c r="AY349" s="1073"/>
      <c r="AZ349" s="1073"/>
      <c r="BA349" s="1073"/>
      <c r="BB349" s="1073"/>
      <c r="BC349" s="1073"/>
      <c r="BD349" s="1073"/>
      <c r="BE349" s="1073"/>
      <c r="BF349" s="1073"/>
      <c r="BG349" s="1073"/>
      <c r="BH349" s="1073"/>
      <c r="BI349" s="1073"/>
      <c r="BJ349" s="1073"/>
      <c r="BK349" s="1073"/>
      <c r="BL349" s="1073"/>
      <c r="BM349" s="1073"/>
      <c r="BN349" s="1073"/>
      <c r="BO349" s="1073"/>
      <c r="BP349" s="1073"/>
      <c r="BQ349" s="1073"/>
      <c r="BR349" s="1073"/>
      <c r="BS349" s="1073"/>
      <c r="BT349" s="1073"/>
      <c r="BU349" s="1073"/>
      <c r="BV349" s="1073"/>
      <c r="BW349" s="1073"/>
      <c r="BX349" s="1073"/>
      <c r="BY349" s="1073"/>
      <c r="BZ349" s="1073"/>
      <c r="CA349" s="1073"/>
      <c r="CB349" s="1073"/>
      <c r="CC349" s="1073"/>
      <c r="CD349" s="1073"/>
      <c r="CE349" s="1073"/>
    </row>
    <row r="350" spans="1:83" s="1071" customFormat="1" ht="17.100000000000001" customHeight="1"/>
    <row r="351" spans="1:83" s="1071" customFormat="1" ht="17.100000000000001" customHeight="1">
      <c r="A351" s="1083"/>
      <c r="B351" s="1093"/>
      <c r="C351" s="1080"/>
      <c r="D351" s="1094"/>
      <c r="E351" s="1105"/>
      <c r="F351" s="1129"/>
      <c r="G351" s="1109"/>
      <c r="H351" s="1106"/>
      <c r="I351" s="1099"/>
      <c r="J351" s="1099"/>
      <c r="K351" s="1074"/>
      <c r="L351" s="1074"/>
      <c r="M351" s="1074"/>
      <c r="N351" s="1074"/>
      <c r="O351" s="1074"/>
      <c r="P351" s="1074"/>
      <c r="Q351" s="1074"/>
      <c r="R351" s="1074"/>
      <c r="S351" s="1074"/>
      <c r="T351" s="1074"/>
      <c r="U351" s="1074"/>
      <c r="V351" s="1074"/>
      <c r="W351" s="1074"/>
      <c r="X351" s="1074"/>
      <c r="Y351" s="1074"/>
      <c r="Z351" s="1074"/>
      <c r="AA351" s="1074"/>
      <c r="AB351" s="1074"/>
      <c r="AC351" s="1074"/>
      <c r="AD351" s="1074"/>
      <c r="AE351" s="1074"/>
      <c r="AF351" s="1074"/>
      <c r="AG351" s="1074"/>
      <c r="AH351" s="1074"/>
      <c r="AI351" s="1074"/>
      <c r="AJ351" s="1074"/>
      <c r="AK351" s="1074"/>
      <c r="AL351" s="1074"/>
      <c r="AM351" s="1074"/>
      <c r="AN351" s="1074"/>
      <c r="AO351" s="1074"/>
      <c r="AP351" s="1074"/>
      <c r="AQ351" s="1074"/>
      <c r="AR351" s="1074"/>
      <c r="AS351" s="1074"/>
      <c r="AT351" s="1074"/>
      <c r="AU351" s="1074"/>
      <c r="AV351" s="1074"/>
      <c r="AW351" s="1074"/>
      <c r="AX351" s="1074"/>
      <c r="AY351" s="1074"/>
      <c r="AZ351" s="1074"/>
      <c r="BA351" s="1074"/>
      <c r="BB351" s="1074"/>
      <c r="BC351" s="1074"/>
      <c r="BD351" s="1074"/>
      <c r="BE351" s="1074"/>
      <c r="BF351" s="1074"/>
      <c r="BG351" s="1074"/>
      <c r="BH351" s="1074"/>
      <c r="BI351" s="1074"/>
      <c r="BJ351" s="1074"/>
      <c r="BK351" s="1074"/>
      <c r="BL351" s="1074"/>
      <c r="BM351" s="1074"/>
      <c r="BN351" s="1074"/>
      <c r="BO351" s="1074"/>
      <c r="BP351" s="1074"/>
      <c r="BQ351" s="1074"/>
      <c r="BR351" s="1074"/>
      <c r="BS351" s="1074"/>
      <c r="BT351" s="1074"/>
      <c r="BU351" s="1074"/>
      <c r="BV351" s="1074"/>
      <c r="BW351" s="1074"/>
      <c r="BX351" s="1074"/>
      <c r="BY351" s="1074"/>
      <c r="BZ351" s="1074"/>
      <c r="CA351" s="1074"/>
      <c r="CB351" s="1074"/>
      <c r="CC351" s="1074"/>
      <c r="CD351" s="1074"/>
      <c r="CE351" s="1074"/>
    </row>
    <row r="352" spans="1:83" s="1071" customFormat="1" ht="17.100000000000001" customHeight="1"/>
    <row r="353" spans="1:83" s="1071" customFormat="1" ht="17.100000000000001" customHeight="1"/>
    <row r="354" spans="1:83" s="1071" customFormat="1" ht="17.100000000000001" customHeight="1">
      <c r="A354" s="1073" t="s">
        <v>704</v>
      </c>
      <c r="B354" s="1073"/>
      <c r="C354" s="1073"/>
      <c r="D354" s="1073"/>
      <c r="E354" s="1073"/>
      <c r="F354" s="1073"/>
      <c r="G354" s="1073"/>
      <c r="H354" s="1073"/>
      <c r="I354" s="1073"/>
      <c r="J354" s="1073"/>
      <c r="K354" s="1073"/>
      <c r="L354" s="1073"/>
      <c r="M354" s="1073"/>
      <c r="N354" s="1073"/>
      <c r="O354" s="1073"/>
      <c r="P354" s="1073"/>
      <c r="Q354" s="1073"/>
      <c r="R354" s="1073"/>
      <c r="S354" s="1073"/>
      <c r="T354" s="1073"/>
      <c r="U354" s="1073"/>
      <c r="V354" s="1073"/>
      <c r="W354" s="1073"/>
      <c r="X354" s="1073"/>
      <c r="Y354" s="1073"/>
      <c r="Z354" s="1073"/>
      <c r="AA354" s="1073"/>
      <c r="AB354" s="1073"/>
      <c r="AC354" s="1073"/>
      <c r="AD354" s="1073"/>
      <c r="AE354" s="1073"/>
      <c r="AF354" s="1073"/>
      <c r="AG354" s="1073"/>
      <c r="AH354" s="1073"/>
      <c r="AI354" s="1073"/>
      <c r="AJ354" s="1073"/>
      <c r="AK354" s="1073"/>
      <c r="AL354" s="1073"/>
      <c r="AM354" s="1073"/>
      <c r="AN354" s="1073"/>
      <c r="AO354" s="1073"/>
      <c r="AP354" s="1073"/>
      <c r="AQ354" s="1073"/>
      <c r="AR354" s="1073"/>
      <c r="AS354" s="1073"/>
      <c r="AT354" s="1073"/>
      <c r="AU354" s="1073"/>
      <c r="AV354" s="1073"/>
      <c r="AW354" s="1073"/>
      <c r="AX354" s="1073"/>
      <c r="AY354" s="1073"/>
      <c r="AZ354" s="1073"/>
      <c r="BA354" s="1073"/>
      <c r="BB354" s="1073"/>
      <c r="BC354" s="1073"/>
      <c r="BD354" s="1073"/>
      <c r="BE354" s="1073"/>
      <c r="BF354" s="1073"/>
      <c r="BG354" s="1073"/>
      <c r="BH354" s="1073"/>
      <c r="BI354" s="1073"/>
      <c r="BJ354" s="1073"/>
      <c r="BK354" s="1073"/>
      <c r="BL354" s="1073"/>
      <c r="BM354" s="1073"/>
      <c r="BN354" s="1073"/>
      <c r="BO354" s="1073"/>
      <c r="BP354" s="1073"/>
      <c r="BQ354" s="1073"/>
      <c r="BR354" s="1073"/>
      <c r="BS354" s="1073"/>
      <c r="BT354" s="1073"/>
      <c r="BU354" s="1073"/>
      <c r="BV354" s="1073"/>
      <c r="BW354" s="1073"/>
      <c r="BX354" s="1073"/>
      <c r="BY354" s="1073"/>
      <c r="BZ354" s="1073"/>
      <c r="CA354" s="1073"/>
      <c r="CB354" s="1073"/>
      <c r="CC354" s="1073"/>
      <c r="CD354" s="1073"/>
      <c r="CE354" s="1073"/>
    </row>
    <row r="355" spans="1:83" s="1071" customFormat="1" ht="17.100000000000001" customHeight="1"/>
    <row r="356" spans="1:83" s="1071" customFormat="1" ht="17.100000000000001" customHeight="1">
      <c r="A356" s="1104"/>
      <c r="B356" s="1093"/>
      <c r="C356" s="1080"/>
      <c r="D356" s="1424"/>
      <c r="E356" s="1420"/>
      <c r="F356" s="1421"/>
      <c r="G356" s="1107"/>
      <c r="H356" s="1165"/>
      <c r="I356" s="1164"/>
      <c r="J356" s="1129"/>
      <c r="K356" s="1107" t="s">
        <v>449</v>
      </c>
      <c r="L356" s="1345" t="s">
        <v>705</v>
      </c>
      <c r="M356" s="1154"/>
      <c r="N356" s="1099"/>
      <c r="O356" s="1099"/>
      <c r="P356" s="1074"/>
      <c r="Q356" s="1074"/>
      <c r="R356" s="1074"/>
      <c r="S356" s="1074"/>
      <c r="T356" s="1074"/>
      <c r="U356" s="1074"/>
      <c r="V356" s="1074"/>
      <c r="W356" s="1074"/>
      <c r="X356" s="1074"/>
      <c r="Y356" s="1074"/>
      <c r="Z356" s="1074"/>
      <c r="AA356" s="1074"/>
      <c r="AB356" s="1074"/>
      <c r="AC356" s="1074"/>
      <c r="AD356" s="1074"/>
      <c r="AE356" s="1074"/>
      <c r="AF356" s="1074"/>
      <c r="AG356" s="1074"/>
      <c r="AH356" s="1074"/>
      <c r="AI356" s="1074"/>
      <c r="AJ356" s="1074"/>
      <c r="AK356" s="1074"/>
      <c r="AL356" s="1074"/>
      <c r="AM356" s="1074"/>
      <c r="AN356" s="1074"/>
      <c r="AO356" s="1074"/>
      <c r="AP356" s="1074"/>
      <c r="AQ356" s="1074"/>
      <c r="AR356" s="1074"/>
      <c r="AS356" s="1074"/>
      <c r="AT356" s="1074"/>
      <c r="AU356" s="1074"/>
      <c r="AV356" s="1074"/>
      <c r="AW356" s="1074"/>
      <c r="AX356" s="1074"/>
      <c r="AY356" s="1074"/>
      <c r="AZ356" s="1074"/>
      <c r="BA356" s="1074"/>
      <c r="BB356" s="1074"/>
      <c r="BC356" s="1074"/>
      <c r="BD356" s="1074"/>
      <c r="BE356" s="1074"/>
      <c r="BF356" s="1074"/>
      <c r="BG356" s="1074"/>
      <c r="BH356" s="1074"/>
      <c r="BI356" s="1074"/>
      <c r="BJ356" s="1074"/>
      <c r="BK356" s="1074"/>
      <c r="BL356" s="1074"/>
      <c r="BM356" s="1074"/>
      <c r="BN356" s="1074"/>
      <c r="BO356" s="1074"/>
      <c r="BP356" s="1074"/>
      <c r="BQ356" s="1074"/>
      <c r="BR356" s="1074"/>
      <c r="BS356" s="1074"/>
      <c r="BT356" s="1074"/>
      <c r="BU356" s="1074"/>
      <c r="BV356" s="1074"/>
      <c r="BW356" s="1074"/>
      <c r="BX356" s="1074"/>
      <c r="BY356" s="1074"/>
      <c r="BZ356" s="1074"/>
      <c r="CA356" s="1074"/>
      <c r="CB356" s="1074"/>
      <c r="CC356" s="1074"/>
      <c r="CD356" s="1074"/>
      <c r="CE356" s="1074"/>
    </row>
    <row r="357" spans="1:83" s="1071" customFormat="1" ht="17.100000000000001" customHeight="1">
      <c r="A357" s="1104"/>
      <c r="B357" s="1093"/>
      <c r="C357" s="1080"/>
      <c r="D357" s="1424"/>
      <c r="E357" s="1420"/>
      <c r="F357" s="1421"/>
      <c r="G357" s="1086"/>
      <c r="H357" s="1151" t="s">
        <v>274</v>
      </c>
      <c r="I357" s="1146"/>
      <c r="J357" s="1146"/>
      <c r="K357" s="1144"/>
      <c r="L357" s="1345"/>
      <c r="M357" s="1154"/>
      <c r="N357" s="1099"/>
      <c r="O357" s="1099"/>
      <c r="P357" s="1074"/>
      <c r="Q357" s="1074"/>
      <c r="R357" s="1074"/>
      <c r="S357" s="1074"/>
      <c r="T357" s="1074"/>
      <c r="U357" s="1074"/>
      <c r="V357" s="1074"/>
      <c r="W357" s="1074"/>
      <c r="X357" s="1074"/>
      <c r="Y357" s="1074"/>
      <c r="Z357" s="1074"/>
      <c r="AA357" s="1074"/>
      <c r="AB357" s="1074"/>
      <c r="AC357" s="1074"/>
      <c r="AD357" s="1074"/>
      <c r="AE357" s="1074"/>
      <c r="AF357" s="1074"/>
      <c r="AG357" s="1074"/>
      <c r="AH357" s="1074"/>
      <c r="AI357" s="1074"/>
      <c r="AJ357" s="1074"/>
      <c r="AK357" s="1074"/>
      <c r="AL357" s="1074"/>
      <c r="AM357" s="1074"/>
      <c r="AN357" s="1074"/>
      <c r="AO357" s="1074"/>
      <c r="AP357" s="1074"/>
      <c r="AQ357" s="1074"/>
      <c r="AR357" s="1074"/>
      <c r="AS357" s="1074"/>
      <c r="AT357" s="1074"/>
      <c r="AU357" s="1074"/>
      <c r="AV357" s="1074"/>
      <c r="AW357" s="1074"/>
      <c r="AX357" s="1074"/>
      <c r="AY357" s="1074"/>
      <c r="AZ357" s="1074"/>
      <c r="BA357" s="1074"/>
      <c r="BB357" s="1074"/>
      <c r="BC357" s="1074"/>
      <c r="BD357" s="1074"/>
      <c r="BE357" s="1074"/>
      <c r="BF357" s="1074"/>
      <c r="BG357" s="1074"/>
      <c r="BH357" s="1074"/>
      <c r="BI357" s="1074"/>
      <c r="BJ357" s="1074"/>
      <c r="BK357" s="1074"/>
      <c r="BL357" s="1074"/>
      <c r="BM357" s="1074"/>
      <c r="BN357" s="1074"/>
      <c r="BO357" s="1074"/>
      <c r="BP357" s="1074"/>
      <c r="BQ357" s="1074"/>
      <c r="BR357" s="1074"/>
      <c r="BS357" s="1074"/>
      <c r="BT357" s="1074"/>
      <c r="BU357" s="1074"/>
      <c r="BV357" s="1074"/>
      <c r="BW357" s="1074"/>
      <c r="BX357" s="1074"/>
      <c r="BY357" s="1074"/>
      <c r="BZ357" s="1074"/>
      <c r="CA357" s="1074"/>
      <c r="CB357" s="1074"/>
      <c r="CC357" s="1074"/>
      <c r="CD357" s="1074"/>
      <c r="CE357" s="1074"/>
    </row>
    <row r="358" spans="1:83" s="1071" customFormat="1" ht="17.100000000000001" customHeight="1"/>
    <row r="359" spans="1:83" s="1071" customFormat="1" ht="17.100000000000001" customHeight="1"/>
    <row r="360" spans="1:83" s="1071" customFormat="1" ht="17.100000000000001" customHeight="1">
      <c r="A360" s="1073" t="s">
        <v>706</v>
      </c>
      <c r="B360" s="1073"/>
      <c r="C360" s="1073"/>
      <c r="D360" s="1073"/>
      <c r="E360" s="1073"/>
      <c r="F360" s="1073"/>
      <c r="G360" s="1073"/>
      <c r="H360" s="1073"/>
      <c r="I360" s="1073"/>
      <c r="J360" s="1073"/>
      <c r="K360" s="1073"/>
      <c r="L360" s="1073"/>
      <c r="M360" s="1073"/>
      <c r="N360" s="1073"/>
      <c r="O360" s="1073"/>
    </row>
    <row r="361" spans="1:83" s="1071" customFormat="1" ht="17.100000000000001" customHeight="1"/>
    <row r="362" spans="1:83" s="1071" customFormat="1" ht="17.100000000000001" customHeight="1">
      <c r="A362" s="1104"/>
      <c r="B362" s="1093"/>
      <c r="C362" s="1080"/>
      <c r="D362" s="1424"/>
      <c r="E362" s="1420"/>
      <c r="F362" s="1421"/>
      <c r="G362" s="1107"/>
      <c r="H362" s="1165"/>
      <c r="I362" s="1164"/>
      <c r="J362" s="1169"/>
      <c r="K362" s="1107" t="s">
        <v>449</v>
      </c>
      <c r="L362" s="1345" t="s">
        <v>705</v>
      </c>
      <c r="M362" s="1154"/>
      <c r="N362" s="1099"/>
      <c r="O362" s="1099"/>
    </row>
    <row r="363" spans="1:83" s="1071" customFormat="1" ht="17.100000000000001" customHeight="1">
      <c r="A363" s="1104"/>
      <c r="B363" s="1093"/>
      <c r="C363" s="1080"/>
      <c r="D363" s="1424"/>
      <c r="E363" s="1420"/>
      <c r="F363" s="1421"/>
      <c r="G363" s="1086"/>
      <c r="H363" s="1151" t="s">
        <v>274</v>
      </c>
      <c r="I363" s="1146"/>
      <c r="J363" s="1146"/>
      <c r="K363" s="1144"/>
      <c r="L363" s="1345"/>
      <c r="M363" s="1154"/>
      <c r="N363" s="1099"/>
      <c r="O363" s="1099"/>
    </row>
    <row r="364" spans="1:83" s="1071" customFormat="1" ht="17.100000000000001" customHeight="1"/>
    <row r="365" spans="1:83" s="1071" customFormat="1" ht="17.100000000000001" customHeight="1"/>
    <row r="366" spans="1:83" s="1071" customFormat="1" ht="17.100000000000001" customHeight="1">
      <c r="A366" s="1073" t="s">
        <v>707</v>
      </c>
      <c r="B366" s="1073"/>
      <c r="C366" s="1073"/>
      <c r="D366" s="1073"/>
      <c r="E366" s="1073"/>
      <c r="F366" s="1073"/>
      <c r="G366" s="1073"/>
      <c r="H366" s="1073"/>
      <c r="I366" s="1073"/>
      <c r="J366" s="1073"/>
      <c r="K366" s="1073"/>
      <c r="L366" s="1073"/>
      <c r="M366" s="1073"/>
      <c r="N366" s="1073"/>
      <c r="O366" s="1073"/>
    </row>
    <row r="367" spans="1:83" s="1071" customFormat="1" ht="17.100000000000001" customHeight="1"/>
    <row r="368" spans="1:83" s="1071" customFormat="1" ht="17.100000000000001" customHeight="1">
      <c r="A368" s="1104"/>
      <c r="B368" s="1093"/>
      <c r="C368" s="1080"/>
      <c r="D368" s="1094"/>
      <c r="E368" s="1159"/>
      <c r="F368" s="1160"/>
      <c r="G368" s="1107"/>
      <c r="H368" s="1165"/>
      <c r="I368" s="1164"/>
      <c r="J368" s="1129"/>
      <c r="K368" s="1107" t="s">
        <v>449</v>
      </c>
      <c r="L368" s="1130"/>
      <c r="M368" s="1154"/>
      <c r="N368" s="1099"/>
      <c r="O368" s="1099"/>
    </row>
    <row r="369" spans="1:15" s="1071" customFormat="1" ht="17.100000000000001" customHeight="1"/>
    <row r="370" spans="1:15" s="1071" customFormat="1" ht="17.100000000000001" customHeight="1"/>
    <row r="371" spans="1:15" s="1071" customFormat="1" ht="17.100000000000001" customHeight="1">
      <c r="A371" s="1073" t="s">
        <v>708</v>
      </c>
      <c r="B371" s="1073"/>
      <c r="C371" s="1073"/>
      <c r="D371" s="1073"/>
      <c r="E371" s="1073"/>
      <c r="F371" s="1073"/>
      <c r="G371" s="1073"/>
      <c r="H371" s="1073"/>
      <c r="I371" s="1073"/>
      <c r="J371" s="1073"/>
      <c r="K371" s="1073"/>
      <c r="L371" s="1073"/>
      <c r="M371" s="1073"/>
      <c r="N371" s="1073"/>
      <c r="O371" s="1073"/>
    </row>
    <row r="372" spans="1:15" s="1071" customFormat="1" ht="17.100000000000001" customHeight="1"/>
    <row r="373" spans="1:15" s="1071" customFormat="1" ht="17.100000000000001" customHeight="1">
      <c r="A373" s="1104"/>
      <c r="B373" s="1093"/>
      <c r="C373" s="1080"/>
      <c r="D373" s="1094"/>
      <c r="E373" s="1159"/>
      <c r="F373" s="1160"/>
      <c r="G373" s="1107"/>
      <c r="H373" s="1165"/>
      <c r="I373" s="1164"/>
      <c r="J373" s="1169"/>
      <c r="K373" s="1107" t="s">
        <v>449</v>
      </c>
      <c r="L373" s="1130"/>
      <c r="M373" s="1154"/>
      <c r="N373" s="1099"/>
      <c r="O373" s="1099"/>
    </row>
  </sheetData>
  <sheetProtection formatColumns="0" formatRows="0"/>
  <dataConsolidate leftLabels="1"/>
  <mergeCells count="318">
    <mergeCell ref="BI244:BI245"/>
    <mergeCell ref="BJ244:BJ245"/>
    <mergeCell ref="BK244:BK245"/>
    <mergeCell ref="O238:BL238"/>
    <mergeCell ref="O239:BL239"/>
    <mergeCell ref="O240:BL240"/>
    <mergeCell ref="O241:BL241"/>
    <mergeCell ref="O242:BL242"/>
    <mergeCell ref="O243:BL243"/>
    <mergeCell ref="AF244:AF245"/>
    <mergeCell ref="AG244:AG245"/>
    <mergeCell ref="AH244:AH245"/>
    <mergeCell ref="AI244:AI245"/>
    <mergeCell ref="O72:V72"/>
    <mergeCell ref="R131:R132"/>
    <mergeCell ref="R73:R74"/>
    <mergeCell ref="S73:S74"/>
    <mergeCell ref="O88:V88"/>
    <mergeCell ref="U149:U150"/>
    <mergeCell ref="AT244:AT245"/>
    <mergeCell ref="AU244:AU245"/>
    <mergeCell ref="AV244:AV245"/>
    <mergeCell ref="AB110:AB112"/>
    <mergeCell ref="O127:V127"/>
    <mergeCell ref="O145:V145"/>
    <mergeCell ref="O143:V143"/>
    <mergeCell ref="W109:W111"/>
    <mergeCell ref="X109:X111"/>
    <mergeCell ref="O144:V144"/>
    <mergeCell ref="R91:R92"/>
    <mergeCell ref="S91:S92"/>
    <mergeCell ref="T91:T92"/>
    <mergeCell ref="U91:U92"/>
    <mergeCell ref="O126:V126"/>
    <mergeCell ref="W91:W93"/>
    <mergeCell ref="Z109:Z111"/>
    <mergeCell ref="U207:U20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T55:T56"/>
    <mergeCell ref="U55:U56"/>
    <mergeCell ref="R55:R56"/>
    <mergeCell ref="S55:S56"/>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U167:U168"/>
    <mergeCell ref="X183:X185"/>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R211:R213"/>
    <mergeCell ref="D356:D357"/>
    <mergeCell ref="E356:E357"/>
    <mergeCell ref="F356:F357"/>
    <mergeCell ref="L356:L357"/>
    <mergeCell ref="D362:D363"/>
    <mergeCell ref="E362:E363"/>
    <mergeCell ref="F362:F363"/>
    <mergeCell ref="L362:L363"/>
    <mergeCell ref="N211:N214"/>
    <mergeCell ref="Q211:Q213"/>
    <mergeCell ref="O211:O213"/>
    <mergeCell ref="P211:P213"/>
    <mergeCell ref="U226:U227"/>
    <mergeCell ref="J243:J246"/>
    <mergeCell ref="J225:J228"/>
    <mergeCell ref="I224:I229"/>
    <mergeCell ref="T226:T227"/>
    <mergeCell ref="O224:V224"/>
    <mergeCell ref="O225:V225"/>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T149:T150"/>
    <mergeCell ref="R149:R150"/>
    <mergeCell ref="R167:R168"/>
    <mergeCell ref="T167:T168"/>
    <mergeCell ref="U211:U212"/>
    <mergeCell ref="W226:W228"/>
    <mergeCell ref="O220:V220"/>
    <mergeCell ref="BM244:BM246"/>
    <mergeCell ref="R244:R245"/>
    <mergeCell ref="S244:S245"/>
    <mergeCell ref="T244:T245"/>
    <mergeCell ref="U244:U245"/>
    <mergeCell ref="Y244:Y245"/>
    <mergeCell ref="Z244:Z245"/>
    <mergeCell ref="AA244:AA245"/>
    <mergeCell ref="AB244:AB245"/>
    <mergeCell ref="V211:V212"/>
    <mergeCell ref="T211:T212"/>
    <mergeCell ref="AW244:AW245"/>
    <mergeCell ref="BA244:BA245"/>
    <mergeCell ref="BB244:BB245"/>
    <mergeCell ref="BC244:BC245"/>
    <mergeCell ref="BD244:BD245"/>
    <mergeCell ref="BH244:BH245"/>
    <mergeCell ref="AM244:AM245"/>
    <mergeCell ref="AN244:AN245"/>
    <mergeCell ref="AO244:AO245"/>
    <mergeCell ref="AP244:AP245"/>
  </mergeCells>
  <phoneticPr fontId="10"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U238:WXU245 WNY238:WNY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I238:LI245 VE238:VE245 AFA238:AFA245 AOW238:AOW245 AYS238:AYS245 BIO238:BIO245 BSK238:BSK245 CCG238:CCG245 CMC238:CMC245 CVY238:CVY245 DFU238:DFU245 DPQ238:DPQ245 DZM238:DZM245 EJI238:EJI245 ETE238:ETE245 FDA238:FDA245 FMW238:FMW245 FWS238:FWS245 GGO238:GGO245 GQK238:GQK245 HAG238:HAG245 HKC238:HKC245 HTY238:HTY245 IDU238:IDU245 INQ238:INQ245 IXM238:IXM245 JHI238:JHI245 JRE238:JRE245 KBA238:KBA245 KKW238:KKW245 KUS238:KUS245 LEO238:LEO245 LOK238:LOK245 LYG238:LYG245 MIC238:MIC245 MRY238:MRY245 NBU238:NBU245 NLQ238:NLQ245 NVM238:NVM245 OFI238:OFI245 OPE238:OPE245 OZA238:OZA245 PIW238:PIW245 PSS238:PSS245 QCO238:QCO245 QMK238:QMK245 QWG238:QWG245 RGC238:RGC245 RPY238:RPY245 RZU238:RZU245 SJQ238:SJQ245 STM238:STM245 TDI238:TDI245 TNE238:TNE245 TXA238:TXA245 UGW238:UGW245 UQS238:UQS245 VAO238:VAO245 VKK238:VKK245 VUG238:VUG245 WEC238:WEC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BE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LE244 S244 WXS244 WNW244 WEA244 VUE244 VKI244 VAM244 UQQ244 UGU244 TWY244 TNC244 TDG244 STK244 SJO244 RZS244 RPW244 RGA244 QWE244 QMI244 QCM244 PSQ244 PIU244 OYY244 OPC244 OFG244 NVK244 NLO244 NBS244 MRW244 MIA244 LYE244 LOI244 LEM244 KUQ244 KKU244 KAY244 JRC244 JHG244 IXK244 INO244 IDS244 HTW244 HKA244 HAE244 GQI244 GGM244 FWQ244 FMU244 FCY244 ETC244 EJG244 DZK244 DPO244 DFS244 CVW244 CMA244 CCE244 BSI244 BIM244 AYQ244 AOU244 AEY244 VC244 VA244 LG244 WXQ244 WNU244 WDY244 VUC244 VKG244 VAK244 UQO244 UGS244 TWW244 TNA244 TDE244 STI244 SJM244 RZQ244 RPU244 RFY244 QWC244 QMG244 QCK244 PSO244 PIS244 OYW244 OPA244 OFE244 NVI244 NLM244 NBQ244 MRU244 MHY244 LYC244 LOG244 LEK244 KUO244 KKS244 KAW244 JRA244 JHE244 IXI244 INM244 IDQ244 HTU244 HJY244 HAC244 GQG244 GGK244 FWO244 FMS244 FCW244 ETA244 EJE244 DZI244 DPM244 DFQ244 CVU244 CLY244 CCC244 BSG244 BIK244 AYO244 AOS244 AEW244 S9:S10 S15:S16 U55 Z120 Z109:Z110 U167 U91:U92 V183 AE197 U244 Z244 AB244 AG244 AI244 AN244 AP244 AU244 AW244 BB244 BD244 BI244 BK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R244 WNV244 WDZ244 VUD244 VKH244 VAL244 UQP244 UGT244 TWX244 TNB244 TDF244 STJ244 SJN244 RZR244 RPV244 RFZ244 QWD244 QMH244 QCL244 PSP244 PIT244 OYX244 OPB244 OFF244 NVJ244 NLN244 NBR244 MRV244 MHZ244 LYD244 LOH244 LEL244 KUP244 KKT244 KAX244 JRB244 JHF244 IXJ244 INN244 IDR244 HTV244 HJZ244 HAD244 GQH244 GGL244 FWP244 FMT244 FCX244 ETB244 EJF244 DZJ244 DPN244 DFR244 CVV244 CLZ244 CCD244 BSH244 BIL244 AYP244 AOT244 AEX244 VB244 LF244 T244 WXP244 WNT244 WDX244 VUB244 VKF244 VAJ244 UQN244 UGR244 TWV244 TMZ244 TDD244 STH244 SJL244 RZP244 RPT244 RFX244 QWB244 QMF244 QCJ244 PSN244 PIR244 OYV244 OOZ244 OFD244 NVH244 NLL244 NBP244 MRT244 MHX244 LYB244 LOF244 LEJ244 KUN244 KKR244 KAV244 JQZ244 JHD244 IXH244 INL244 IDP244 HTT244 HJX244 HAB244 GQF244 GGJ244 FWN244 FMR244 FCV244 ESZ244 EJD244 DZH244 DPL244 DFP244 CVT244 CLX244 CCB244 BSF244 BIJ244 AYN244 AOR244 AEV244 UZ244 LD244 H356:I356 H362:I362 H368:I368 H373:I373 Y244 AA244 AF244 AH244 AM244 AO244 AT244 AV244 BA244 BC244 BH244 BJ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LC245 UY245 AEU245 AOQ245 AYM245 BII245 BSE245 CCA245 CLW245 CVS245 DFO245 DPK245 DZG245 EJC245 ESY245 FCU245 FMQ245 FWM245 GGI245 GQE245 HAA245 HJW245 HTS245 IDO245 INK245 IXG245 JHC245 JQY245 KAU245 KKQ245 KUM245 LEI245 LOE245 LYA245 MHW245 MRS245 NBO245 NLK245 NVG245 OFC245 OOY245 OYU245 PIQ245 PSM245 QCI245 QME245 QWA245 RFW245 RPS245 RZO245 SJK245 STG245 TDC245 TMY245 TWU245 UGQ245 UQM245 VAI245 VKE245 VUA245 WDW245 WNS245 WXO245 X245 AE245 AL245 AS245 AZ245 BG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U243:WEB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Y243:VUF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AG243:VAN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KC243:VKJ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O243:UGV243 WXM243:WXT243 WNQ243:WNX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K243:UQR243 LA243:LH243 UW243:VD243 AES243:AEZ243 AOO243:AOV243 AYK243:AYR243 BIG243:BIN243 BSC243:BSJ243 CBY243:CCF243 CLU243:CMB243 CVQ243:CVX243 DFM243:DFT243 DPI243:DPP243 DZE243:DZL243 EJA243:EJH243 ESW243:ETD243 FCS243:FCZ243 FMO243:FMV243 FWK243:FWR243 GGG243:GGN243 GQC243:GQJ243 GZY243:HAF243 HJU243:HKB243 HTQ243:HTX243 IDM243:IDT243 INI243:INP243 IXE243:IXL243 JHA243:JHH243 JQW243:JRD243 KAS243:KAZ243 KKO243:KKV243 KUK243:KUR243 LEG243:LEN243 LOC243:LOJ243 LXY243:LYF243 MHU243:MIB243 MRQ243:MRX243 NBM243:NBT243 NLI243:NLP243 NVE243:NVL243 OFA243:OFH243 OOW243:OPD243 OYS243:OYZ243 PIO243:PIV243 PSK243:PSR243 QCG243:QCN243 QMC243:QMJ243 QVY243:QWF243 RFU243:RGB243 RPQ243:RPX243 RZM243:RZT243 SJI243:SJP243 STE243:STL243 TDA243:TDH243 TMW243:TND243 TWS243:TWZ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LA242 UW242 AES242 AOO242 AYK242 BIG242 BSC242 CBY242 CLU242 CVQ242 DFM242 DPI242 DZE242 EJA242 ESW242 FCS242 FMO242 FWK242 GGG242 GQC242 GZY242 HJU242 HTQ242 IDM242 INI242 IXE242 JHA242 JQW242 KAS242 KKO242 KUK242 LEG242 LOC242 LXY242 MHU242 MRQ242 NBM242 NLI242 NVE242 OFA242 OOW242 OYS242 PIO242 PSK242 QCG242 QMC242 QVY242 RFU242 RPQ242 RZM242 SJI242 STE242 TDA242 TMW242 TWS242 UGO242 UQK242 VAG242 VKC242 VTY242 WDU242 WNQ242 WXM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KY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U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Q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M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I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R246:MIC251 MGB252:MGM253 AEP246:AFA251 ACZ252:ADK253 GGD246:GGO251 GEN252:GEY253 KX246:LI251 JH252:JS253 LXV246:LYG251 LWF252:LWQ253 UT246:VE251 TD252:TO253 DFJ246:DFU251 DDT252:DEE253 WXJ246:WXU251 WVT252:WWE253 LNZ246:LOK251 LMJ252:LMU253 WNN246:WNY251 WLX252:WMI253 FWH246:FWS251 FUR252:FVC253 WDR246:WEC251 WCB252:WCM253 LED246:LEO251 LCN252:LCY253 VTV246:VUG251 VSF252:VSQ253 BRZ246:BSK251 BQJ252:BQU253 VJZ246:VKK251 VIJ252:VIU253 KUH246:KUS251 KSR252:KTC253 VAD246:VAO251 UYN252:UYY253 FML246:FMW251 FKV252:FLG253 UQH246:UQS251 UOR252:UPC253 KKL246:KKW251 KIV252:KJG253 UGL246:UGW251 UEV252:UFG253 CVN246:CVY251 CTX252:CUI253 TWP246:TXA251 TUZ252:TVK253 KAP246:KBA251 JYZ252:JZK253 TMT246:TNE251 TLD252:TLO253 FCP246:FDA251 FAZ252:FBK253 TCX246:TDI251 TBH252:TBS253 JQT246:JRE251 JPD252:JPO253 STB246:STM251 SRL252:SRW253 AYH246:AYS251 AWR252:AXC253 SJF246:SJQ251 SHP252:SIA253 JGX246:JHI251 JFH252:JFS253 RZJ246:RZU251 RXT252:RYE253 EST246:ETE251 ERD252:ERO253 RPN246:RPY251 RNX252:ROI253 IXB246:IXM251 IVL252:IVW253 RFR246:RGC251 REB252:REM253 CLR246:CMC251 CKB252:CKM253 QVV246:QWG251 QUF252:QUQ253 INF246:INQ251 ILP252:IMA253 QLZ246:QMK251 QKJ252:QKU253 EIX246:EJI251 EHH252:EHS253 QCD246:QCO251 QAN252:QAY253 IDJ246:IDU251 IBT252:ICE253 PSH246:PSS251 PQR252:PRC253 BID246:BIO251 BGN252:BGY253 PIL246:PIW251 PGV252:PHG253 HTN246:HTY251 HRX252:HSI253 OYP246:OZA251 OWZ252:OXK253 DZB246:DZM251 DXL252:DXW253 OOT246:OPE251 OND252:ONO253 HJR246:HKC251 HIB252:HIM253 OEX246:OFI251 ODH252:ODS253 CBV246:CCG251 CAF252:CAQ253 NVB246:NVM251 NTL252:NTW253 GZV246:HAG251 GYF252:GYQ253 NLF246:NLQ251 NJP252:NKA253 DPF246:DPQ251 DNP252:DOA253 NBJ246:NBU251 MZT252:NAE253 GPZ246:GQK251 GOJ252:GOU253 MRN246:MRY251 MPX252:MQI253 AOL246:AOW251 L246:BL246 L247:BM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 type="list" allowBlank="1" showInputMessage="1" showErrorMessage="1" errorTitle="Ошибка" error="Выберите значение из списка" prompt="Выберите значение из списка" sqref="J356 J368">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3" zoomScaleNormal="100" workbookViewId="0">
      <selection activeCell="J44" sqref="J44"/>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3" customFormat="1" ht="3" customHeight="1">
      <c r="A1" s="361"/>
      <c r="B1" s="362"/>
      <c r="F1" s="363">
        <v>26360568</v>
      </c>
      <c r="G1" s="364"/>
      <c r="I1" s="364"/>
    </row>
    <row r="2" spans="1:12" s="18" customFormat="1" ht="14.25">
      <c r="A2" s="189"/>
      <c r="B2" s="85"/>
      <c r="E2" s="369" t="str">
        <f>"Код шаблона: " &amp; GetCode()</f>
        <v>Код шаблона: FAS.JKH.OPEN.INFO.REQUEST.WARM</v>
      </c>
      <c r="F2" s="411"/>
      <c r="G2" s="368"/>
      <c r="H2" s="368"/>
      <c r="I2" s="368"/>
      <c r="J2" s="368"/>
      <c r="K2" s="368"/>
      <c r="L2" s="368"/>
    </row>
    <row r="3" spans="1:12" ht="14.25">
      <c r="E3" s="370" t="str">
        <f>"Версия " &amp; GetVersion()</f>
        <v>Версия 1.0</v>
      </c>
      <c r="F3" s="411"/>
      <c r="G3" s="40"/>
      <c r="H3" s="40"/>
      <c r="I3" s="40"/>
      <c r="J3" s="40"/>
      <c r="K3" s="40"/>
      <c r="L3" s="253"/>
    </row>
    <row r="4" spans="1:12" s="348" customFormat="1" ht="6">
      <c r="A4" s="342"/>
      <c r="B4" s="343"/>
      <c r="C4" s="344"/>
      <c r="D4" s="345"/>
      <c r="E4" s="365"/>
      <c r="F4" s="366"/>
      <c r="G4" s="367"/>
      <c r="I4" s="349"/>
    </row>
    <row r="5" spans="1:12" ht="39" customHeight="1">
      <c r="D5" s="23"/>
      <c r="E5" s="1285" t="s">
        <v>758</v>
      </c>
      <c r="F5" s="1286"/>
      <c r="G5" s="406"/>
      <c r="J5" s="289"/>
    </row>
    <row r="6" spans="1:12" s="348" customFormat="1" ht="6">
      <c r="A6" s="342"/>
      <c r="B6" s="343"/>
      <c r="C6" s="344"/>
      <c r="D6" s="345"/>
      <c r="E6" s="350"/>
      <c r="F6" s="351"/>
      <c r="G6" s="352"/>
      <c r="I6" s="349"/>
    </row>
    <row r="7" spans="1:12" ht="27">
      <c r="D7" s="23"/>
      <c r="E7" s="24" t="s">
        <v>51</v>
      </c>
      <c r="F7" s="308" t="s">
        <v>168</v>
      </c>
      <c r="G7" s="360"/>
    </row>
    <row r="8" spans="1:12" s="348" customFormat="1" ht="6">
      <c r="A8" s="342"/>
      <c r="B8" s="343"/>
      <c r="C8" s="344"/>
      <c r="D8" s="345"/>
      <c r="E8" s="346"/>
      <c r="F8" s="347"/>
      <c r="G8" s="345"/>
      <c r="I8" s="349"/>
    </row>
    <row r="9" spans="1:12" ht="27">
      <c r="D9" s="23"/>
      <c r="E9" s="24" t="s">
        <v>457</v>
      </c>
      <c r="F9" s="326" t="s">
        <v>84</v>
      </c>
      <c r="G9" s="359"/>
    </row>
    <row r="10" spans="1:12" s="348" customFormat="1" ht="6">
      <c r="A10" s="353"/>
      <c r="B10" s="343"/>
      <c r="C10" s="344"/>
      <c r="D10" s="354"/>
      <c r="E10" s="350"/>
      <c r="F10" s="355"/>
      <c r="G10" s="356"/>
      <c r="I10" s="349"/>
    </row>
    <row r="11" spans="1:12" ht="27">
      <c r="A11" s="192"/>
      <c r="D11" s="23"/>
      <c r="E11" s="78" t="s">
        <v>455</v>
      </c>
      <c r="F11" s="1180" t="s">
        <v>1413</v>
      </c>
      <c r="G11" s="357"/>
    </row>
    <row r="12" spans="1:12" ht="27">
      <c r="D12" s="23"/>
      <c r="E12" s="78" t="s">
        <v>456</v>
      </c>
      <c r="F12" s="1180" t="s">
        <v>1414</v>
      </c>
      <c r="G12" s="359"/>
    </row>
    <row r="13" spans="1:12" s="348" customFormat="1" ht="6">
      <c r="A13" s="353"/>
      <c r="B13" s="343"/>
      <c r="C13" s="344"/>
      <c r="D13" s="354"/>
      <c r="E13" s="350"/>
      <c r="F13" s="355"/>
      <c r="G13" s="356"/>
      <c r="I13" s="349"/>
    </row>
    <row r="14" spans="1:12" ht="27">
      <c r="D14" s="23"/>
      <c r="E14" s="78" t="s">
        <v>367</v>
      </c>
      <c r="F14" s="1161" t="s">
        <v>41</v>
      </c>
      <c r="G14" s="359"/>
    </row>
    <row r="15" spans="1:12" ht="27" hidden="1">
      <c r="D15" s="23"/>
      <c r="E15" s="78" t="s">
        <v>298</v>
      </c>
      <c r="F15" s="309" t="s">
        <v>762</v>
      </c>
      <c r="G15" s="359"/>
    </row>
    <row r="16" spans="1:12" ht="27" hidden="1">
      <c r="D16" s="23"/>
      <c r="E16" s="78" t="s">
        <v>574</v>
      </c>
      <c r="F16" s="309"/>
      <c r="G16" s="359"/>
    </row>
    <row r="17" spans="1:9" ht="19.5">
      <c r="D17" s="23"/>
      <c r="E17" s="24"/>
      <c r="F17" s="1054" t="s">
        <v>680</v>
      </c>
      <c r="G17" s="20"/>
    </row>
    <row r="18" spans="1:9" s="1053" customFormat="1" ht="5.25" hidden="1">
      <c r="A18" s="1050"/>
      <c r="B18" s="1048"/>
      <c r="C18" s="1051"/>
      <c r="D18" s="1052"/>
      <c r="E18" s="1046"/>
      <c r="F18" s="1045"/>
      <c r="G18" s="1052"/>
      <c r="I18" s="1049"/>
    </row>
    <row r="19" spans="1:9" ht="27">
      <c r="D19" s="23"/>
      <c r="E19" s="1047" t="s">
        <v>678</v>
      </c>
      <c r="F19" s="1162" t="s">
        <v>2780</v>
      </c>
      <c r="G19" s="359"/>
    </row>
    <row r="20" spans="1:9" ht="27">
      <c r="D20" s="23"/>
      <c r="E20" s="1047" t="s">
        <v>679</v>
      </c>
      <c r="F20" s="1161" t="s">
        <v>2781</v>
      </c>
      <c r="G20" s="359"/>
    </row>
    <row r="21" spans="1:9" s="1053" customFormat="1" ht="5.25" hidden="1">
      <c r="A21" s="1050"/>
      <c r="B21" s="1048"/>
      <c r="C21" s="1051"/>
      <c r="D21" s="1052"/>
      <c r="E21" s="1046"/>
      <c r="F21" s="1045"/>
      <c r="G21" s="1052"/>
      <c r="I21" s="1049"/>
    </row>
    <row r="22" spans="1:9" ht="19.5" hidden="1">
      <c r="D22" s="23"/>
      <c r="E22" s="24"/>
      <c r="F22" s="414" t="s">
        <v>581</v>
      </c>
      <c r="G22" s="20"/>
    </row>
    <row r="23" spans="1:9" s="1070" customFormat="1" ht="5.25" hidden="1">
      <c r="A23" s="1067"/>
      <c r="B23" s="1065"/>
      <c r="C23" s="1068"/>
      <c r="D23" s="1069"/>
      <c r="E23" s="1046"/>
      <c r="F23" s="1045"/>
      <c r="G23" s="1069"/>
      <c r="I23" s="1066"/>
    </row>
    <row r="24" spans="1:9" ht="27" hidden="1">
      <c r="D24" s="23"/>
      <c r="E24" s="1055" t="s">
        <v>681</v>
      </c>
      <c r="F24" s="309"/>
      <c r="G24" s="359"/>
    </row>
    <row r="25" spans="1:9" ht="27" hidden="1">
      <c r="D25" s="23"/>
      <c r="E25" s="1055" t="s">
        <v>682</v>
      </c>
      <c r="F25" s="311"/>
      <c r="G25" s="359"/>
    </row>
    <row r="26" spans="1:9" s="1070" customFormat="1" ht="5.25" hidden="1">
      <c r="A26" s="1067"/>
      <c r="B26" s="1065"/>
      <c r="C26" s="1068"/>
      <c r="D26" s="1069"/>
      <c r="E26" s="1046"/>
      <c r="F26" s="1045"/>
      <c r="G26" s="1069"/>
      <c r="I26" s="1066"/>
    </row>
    <row r="27" spans="1:9" s="348" customFormat="1" ht="35.1" customHeight="1">
      <c r="A27" s="353"/>
      <c r="B27" s="343"/>
      <c r="C27" s="344"/>
      <c r="D27" s="354"/>
      <c r="E27" s="350"/>
      <c r="F27" s="355"/>
      <c r="G27" s="356"/>
      <c r="I27" s="349"/>
    </row>
    <row r="28" spans="1:9" ht="27">
      <c r="D28" s="23"/>
      <c r="E28" s="78" t="s">
        <v>169</v>
      </c>
      <c r="F28" s="326" t="s">
        <v>84</v>
      </c>
      <c r="G28" s="359"/>
    </row>
    <row r="29" spans="1:9" ht="27">
      <c r="C29" s="27"/>
      <c r="D29" s="28"/>
      <c r="E29" s="29" t="s">
        <v>78</v>
      </c>
      <c r="F29" s="310" t="s">
        <v>1779</v>
      </c>
      <c r="G29" s="358"/>
    </row>
    <row r="30" spans="1:9" ht="27" hidden="1">
      <c r="C30" s="27"/>
      <c r="D30" s="28"/>
      <c r="E30" s="49" t="s">
        <v>202</v>
      </c>
      <c r="F30" s="311"/>
      <c r="G30" s="358"/>
    </row>
    <row r="31" spans="1:9" ht="27">
      <c r="C31" s="27"/>
      <c r="D31" s="28"/>
      <c r="E31" s="29" t="s">
        <v>52</v>
      </c>
      <c r="F31" s="310" t="s">
        <v>1780</v>
      </c>
      <c r="G31" s="358"/>
    </row>
    <row r="32" spans="1:9" ht="27">
      <c r="C32" s="27"/>
      <c r="D32" s="28"/>
      <c r="E32" s="29" t="s">
        <v>53</v>
      </c>
      <c r="F32" s="310" t="s">
        <v>1531</v>
      </c>
      <c r="G32" s="358"/>
      <c r="H32" s="30"/>
    </row>
    <row r="33" spans="1:9" s="348" customFormat="1" ht="6">
      <c r="A33" s="353"/>
      <c r="B33" s="343"/>
      <c r="C33" s="344"/>
      <c r="D33" s="354"/>
      <c r="E33" s="350"/>
      <c r="F33" s="355"/>
      <c r="G33" s="356"/>
      <c r="I33" s="349"/>
    </row>
    <row r="34" spans="1:9" ht="27">
      <c r="A34" s="191"/>
      <c r="D34" s="25"/>
      <c r="E34" s="750" t="s">
        <v>638</v>
      </c>
      <c r="F34" s="1163" t="s">
        <v>641</v>
      </c>
      <c r="G34" s="357"/>
    </row>
    <row r="35" spans="1:9" s="348" customFormat="1" ht="6">
      <c r="A35" s="353"/>
      <c r="B35" s="343"/>
      <c r="C35" s="344"/>
      <c r="D35" s="354"/>
      <c r="E35" s="350"/>
      <c r="F35" s="355"/>
      <c r="G35" s="356"/>
      <c r="I35" s="349"/>
    </row>
    <row r="36" spans="1:9" ht="27">
      <c r="A36" s="191"/>
      <c r="D36" s="25"/>
      <c r="E36" s="78" t="s">
        <v>242</v>
      </c>
      <c r="F36" s="1163" t="s">
        <v>203</v>
      </c>
      <c r="G36" s="357"/>
    </row>
    <row r="37" spans="1:9" s="348" customFormat="1" ht="6" hidden="1">
      <c r="A37" s="342"/>
      <c r="B37" s="343"/>
      <c r="C37" s="344"/>
      <c r="D37" s="345"/>
      <c r="E37" s="346"/>
      <c r="F37" s="347"/>
      <c r="G37" s="345"/>
      <c r="I37" s="349"/>
    </row>
    <row r="38" spans="1:9" s="1058" customFormat="1" ht="6" hidden="1">
      <c r="A38" s="1061"/>
      <c r="B38" s="1056"/>
      <c r="C38" s="1057"/>
      <c r="D38" s="1062"/>
      <c r="E38" s="1060"/>
      <c r="F38" s="1063"/>
      <c r="G38" s="1064"/>
      <c r="I38" s="1059"/>
    </row>
    <row r="39" spans="1:9" s="348" customFormat="1" ht="6">
      <c r="A39" s="353"/>
      <c r="B39" s="343"/>
      <c r="C39" s="344"/>
      <c r="D39" s="354"/>
      <c r="E39" s="350"/>
      <c r="F39" s="355"/>
      <c r="G39" s="356"/>
      <c r="I39" s="349"/>
    </row>
    <row r="40" spans="1:9" ht="27">
      <c r="A40" s="193"/>
      <c r="B40" s="87"/>
      <c r="D40" s="32"/>
      <c r="E40" s="31" t="s">
        <v>524</v>
      </c>
      <c r="F40" s="1181" t="s">
        <v>2782</v>
      </c>
      <c r="G40" s="357"/>
    </row>
    <row r="41" spans="1:9" ht="27">
      <c r="A41" s="193"/>
      <c r="B41" s="87"/>
      <c r="D41" s="32"/>
      <c r="E41" s="38" t="s">
        <v>525</v>
      </c>
      <c r="F41" s="1181" t="s">
        <v>2783</v>
      </c>
      <c r="G41" s="357"/>
    </row>
    <row r="42" spans="1:9" ht="19.5">
      <c r="D42" s="23"/>
      <c r="E42" s="24"/>
      <c r="F42" s="414" t="s">
        <v>557</v>
      </c>
      <c r="G42" s="20"/>
    </row>
    <row r="43" spans="1:9" ht="27">
      <c r="A43" s="193"/>
      <c r="D43" s="20"/>
      <c r="E43" s="412" t="s">
        <v>86</v>
      </c>
      <c r="F43" s="1209" t="s">
        <v>2784</v>
      </c>
      <c r="G43" s="357"/>
    </row>
    <row r="44" spans="1:9" ht="27">
      <c r="A44" s="193"/>
      <c r="B44" s="87"/>
      <c r="D44" s="32"/>
      <c r="E44" s="412" t="s">
        <v>87</v>
      </c>
      <c r="F44" s="1209" t="s">
        <v>2785</v>
      </c>
      <c r="G44" s="357"/>
    </row>
    <row r="45" spans="1:9" ht="27">
      <c r="A45" s="193"/>
      <c r="B45" s="87"/>
      <c r="D45" s="32"/>
      <c r="E45" s="412" t="s">
        <v>558</v>
      </c>
      <c r="F45" s="1209" t="s">
        <v>2786</v>
      </c>
      <c r="G45" s="357"/>
    </row>
    <row r="46" spans="1:9" ht="27">
      <c r="D46" s="23"/>
      <c r="E46" s="413" t="s">
        <v>559</v>
      </c>
      <c r="F46" s="1209" t="s">
        <v>2787</v>
      </c>
      <c r="G46" s="359"/>
    </row>
    <row r="47" spans="1:9" ht="3" customHeight="1">
      <c r="A47" s="193"/>
      <c r="D47" s="20"/>
      <c r="F47" s="156"/>
      <c r="G47" s="26"/>
    </row>
    <row r="48" spans="1:9" ht="69" customHeight="1">
      <c r="A48" s="193"/>
      <c r="B48" s="87"/>
      <c r="D48" s="1175" t="s">
        <v>759</v>
      </c>
      <c r="E48" s="1288" t="s">
        <v>757</v>
      </c>
      <c r="F48" s="1288"/>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87"/>
      <c r="F54" s="1287"/>
      <c r="G54" s="1287"/>
      <c r="H54" s="1287"/>
      <c r="I54" s="1287"/>
    </row>
  </sheetData>
  <sheetProtection password="FA9C" sheet="1" objects="1" scenarios="1" formatColumns="0" formatRows="0"/>
  <dataConsolidate/>
  <mergeCells count="3">
    <mergeCell ref="E5:F5"/>
    <mergeCell ref="E54:I54"/>
    <mergeCell ref="E48:F48"/>
  </mergeCells>
  <phoneticPr fontId="10"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dataValidation type="list" allowBlank="1" showInputMessage="1" showErrorMessage="1" errorTitle="Ошибка" error="Выберите значение из списка" prompt="Выберите значение из списка" sqref="F34">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4"/>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6"/>
      <c r="W1" s="427" t="s">
        <v>324</v>
      </c>
      <c r="X1" s="383" t="s">
        <v>293</v>
      </c>
      <c r="Y1" s="383" t="s">
        <v>307</v>
      </c>
      <c r="Z1" s="141"/>
      <c r="AA1" s="199" t="s">
        <v>361</v>
      </c>
      <c r="AB1" s="199"/>
      <c r="AC1" s="199" t="s">
        <v>362</v>
      </c>
      <c r="AD1" s="199"/>
      <c r="AF1" s="154" t="s">
        <v>335</v>
      </c>
      <c r="AH1" s="141" t="s">
        <v>336</v>
      </c>
      <c r="AI1" s="141" t="s">
        <v>337</v>
      </c>
      <c r="AK1" s="141" t="s">
        <v>352</v>
      </c>
      <c r="AM1" s="141" t="s">
        <v>353</v>
      </c>
      <c r="AP1" s="141" t="s">
        <v>369</v>
      </c>
      <c r="AQ1" s="141" t="s">
        <v>368</v>
      </c>
      <c r="AS1" s="383" t="s">
        <v>374</v>
      </c>
      <c r="AU1" s="154" t="s">
        <v>382</v>
      </c>
      <c r="AW1" s="385" t="s">
        <v>526</v>
      </c>
      <c r="AX1" s="385" t="s">
        <v>527</v>
      </c>
      <c r="AZ1" s="1483" t="s">
        <v>560</v>
      </c>
      <c r="BA1" s="1483"/>
      <c r="BC1" s="775" t="s">
        <v>639</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5" t="s">
        <v>284</v>
      </c>
      <c r="O2" s="496" t="s">
        <v>606</v>
      </c>
      <c r="P2" s="629" t="s">
        <v>41</v>
      </c>
      <c r="Q2" s="173" t="s">
        <v>3</v>
      </c>
      <c r="R2" s="176" t="s">
        <v>23</v>
      </c>
      <c r="S2" s="174" t="s">
        <v>25</v>
      </c>
      <c r="T2" s="175" t="s">
        <v>29</v>
      </c>
      <c r="U2" s="171" t="s">
        <v>35</v>
      </c>
      <c r="V2" s="984">
        <v>1</v>
      </c>
      <c r="W2" s="428"/>
      <c r="X2" s="429" t="s">
        <v>582</v>
      </c>
      <c r="Y2" s="41" t="s">
        <v>732</v>
      </c>
      <c r="Z2" s="153"/>
      <c r="AA2" s="714" t="s">
        <v>632</v>
      </c>
      <c r="AB2" s="716" t="s">
        <v>632</v>
      </c>
      <c r="AC2" s="41" t="s">
        <v>309</v>
      </c>
      <c r="AD2" s="201" t="s">
        <v>309</v>
      </c>
      <c r="AF2" s="42" t="s">
        <v>35</v>
      </c>
      <c r="AH2" s="137" t="s">
        <v>340</v>
      </c>
      <c r="AI2" s="137" t="s">
        <v>340</v>
      </c>
      <c r="AK2" s="137" t="s">
        <v>344</v>
      </c>
      <c r="AM2" s="137" t="s">
        <v>354</v>
      </c>
      <c r="AP2" s="1264" t="s">
        <v>582</v>
      </c>
      <c r="AQ2" s="980" t="s">
        <v>674</v>
      </c>
      <c r="AS2" s="41" t="s">
        <v>372</v>
      </c>
      <c r="AU2" s="42" t="s">
        <v>375</v>
      </c>
      <c r="AW2" s="386" t="s">
        <v>528</v>
      </c>
      <c r="AX2" s="387" t="s">
        <v>528</v>
      </c>
      <c r="AZ2" s="415" t="s">
        <v>561</v>
      </c>
      <c r="BA2" s="416" t="s">
        <v>562</v>
      </c>
      <c r="BC2" s="754" t="s">
        <v>640</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5" t="s">
        <v>258</v>
      </c>
      <c r="O3" s="496" t="s">
        <v>607</v>
      </c>
      <c r="P3" s="629" t="s">
        <v>42</v>
      </c>
      <c r="Q3" s="173" t="s">
        <v>300</v>
      </c>
      <c r="R3" s="172" t="s">
        <v>302</v>
      </c>
      <c r="S3" s="174" t="s">
        <v>26</v>
      </c>
      <c r="T3" s="175" t="s">
        <v>30</v>
      </c>
      <c r="U3" s="171" t="s">
        <v>36</v>
      </c>
      <c r="V3" s="984">
        <v>2</v>
      </c>
      <c r="W3" s="428"/>
      <c r="X3" s="429" t="s">
        <v>674</v>
      </c>
      <c r="Y3" s="1077" t="s">
        <v>732</v>
      </c>
      <c r="Z3" s="153"/>
      <c r="AA3" s="714" t="s">
        <v>633</v>
      </c>
      <c r="AB3" s="716" t="s">
        <v>633</v>
      </c>
      <c r="AC3" s="41" t="s">
        <v>310</v>
      </c>
      <c r="AD3" s="201" t="s">
        <v>310</v>
      </c>
      <c r="AF3" s="42" t="s">
        <v>36</v>
      </c>
      <c r="AH3" s="137" t="s">
        <v>363</v>
      </c>
      <c r="AI3" s="137" t="s">
        <v>342</v>
      </c>
      <c r="AK3" s="137" t="s">
        <v>345</v>
      </c>
      <c r="AM3" s="137" t="s">
        <v>355</v>
      </c>
      <c r="AP3" s="1264" t="s">
        <v>675</v>
      </c>
      <c r="AQ3" s="980" t="s">
        <v>583</v>
      </c>
      <c r="AS3" s="41" t="s">
        <v>373</v>
      </c>
      <c r="AU3" s="42" t="s">
        <v>376</v>
      </c>
      <c r="AW3" s="386" t="s">
        <v>529</v>
      </c>
      <c r="AX3" s="387" t="s">
        <v>529</v>
      </c>
      <c r="AZ3" s="1087" t="s">
        <v>699</v>
      </c>
      <c r="BA3" s="1092" t="s">
        <v>698</v>
      </c>
      <c r="BC3" s="754" t="s">
        <v>641</v>
      </c>
    </row>
    <row r="4" spans="1:55" ht="101.25">
      <c r="A4" s="6" t="s">
        <v>102</v>
      </c>
      <c r="B4" s="41">
        <v>2002</v>
      </c>
      <c r="C4" s="41">
        <v>2015</v>
      </c>
      <c r="E4" s="137" t="s">
        <v>187</v>
      </c>
      <c r="F4" s="137" t="s">
        <v>227</v>
      </c>
      <c r="H4" s="137" t="s">
        <v>2</v>
      </c>
      <c r="I4" s="137" t="s">
        <v>49</v>
      </c>
      <c r="J4" s="137" t="s">
        <v>282</v>
      </c>
      <c r="K4" s="138" t="s">
        <v>248</v>
      </c>
      <c r="L4" s="138" t="s">
        <v>248</v>
      </c>
      <c r="M4" s="138">
        <v>3</v>
      </c>
      <c r="N4" s="625" t="s">
        <v>285</v>
      </c>
      <c r="O4" s="513" t="s">
        <v>608</v>
      </c>
      <c r="Q4" s="173" t="s">
        <v>22</v>
      </c>
      <c r="R4" s="172" t="s">
        <v>454</v>
      </c>
      <c r="S4" s="174" t="s">
        <v>27</v>
      </c>
      <c r="T4" s="175" t="s">
        <v>31</v>
      </c>
      <c r="U4" s="171" t="s">
        <v>37</v>
      </c>
      <c r="V4" s="984">
        <v>3</v>
      </c>
      <c r="W4" s="428"/>
      <c r="X4" s="429"/>
      <c r="Y4" s="714"/>
      <c r="Z4" s="200"/>
      <c r="AC4" s="41" t="s">
        <v>311</v>
      </c>
      <c r="AD4" s="201" t="s">
        <v>311</v>
      </c>
      <c r="AF4" s="42" t="s">
        <v>37</v>
      </c>
      <c r="AH4" s="42" t="s">
        <v>366</v>
      </c>
      <c r="AK4" s="137" t="s">
        <v>346</v>
      </c>
      <c r="AM4" s="137" t="s">
        <v>356</v>
      </c>
      <c r="AP4" s="1264" t="s">
        <v>674</v>
      </c>
      <c r="AQ4" s="980" t="s">
        <v>584</v>
      </c>
      <c r="AS4" s="41" t="s">
        <v>343</v>
      </c>
      <c r="AU4" s="42" t="s">
        <v>377</v>
      </c>
      <c r="AW4" s="386" t="s">
        <v>530</v>
      </c>
      <c r="AX4" s="387" t="s">
        <v>530</v>
      </c>
      <c r="AZ4" s="1087" t="s">
        <v>711</v>
      </c>
      <c r="BA4" s="1092" t="s">
        <v>710</v>
      </c>
      <c r="BC4" s="754" t="s">
        <v>642</v>
      </c>
    </row>
    <row r="5" spans="1:55" ht="33.75">
      <c r="A5" s="6" t="s">
        <v>103</v>
      </c>
      <c r="B5" s="41">
        <v>2003</v>
      </c>
      <c r="C5" s="41">
        <v>2016</v>
      </c>
      <c r="E5" s="137" t="s">
        <v>188</v>
      </c>
      <c r="F5" s="137" t="s">
        <v>228</v>
      </c>
      <c r="I5" s="137" t="s">
        <v>50</v>
      </c>
      <c r="K5" s="138" t="s">
        <v>246</v>
      </c>
      <c r="L5" s="138" t="s">
        <v>246</v>
      </c>
      <c r="M5" s="138">
        <v>4</v>
      </c>
      <c r="N5" s="626" t="s">
        <v>286</v>
      </c>
      <c r="O5" s="513" t="s">
        <v>609</v>
      </c>
      <c r="Q5" s="173" t="s">
        <v>301</v>
      </c>
      <c r="R5" s="172" t="s">
        <v>303</v>
      </c>
      <c r="T5" s="42" t="s">
        <v>32</v>
      </c>
      <c r="U5" s="171" t="s">
        <v>38</v>
      </c>
      <c r="V5" s="984">
        <v>4</v>
      </c>
      <c r="W5" s="428"/>
      <c r="X5" s="429" t="s">
        <v>583</v>
      </c>
      <c r="Y5" s="714" t="s">
        <v>733</v>
      </c>
      <c r="Z5" s="200">
        <v>1</v>
      </c>
      <c r="AF5" s="42" t="s">
        <v>326</v>
      </c>
      <c r="AH5" s="137" t="s">
        <v>364</v>
      </c>
      <c r="AK5" s="137" t="s">
        <v>347</v>
      </c>
      <c r="AM5" s="137" t="s">
        <v>357</v>
      </c>
      <c r="AP5" s="1264" t="s">
        <v>583</v>
      </c>
      <c r="AQ5" s="980" t="s">
        <v>585</v>
      </c>
      <c r="AU5" s="42" t="s">
        <v>378</v>
      </c>
      <c r="AW5" s="386" t="s">
        <v>531</v>
      </c>
      <c r="AX5" s="387" t="s">
        <v>531</v>
      </c>
      <c r="AZ5" s="1087" t="s">
        <v>727</v>
      </c>
      <c r="BA5" s="1092" t="s">
        <v>726</v>
      </c>
      <c r="BC5" s="754" t="s">
        <v>643</v>
      </c>
    </row>
    <row r="6" spans="1:55" ht="45">
      <c r="A6" s="6" t="s">
        <v>104</v>
      </c>
      <c r="B6" s="41">
        <v>2004</v>
      </c>
      <c r="C6" s="41">
        <v>2017</v>
      </c>
      <c r="E6" s="137" t="s">
        <v>189</v>
      </c>
      <c r="F6" s="140"/>
      <c r="G6" s="141" t="s">
        <v>290</v>
      </c>
      <c r="H6" s="141" t="s">
        <v>257</v>
      </c>
      <c r="I6" s="137" t="s">
        <v>67</v>
      </c>
      <c r="J6" s="141" t="s">
        <v>263</v>
      </c>
      <c r="N6" s="626" t="s">
        <v>287</v>
      </c>
      <c r="O6" s="513" t="s">
        <v>610</v>
      </c>
      <c r="R6" s="172" t="s">
        <v>3</v>
      </c>
      <c r="T6" s="42" t="s">
        <v>33</v>
      </c>
      <c r="U6" s="171" t="s">
        <v>326</v>
      </c>
      <c r="V6" s="984">
        <v>5</v>
      </c>
      <c r="W6" s="428"/>
      <c r="X6" s="714" t="s">
        <v>584</v>
      </c>
      <c r="Y6" s="714" t="s">
        <v>740</v>
      </c>
      <c r="Z6" s="200"/>
      <c r="AA6" s="211"/>
      <c r="AH6" s="137" t="s">
        <v>365</v>
      </c>
      <c r="AK6" s="137" t="s">
        <v>348</v>
      </c>
      <c r="AM6" s="137" t="s">
        <v>358</v>
      </c>
      <c r="AP6" s="1264" t="s">
        <v>584</v>
      </c>
      <c r="AQ6" s="980" t="s">
        <v>586</v>
      </c>
      <c r="AU6" s="212" t="s">
        <v>379</v>
      </c>
      <c r="AW6" s="386" t="s">
        <v>532</v>
      </c>
      <c r="AX6" s="387" t="s">
        <v>532</v>
      </c>
      <c r="AZ6" s="1087" t="s">
        <v>728</v>
      </c>
      <c r="BA6" s="1092" t="s">
        <v>734</v>
      </c>
    </row>
    <row r="7" spans="1:55" ht="33.75">
      <c r="A7" s="6" t="s">
        <v>105</v>
      </c>
      <c r="B7" s="41">
        <v>2005</v>
      </c>
      <c r="E7" s="137" t="s">
        <v>190</v>
      </c>
      <c r="F7" s="140"/>
      <c r="G7" s="137" t="s">
        <v>254</v>
      </c>
      <c r="H7" s="137" t="s">
        <v>256</v>
      </c>
      <c r="I7" s="137" t="s">
        <v>68</v>
      </c>
      <c r="J7" s="137" t="s">
        <v>283</v>
      </c>
      <c r="N7" s="627" t="s">
        <v>288</v>
      </c>
      <c r="O7" s="513" t="s">
        <v>611</v>
      </c>
      <c r="U7" s="171" t="s">
        <v>84</v>
      </c>
      <c r="V7" s="985" t="s">
        <v>68</v>
      </c>
      <c r="W7" s="428"/>
      <c r="X7" s="714" t="s">
        <v>585</v>
      </c>
      <c r="Y7" s="1077" t="s">
        <v>733</v>
      </c>
      <c r="Z7" s="200"/>
      <c r="AA7" s="211"/>
      <c r="AH7" s="137" t="s">
        <v>341</v>
      </c>
      <c r="AK7" s="137" t="s">
        <v>349</v>
      </c>
      <c r="AM7" s="137" t="s">
        <v>359</v>
      </c>
      <c r="AP7" s="1264" t="s">
        <v>585</v>
      </c>
      <c r="AQ7" s="980" t="s">
        <v>589</v>
      </c>
      <c r="AU7" s="212" t="s">
        <v>380</v>
      </c>
      <c r="AW7" s="386" t="s">
        <v>533</v>
      </c>
      <c r="AX7" s="387" t="s">
        <v>533</v>
      </c>
      <c r="AZ7" s="1087" t="s">
        <v>729</v>
      </c>
      <c r="BA7" s="1092" t="s">
        <v>739</v>
      </c>
    </row>
    <row r="8" spans="1:55" ht="33.75">
      <c r="A8" s="6" t="s">
        <v>106</v>
      </c>
      <c r="B8" s="41">
        <v>2006</v>
      </c>
      <c r="E8" s="137" t="s">
        <v>191</v>
      </c>
      <c r="F8" s="140"/>
      <c r="G8" s="137" t="s">
        <v>255</v>
      </c>
      <c r="H8" s="137" t="s">
        <v>262</v>
      </c>
      <c r="I8" s="137" t="s">
        <v>182</v>
      </c>
      <c r="J8" s="137" t="s">
        <v>279</v>
      </c>
      <c r="N8" s="628" t="s">
        <v>289</v>
      </c>
      <c r="O8" s="513" t="s">
        <v>612</v>
      </c>
      <c r="V8" s="985" t="s">
        <v>182</v>
      </c>
      <c r="W8" s="428"/>
      <c r="X8" s="714" t="s">
        <v>586</v>
      </c>
      <c r="Y8" s="1077" t="s">
        <v>733</v>
      </c>
      <c r="Z8" s="200"/>
      <c r="AA8" s="211"/>
      <c r="AK8" s="137" t="s">
        <v>350</v>
      </c>
      <c r="AP8" s="1264" t="s">
        <v>586</v>
      </c>
      <c r="AQ8" s="980" t="s">
        <v>588</v>
      </c>
      <c r="AU8" s="212" t="s">
        <v>381</v>
      </c>
      <c r="AW8" s="386" t="s">
        <v>534</v>
      </c>
      <c r="AX8" s="387" t="s">
        <v>534</v>
      </c>
      <c r="AZ8" s="1087" t="s">
        <v>730</v>
      </c>
      <c r="BA8" s="1092" t="s">
        <v>749</v>
      </c>
    </row>
    <row r="9" spans="1:55" ht="33.75">
      <c r="A9" s="6" t="s">
        <v>107</v>
      </c>
      <c r="B9" s="41">
        <v>2007</v>
      </c>
      <c r="E9" s="137" t="s">
        <v>192</v>
      </c>
      <c r="F9" s="140"/>
      <c r="G9" s="137" t="s">
        <v>262</v>
      </c>
      <c r="I9" s="137" t="s">
        <v>183</v>
      </c>
      <c r="O9" s="513" t="s">
        <v>613</v>
      </c>
      <c r="V9" s="985" t="s">
        <v>183</v>
      </c>
      <c r="W9" s="428"/>
      <c r="X9" s="714" t="s">
        <v>587</v>
      </c>
      <c r="Y9" s="1077" t="s">
        <v>732</v>
      </c>
      <c r="Z9" s="200">
        <v>1</v>
      </c>
      <c r="AA9" s="211"/>
      <c r="AK9" s="137" t="s">
        <v>351</v>
      </c>
      <c r="AP9" s="1264" t="s">
        <v>589</v>
      </c>
      <c r="AQ9" s="980" t="s">
        <v>587</v>
      </c>
      <c r="AW9" s="386" t="s">
        <v>535</v>
      </c>
      <c r="AX9" s="387" t="s">
        <v>535</v>
      </c>
      <c r="AZ9" s="1087" t="s">
        <v>731</v>
      </c>
      <c r="BA9" s="1092" t="s">
        <v>746</v>
      </c>
    </row>
    <row r="10" spans="1:55" ht="112.5">
      <c r="A10" s="6" t="s">
        <v>108</v>
      </c>
      <c r="B10" s="41">
        <v>2008</v>
      </c>
      <c r="E10" s="137" t="s">
        <v>193</v>
      </c>
      <c r="F10" s="140"/>
      <c r="I10" s="137" t="s">
        <v>207</v>
      </c>
      <c r="O10" s="513" t="s">
        <v>614</v>
      </c>
      <c r="V10" s="986" t="s">
        <v>207</v>
      </c>
      <c r="W10" s="983"/>
      <c r="X10" s="981" t="s">
        <v>588</v>
      </c>
      <c r="Y10" s="982" t="s">
        <v>745</v>
      </c>
      <c r="Z10" s="200"/>
      <c r="AP10" s="1264" t="s">
        <v>588</v>
      </c>
      <c r="AQ10" s="980" t="s">
        <v>582</v>
      </c>
      <c r="AW10" s="386" t="s">
        <v>536</v>
      </c>
      <c r="AX10" s="387" t="s">
        <v>536</v>
      </c>
    </row>
    <row r="11" spans="1:55" ht="22.5">
      <c r="A11" s="6" t="s">
        <v>109</v>
      </c>
      <c r="B11" s="41">
        <v>2009</v>
      </c>
      <c r="E11" s="137" t="s">
        <v>194</v>
      </c>
      <c r="F11" s="140"/>
      <c r="I11" s="137" t="s">
        <v>208</v>
      </c>
      <c r="O11" s="496" t="s">
        <v>615</v>
      </c>
      <c r="V11" s="985" t="s">
        <v>208</v>
      </c>
      <c r="W11" s="430"/>
      <c r="X11" s="429" t="s">
        <v>589</v>
      </c>
      <c r="Y11" s="714" t="s">
        <v>744</v>
      </c>
      <c r="Z11" s="200"/>
      <c r="AP11" s="1264" t="s">
        <v>587</v>
      </c>
      <c r="AQ11" s="703"/>
      <c r="AW11" s="386" t="s">
        <v>537</v>
      </c>
      <c r="AX11" s="387" t="s">
        <v>537</v>
      </c>
    </row>
    <row r="12" spans="1:55" ht="33.75">
      <c r="A12" s="6" t="s">
        <v>64</v>
      </c>
      <c r="B12" s="41">
        <v>2010</v>
      </c>
      <c r="E12" s="137" t="s">
        <v>195</v>
      </c>
      <c r="F12" s="140"/>
      <c r="G12" s="141" t="s">
        <v>291</v>
      </c>
      <c r="H12" s="141" t="s">
        <v>259</v>
      </c>
      <c r="I12" s="137" t="s">
        <v>209</v>
      </c>
      <c r="O12" s="496" t="s">
        <v>3</v>
      </c>
      <c r="V12" s="985" t="s">
        <v>209</v>
      </c>
      <c r="W12" s="514"/>
      <c r="X12" s="429" t="s">
        <v>670</v>
      </c>
      <c r="Y12" s="1077" t="s">
        <v>732</v>
      </c>
      <c r="AP12" s="1043"/>
      <c r="AW12" s="386" t="s">
        <v>208</v>
      </c>
      <c r="AX12" s="387" t="s">
        <v>208</v>
      </c>
    </row>
    <row r="13" spans="1:55" ht="22.5">
      <c r="A13" s="6" t="s">
        <v>110</v>
      </c>
      <c r="B13" s="41">
        <v>2011</v>
      </c>
      <c r="E13" s="137" t="s">
        <v>196</v>
      </c>
      <c r="F13" s="140"/>
      <c r="G13" s="137" t="s">
        <v>260</v>
      </c>
      <c r="H13" s="137" t="s">
        <v>261</v>
      </c>
      <c r="I13" s="137" t="s">
        <v>210</v>
      </c>
      <c r="V13" s="985" t="s">
        <v>210</v>
      </c>
      <c r="W13" s="514"/>
      <c r="X13" s="514"/>
      <c r="Y13" s="514"/>
      <c r="AW13" s="386" t="s">
        <v>209</v>
      </c>
      <c r="AX13" s="387" t="s">
        <v>209</v>
      </c>
    </row>
    <row r="14" spans="1:55" ht="45">
      <c r="A14" s="6" t="s">
        <v>65</v>
      </c>
      <c r="B14" s="41">
        <v>2012</v>
      </c>
      <c r="G14" s="137" t="s">
        <v>262</v>
      </c>
      <c r="H14" s="137" t="s">
        <v>262</v>
      </c>
      <c r="I14" s="137" t="s">
        <v>211</v>
      </c>
      <c r="N14" s="93" t="s">
        <v>315</v>
      </c>
      <c r="V14" s="984">
        <v>13</v>
      </c>
      <c r="W14" s="428"/>
      <c r="X14" s="429" t="s">
        <v>675</v>
      </c>
      <c r="Y14" s="1077" t="s">
        <v>732</v>
      </c>
      <c r="AW14" s="386" t="s">
        <v>210</v>
      </c>
      <c r="AX14" s="387" t="s">
        <v>210</v>
      </c>
    </row>
    <row r="15" spans="1:55" ht="63.75">
      <c r="A15" s="6" t="s">
        <v>438</v>
      </c>
      <c r="B15" s="41">
        <v>2013</v>
      </c>
      <c r="I15" s="137" t="s">
        <v>212</v>
      </c>
      <c r="N15" s="170" t="s">
        <v>323</v>
      </c>
      <c r="V15" s="497"/>
      <c r="W15" s="497"/>
      <c r="X15" s="210"/>
      <c r="Y15" s="497"/>
      <c r="AW15" s="386" t="s">
        <v>211</v>
      </c>
      <c r="AX15" s="387" t="s">
        <v>211</v>
      </c>
    </row>
    <row r="16" spans="1:55" ht="21" customHeight="1">
      <c r="A16" s="6" t="s">
        <v>111</v>
      </c>
      <c r="B16" s="41">
        <v>2014</v>
      </c>
      <c r="I16" s="137" t="s">
        <v>213</v>
      </c>
      <c r="N16" s="170" t="s">
        <v>322</v>
      </c>
      <c r="AW16" s="386" t="s">
        <v>212</v>
      </c>
      <c r="AX16" s="387" t="s">
        <v>212</v>
      </c>
    </row>
    <row r="17" spans="1:50" ht="21" customHeight="1">
      <c r="A17" s="6" t="s">
        <v>112</v>
      </c>
      <c r="B17" s="41">
        <v>2015</v>
      </c>
      <c r="I17" s="137" t="s">
        <v>214</v>
      </c>
      <c r="N17" s="170" t="s">
        <v>321</v>
      </c>
      <c r="X17" s="210"/>
      <c r="AW17" s="386" t="s">
        <v>213</v>
      </c>
      <c r="AX17" s="387" t="s">
        <v>213</v>
      </c>
    </row>
    <row r="18" spans="1:50" ht="21" customHeight="1">
      <c r="A18" s="6" t="s">
        <v>113</v>
      </c>
      <c r="B18" s="41">
        <v>2016</v>
      </c>
      <c r="I18" s="137" t="s">
        <v>215</v>
      </c>
      <c r="N18" s="170" t="s">
        <v>320</v>
      </c>
      <c r="X18" s="210"/>
      <c r="AW18" s="386" t="s">
        <v>214</v>
      </c>
      <c r="AX18" s="387" t="s">
        <v>214</v>
      </c>
    </row>
    <row r="19" spans="1:50" ht="21" customHeight="1">
      <c r="A19" s="6" t="s">
        <v>114</v>
      </c>
      <c r="B19" s="41">
        <v>2017</v>
      </c>
      <c r="I19" s="137" t="s">
        <v>216</v>
      </c>
      <c r="N19" s="170" t="s">
        <v>319</v>
      </c>
      <c r="X19" s="210"/>
      <c r="AW19" s="386" t="s">
        <v>215</v>
      </c>
      <c r="AX19" s="387" t="s">
        <v>215</v>
      </c>
    </row>
    <row r="20" spans="1:50" ht="21" customHeight="1">
      <c r="A20" s="6" t="s">
        <v>115</v>
      </c>
      <c r="B20" s="41">
        <v>2018</v>
      </c>
      <c r="I20" s="137" t="s">
        <v>217</v>
      </c>
      <c r="N20" s="170" t="s">
        <v>318</v>
      </c>
      <c r="AW20" s="386" t="s">
        <v>216</v>
      </c>
      <c r="AX20" s="387" t="s">
        <v>216</v>
      </c>
    </row>
    <row r="21" spans="1:50" ht="21" customHeight="1">
      <c r="A21" s="6" t="s">
        <v>116</v>
      </c>
      <c r="B21" s="41">
        <v>2019</v>
      </c>
      <c r="I21" s="137" t="s">
        <v>218</v>
      </c>
      <c r="N21" s="170" t="s">
        <v>317</v>
      </c>
      <c r="AW21" s="386" t="s">
        <v>217</v>
      </c>
      <c r="AX21" s="387" t="s">
        <v>217</v>
      </c>
    </row>
    <row r="22" spans="1:50" ht="21" customHeight="1">
      <c r="A22" s="6" t="s">
        <v>117</v>
      </c>
      <c r="B22" s="41">
        <v>2020</v>
      </c>
      <c r="N22" s="170" t="s">
        <v>316</v>
      </c>
      <c r="AW22" s="386" t="s">
        <v>218</v>
      </c>
      <c r="AX22" s="387" t="s">
        <v>218</v>
      </c>
    </row>
    <row r="23" spans="1:50" ht="21" customHeight="1">
      <c r="A23" s="6" t="s">
        <v>118</v>
      </c>
      <c r="B23" s="41">
        <v>2021</v>
      </c>
      <c r="AW23" s="386" t="s">
        <v>538</v>
      </c>
      <c r="AX23" s="387" t="s">
        <v>538</v>
      </c>
    </row>
    <row r="24" spans="1:50" ht="21" customHeight="1">
      <c r="A24" s="6" t="s">
        <v>119</v>
      </c>
      <c r="B24" s="41">
        <v>2022</v>
      </c>
      <c r="AW24" s="386" t="s">
        <v>539</v>
      </c>
      <c r="AX24" s="387" t="s">
        <v>539</v>
      </c>
    </row>
    <row r="25" spans="1:50">
      <c r="A25" s="6" t="s">
        <v>120</v>
      </c>
      <c r="B25" s="41">
        <v>2023</v>
      </c>
      <c r="AW25" s="386" t="s">
        <v>540</v>
      </c>
      <c r="AX25" s="387" t="s">
        <v>540</v>
      </c>
    </row>
    <row r="26" spans="1:50">
      <c r="A26" s="6" t="s">
        <v>121</v>
      </c>
      <c r="B26" s="41">
        <v>2024</v>
      </c>
      <c r="AX26" s="387" t="s">
        <v>541</v>
      </c>
    </row>
    <row r="27" spans="1:50">
      <c r="A27" s="6" t="s">
        <v>122</v>
      </c>
      <c r="B27" s="41">
        <v>2025</v>
      </c>
      <c r="AX27" s="387" t="s">
        <v>542</v>
      </c>
    </row>
    <row r="28" spans="1:50">
      <c r="A28" s="6" t="s">
        <v>123</v>
      </c>
      <c r="D28" s="262"/>
      <c r="E28" s="263"/>
      <c r="F28" s="263"/>
      <c r="H28" s="264" t="s">
        <v>406</v>
      </c>
      <c r="AX28" s="387" t="s">
        <v>543</v>
      </c>
    </row>
    <row r="29" spans="1:50">
      <c r="A29" s="6" t="s">
        <v>124</v>
      </c>
      <c r="D29" s="265" t="s">
        <v>407</v>
      </c>
      <c r="E29" s="266" t="str">
        <f>IF(periodStart = "","", periodStart)</f>
        <v>01.01.2019</v>
      </c>
      <c r="F29" s="266" t="str">
        <f>IF(periodEnd = "","", periodEnd)</f>
        <v>31.12.2023</v>
      </c>
      <c r="H29" s="267" t="s">
        <v>2821</v>
      </c>
      <c r="AX29" s="387" t="s">
        <v>544</v>
      </c>
    </row>
    <row r="30" spans="1:50">
      <c r="A30" s="6" t="s">
        <v>125</v>
      </c>
      <c r="D30" s="268"/>
      <c r="E30" s="269"/>
      <c r="F30" s="269"/>
      <c r="AX30" s="387" t="s">
        <v>545</v>
      </c>
    </row>
    <row r="31" spans="1:50" ht="12.75">
      <c r="A31" s="6" t="s">
        <v>126</v>
      </c>
      <c r="D31" s="262"/>
      <c r="E31" s="263"/>
      <c r="F31" s="263"/>
      <c r="H31" s="270"/>
      <c r="AX31" s="387" t="s">
        <v>546</v>
      </c>
    </row>
    <row r="32" spans="1:50">
      <c r="A32" s="6" t="s">
        <v>127</v>
      </c>
      <c r="D32" s="265" t="s">
        <v>408</v>
      </c>
      <c r="E32" s="271"/>
      <c r="F32" s="271"/>
      <c r="H32" s="272" t="s">
        <v>409</v>
      </c>
      <c r="O32" s="497" t="s">
        <v>606</v>
      </c>
      <c r="AX32" s="387" t="s">
        <v>547</v>
      </c>
    </row>
    <row r="33" spans="1:50">
      <c r="A33" s="6" t="s">
        <v>128</v>
      </c>
      <c r="O33" s="497" t="s">
        <v>607</v>
      </c>
      <c r="AX33" s="387" t="s">
        <v>548</v>
      </c>
    </row>
    <row r="34" spans="1:50">
      <c r="A34" s="6" t="s">
        <v>129</v>
      </c>
      <c r="O34" s="497" t="s">
        <v>608</v>
      </c>
      <c r="AX34" s="387" t="s">
        <v>549</v>
      </c>
    </row>
    <row r="35" spans="1:50">
      <c r="A35" s="6" t="s">
        <v>130</v>
      </c>
      <c r="O35" s="497" t="s">
        <v>609</v>
      </c>
      <c r="X35" s="497"/>
      <c r="Y35" s="497"/>
      <c r="AX35" s="387" t="s">
        <v>550</v>
      </c>
    </row>
    <row r="36" spans="1:50">
      <c r="A36" s="6" t="s">
        <v>94</v>
      </c>
      <c r="O36" s="497" t="s">
        <v>610</v>
      </c>
      <c r="AX36" s="387" t="s">
        <v>551</v>
      </c>
    </row>
    <row r="37" spans="1:50">
      <c r="A37" s="6" t="s">
        <v>95</v>
      </c>
      <c r="O37" s="497" t="s">
        <v>611</v>
      </c>
      <c r="AX37" s="387" t="s">
        <v>552</v>
      </c>
    </row>
    <row r="38" spans="1:50">
      <c r="A38" s="6" t="s">
        <v>96</v>
      </c>
      <c r="O38" s="497" t="s">
        <v>612</v>
      </c>
      <c r="AX38" s="387" t="s">
        <v>553</v>
      </c>
    </row>
    <row r="39" spans="1:50">
      <c r="A39" s="6" t="s">
        <v>97</v>
      </c>
      <c r="O39" s="497" t="s">
        <v>613</v>
      </c>
      <c r="AX39" s="387" t="s">
        <v>501</v>
      </c>
    </row>
    <row r="40" spans="1:50">
      <c r="A40" s="6" t="s">
        <v>98</v>
      </c>
      <c r="O40" s="497" t="s">
        <v>614</v>
      </c>
      <c r="AX40" s="387" t="s">
        <v>502</v>
      </c>
    </row>
    <row r="41" spans="1:50">
      <c r="A41" s="6" t="s">
        <v>99</v>
      </c>
      <c r="O41" s="497" t="s">
        <v>615</v>
      </c>
      <c r="AX41" s="387" t="s">
        <v>503</v>
      </c>
    </row>
    <row r="42" spans="1:50">
      <c r="A42" s="6" t="s">
        <v>131</v>
      </c>
      <c r="AX42" s="387" t="s">
        <v>504</v>
      </c>
    </row>
    <row r="43" spans="1:50">
      <c r="A43" s="6" t="s">
        <v>132</v>
      </c>
      <c r="AX43" s="387" t="s">
        <v>505</v>
      </c>
    </row>
    <row r="44" spans="1:50">
      <c r="A44" s="6" t="s">
        <v>133</v>
      </c>
      <c r="AX44" s="387" t="s">
        <v>506</v>
      </c>
    </row>
    <row r="45" spans="1:50">
      <c r="A45" s="6" t="s">
        <v>134</v>
      </c>
      <c r="AX45" s="387" t="s">
        <v>507</v>
      </c>
    </row>
    <row r="46" spans="1:50">
      <c r="A46" s="6" t="s">
        <v>135</v>
      </c>
      <c r="AX46" s="387" t="s">
        <v>508</v>
      </c>
    </row>
    <row r="47" spans="1:50">
      <c r="A47" s="6" t="s">
        <v>156</v>
      </c>
      <c r="AX47" s="387" t="s">
        <v>509</v>
      </c>
    </row>
    <row r="48" spans="1:50">
      <c r="A48" s="6" t="s">
        <v>157</v>
      </c>
      <c r="AX48" s="387" t="s">
        <v>510</v>
      </c>
    </row>
    <row r="49" spans="1:50">
      <c r="A49" s="6" t="s">
        <v>158</v>
      </c>
      <c r="AX49" s="387" t="s">
        <v>511</v>
      </c>
    </row>
    <row r="50" spans="1:50">
      <c r="A50" s="6" t="s">
        <v>136</v>
      </c>
      <c r="AX50" s="387" t="s">
        <v>512</v>
      </c>
    </row>
    <row r="51" spans="1:50">
      <c r="A51" s="6" t="s">
        <v>137</v>
      </c>
      <c r="AX51" s="387" t="s">
        <v>513</v>
      </c>
    </row>
    <row r="52" spans="1:50">
      <c r="A52" s="6" t="s">
        <v>138</v>
      </c>
      <c r="AX52" s="387" t="s">
        <v>514</v>
      </c>
    </row>
    <row r="53" spans="1:50">
      <c r="A53" s="6" t="s">
        <v>139</v>
      </c>
      <c r="X53" s="449"/>
      <c r="AX53" s="387" t="s">
        <v>515</v>
      </c>
    </row>
    <row r="54" spans="1:50">
      <c r="A54" s="6" t="s">
        <v>140</v>
      </c>
      <c r="X54" s="449"/>
      <c r="AX54" s="387" t="s">
        <v>516</v>
      </c>
    </row>
    <row r="55" spans="1:50">
      <c r="A55" s="6" t="s">
        <v>141</v>
      </c>
      <c r="X55" s="449"/>
      <c r="AX55" s="387" t="s">
        <v>517</v>
      </c>
    </row>
    <row r="56" spans="1:50">
      <c r="A56" s="6" t="s">
        <v>142</v>
      </c>
      <c r="X56" s="449"/>
      <c r="AX56" s="387" t="s">
        <v>518</v>
      </c>
    </row>
    <row r="57" spans="1:50">
      <c r="A57" s="6" t="s">
        <v>386</v>
      </c>
      <c r="X57" s="449"/>
      <c r="AX57" s="387" t="s">
        <v>519</v>
      </c>
    </row>
    <row r="58" spans="1:50">
      <c r="A58" s="6" t="s">
        <v>143</v>
      </c>
      <c r="X58" s="449"/>
      <c r="AX58" s="387" t="s">
        <v>520</v>
      </c>
    </row>
    <row r="59" spans="1:50">
      <c r="A59" s="6" t="s">
        <v>144</v>
      </c>
      <c r="X59" s="449"/>
      <c r="AX59" s="387" t="s">
        <v>521</v>
      </c>
    </row>
    <row r="60" spans="1:50">
      <c r="A60" s="6" t="s">
        <v>145</v>
      </c>
      <c r="X60" s="449"/>
      <c r="AX60" s="387" t="s">
        <v>522</v>
      </c>
    </row>
    <row r="61" spans="1:50">
      <c r="A61" s="6" t="s">
        <v>146</v>
      </c>
      <c r="X61" s="449"/>
      <c r="AX61" s="387" t="s">
        <v>523</v>
      </c>
    </row>
    <row r="62" spans="1:50">
      <c r="A62" s="6" t="s">
        <v>89</v>
      </c>
      <c r="X62" s="449"/>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1"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3">
    <tabColor indexed="47"/>
  </sheetPr>
  <dimension ref="A1"/>
  <sheetViews>
    <sheetView showGridLines="0" zoomScaleNormal="100" workbookViewId="0"/>
  </sheetViews>
  <sheetFormatPr defaultRowHeight="11.25"/>
  <cols>
    <col min="1" max="16384" width="9.140625" style="1071"/>
  </cols>
  <sheetData>
    <row r="1" spans="1:1">
      <c r="A1" s="1072"/>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214"/>
  <sheetViews>
    <sheetView showGridLines="0" workbookViewId="0"/>
  </sheetViews>
  <sheetFormatPr defaultRowHeight="11.25"/>
  <sheetData>
    <row r="1" spans="1:1">
      <c r="A1" s="1171">
        <f>IF('Форма 4.10.2 | Т-ТЭ | &gt;=25МВт'!$O$22="",1,0)</f>
        <v>1</v>
      </c>
    </row>
    <row r="2" spans="1:1">
      <c r="A2" s="1171">
        <f>IF('Форма 4.10.2 | Т-ТЭ | &gt;=25МВт'!$O$23="",1,0)</f>
        <v>1</v>
      </c>
    </row>
    <row r="3" spans="1:1">
      <c r="A3" s="1171">
        <f>IF('Форма 4.10.2 | Т-ТЭ | &gt;=25МВт'!$M$24="",1,0)</f>
        <v>1</v>
      </c>
    </row>
    <row r="4" spans="1:1">
      <c r="A4" s="1171">
        <f>IF('Форма 4.10.2 | Т-ТЭ | &gt;=25МВт'!$R$24="",1,0)</f>
        <v>1</v>
      </c>
    </row>
    <row r="5" spans="1:1">
      <c r="A5" s="1171">
        <f>IF('Форма 4.10.2 | Т-ТЭ | &gt;=25МВт'!$T$24="",1,0)</f>
        <v>1</v>
      </c>
    </row>
    <row r="6" spans="1:1">
      <c r="A6" s="1171">
        <f>IF('Форма 4.10.2 | Т-ТЭ | &gt;=25МВт'!$S$24="",1,0)</f>
        <v>0</v>
      </c>
    </row>
    <row r="7" spans="1:1">
      <c r="A7" s="1171">
        <f>IF('Форма 4.10.2 | Т-ТЭ | &gt;=25МВт'!$U$24="",1,0)</f>
        <v>0</v>
      </c>
    </row>
    <row r="8" spans="1:1">
      <c r="A8" s="1171">
        <f>IF('Форма 4.10.2 | Т-ТЭ | ТСО'!$O$22="",1,0)</f>
        <v>1</v>
      </c>
    </row>
    <row r="9" spans="1:1">
      <c r="A9" s="1171">
        <f>IF('Форма 4.10.2 | Т-ТЭ | ТСО'!$O$23="",1,0)</f>
        <v>1</v>
      </c>
    </row>
    <row r="10" spans="1:1">
      <c r="A10" s="1171">
        <f>IF('Форма 4.10.2 | Т-ТЭ | ТСО'!$M$24="",1,0)</f>
        <v>1</v>
      </c>
    </row>
    <row r="11" spans="1:1">
      <c r="A11" s="1171">
        <f>IF('Форма 4.10.2 | Т-ТЭ | ТСО'!$R$24="",1,0)</f>
        <v>1</v>
      </c>
    </row>
    <row r="12" spans="1:1">
      <c r="A12" s="1171">
        <f>IF('Форма 4.10.2 | Т-ТЭ | ТСО'!$T$24="",1,0)</f>
        <v>1</v>
      </c>
    </row>
    <row r="13" spans="1:1">
      <c r="A13" s="1171">
        <f>IF('Форма 4.10.2 | Т-ТЭ | ТСО'!$S$24="",1,0)</f>
        <v>0</v>
      </c>
    </row>
    <row r="14" spans="1:1">
      <c r="A14" s="1171">
        <f>IF('Форма 4.10.2 | Т-ТЭ | ТСО'!$U$24="",1,0)</f>
        <v>0</v>
      </c>
    </row>
    <row r="15" spans="1:1">
      <c r="A15" s="1171">
        <f>IF('Форма 4.10.2 | Т-ТЭ | потр'!$O$22="",1,0)</f>
        <v>0</v>
      </c>
    </row>
    <row r="16" spans="1:1">
      <c r="A16" s="1171">
        <f>IF('Форма 4.10.2 | Т-ТЭ | потр'!$O$23="",1,0)</f>
        <v>0</v>
      </c>
    </row>
    <row r="17" spans="1:1">
      <c r="A17" s="1171">
        <f>IF('Форма 4.10.2 | Т-ТЭ | потр'!$M$24="",1,0)</f>
        <v>0</v>
      </c>
    </row>
    <row r="18" spans="1:1">
      <c r="A18" s="1171">
        <f>IF('Форма 4.10.2 | Т-ТЭ | потр'!$R$24="",1,0)</f>
        <v>0</v>
      </c>
    </row>
    <row r="19" spans="1:1">
      <c r="A19" s="1171">
        <f>IF('Форма 4.10.2 | Т-ТЭ | потр'!$T$24="",1,0)</f>
        <v>0</v>
      </c>
    </row>
    <row r="20" spans="1:1">
      <c r="A20" s="1171">
        <f>IF('Форма 4.10.2 | Т-ТЭ | потр'!$S$24="",1,0)</f>
        <v>0</v>
      </c>
    </row>
    <row r="21" spans="1:1">
      <c r="A21" s="1171">
        <f>IF('Форма 4.10.2 | Т-ТЭ | потр'!$U$24="",1,0)</f>
        <v>0</v>
      </c>
    </row>
    <row r="22" spans="1:1">
      <c r="A22" s="1171">
        <f>IF('Форма 4.10.2 | Т-ТЭ | предел'!$O$24="",1,0)</f>
        <v>1</v>
      </c>
    </row>
    <row r="23" spans="1:1">
      <c r="A23" s="1171">
        <f>IF('Форма 4.10.2 | Т-ТЭ | предел'!$O$25="",1,0)</f>
        <v>1</v>
      </c>
    </row>
    <row r="24" spans="1:1">
      <c r="A24" s="1171">
        <f>IF('Форма 4.10.2 | Т-ТЭ | предел'!$M$26="",1,0)</f>
        <v>1</v>
      </c>
    </row>
    <row r="25" spans="1:1">
      <c r="A25" s="1171">
        <f>IF('Форма 4.10.2 | Т-ТЭ | предел'!$R$26="",1,0)</f>
        <v>1</v>
      </c>
    </row>
    <row r="26" spans="1:1">
      <c r="A26" s="1171">
        <f>IF('Форма 4.10.2 | Т-ТЭ | предел'!$T$26="",1,0)</f>
        <v>1</v>
      </c>
    </row>
    <row r="27" spans="1:1">
      <c r="A27" s="1171">
        <f>IF('Форма 4.10.2 | Т-ТЭ | предел'!$S$26="",1,0)</f>
        <v>0</v>
      </c>
    </row>
    <row r="28" spans="1:1">
      <c r="A28" s="1171">
        <f>IF('Форма 4.10.2 | Т-ТЭ | предел'!$U$26="",1,0)</f>
        <v>0</v>
      </c>
    </row>
    <row r="29" spans="1:1">
      <c r="A29" s="1171">
        <f>IF('Форма 4.10.2 | Т-ТЭ | индикат'!$O$7="",1,0)</f>
        <v>1</v>
      </c>
    </row>
    <row r="30" spans="1:1">
      <c r="A30" s="1171">
        <f>IF('Форма 4.10.2 | Т-ТЭ | индикат'!$O$24="",1,0)</f>
        <v>1</v>
      </c>
    </row>
    <row r="31" spans="1:1">
      <c r="A31" s="1171">
        <f>IF('Форма 4.10.2 | Т-ТЭ | индикат'!$O$25="",1,0)</f>
        <v>1</v>
      </c>
    </row>
    <row r="32" spans="1:1">
      <c r="A32" s="1171">
        <f>IF('Форма 4.10.2 | Т-ТЭ | индикат'!$M$26="",1,0)</f>
        <v>1</v>
      </c>
    </row>
    <row r="33" spans="1:1">
      <c r="A33" s="1171">
        <f>IF('Форма 4.10.2 | Т-ТЭ | индикат'!$R$26="",1,0)</f>
        <v>1</v>
      </c>
    </row>
    <row r="34" spans="1:1">
      <c r="A34" s="1171">
        <f>IF('Форма 4.10.2 | Т-ТЭ | индикат'!$T$26="",1,0)</f>
        <v>1</v>
      </c>
    </row>
    <row r="35" spans="1:1">
      <c r="A35" s="1171">
        <f>IF('Форма 4.10.2 | Т-ТЭ | индикат'!$S$26="",1,0)</f>
        <v>0</v>
      </c>
    </row>
    <row r="36" spans="1:1">
      <c r="A36" s="1171">
        <f>IF('Форма 4.10.2 | Т-ТЭ | индикат'!$U$26="",1,0)</f>
        <v>0</v>
      </c>
    </row>
    <row r="37" spans="1:1">
      <c r="A37" s="1171">
        <f>IF('Форма 4.10.2 | Резерв мощности'!$O$22="",1,0)</f>
        <v>1</v>
      </c>
    </row>
    <row r="38" spans="1:1">
      <c r="A38" s="1171">
        <f>IF('Форма 4.10.2 | Резерв мощности'!$O$23="",1,0)</f>
        <v>1</v>
      </c>
    </row>
    <row r="39" spans="1:1">
      <c r="A39" s="1171">
        <f>IF('Форма 4.10.2 | Резерв мощности'!$M$24="",1,0)</f>
        <v>1</v>
      </c>
    </row>
    <row r="40" spans="1:1">
      <c r="A40" s="1171">
        <f>IF('Форма 4.10.2 | Резерв мощности'!$O$24="",1,0)</f>
        <v>1</v>
      </c>
    </row>
    <row r="41" spans="1:1">
      <c r="A41" s="1171">
        <f>IF('Форма 4.10.2 | Резерв мощности'!$R$24="",1,0)</f>
        <v>1</v>
      </c>
    </row>
    <row r="42" spans="1:1">
      <c r="A42" s="1171">
        <f>IF('Форма 4.10.2 | Резерв мощности'!$T$24="",1,0)</f>
        <v>1</v>
      </c>
    </row>
    <row r="43" spans="1:1">
      <c r="A43" s="1171">
        <f>IF('Форма 4.10.2 | Резерв мощности'!$S$24="",1,0)</f>
        <v>0</v>
      </c>
    </row>
    <row r="44" spans="1:1">
      <c r="A44" s="1171">
        <f>IF('Форма 4.10.2 | Резерв мощности'!$U$24="",1,0)</f>
        <v>0</v>
      </c>
    </row>
    <row r="45" spans="1:1">
      <c r="A45" s="1171">
        <f>IF('Форма 4.10.3 | Т-ТН'!$O$23="",1,0)</f>
        <v>1</v>
      </c>
    </row>
    <row r="46" spans="1:1">
      <c r="A46" s="1171">
        <f>IF('Форма 4.10.3 | Т-ТН'!$M$24="",1,0)</f>
        <v>1</v>
      </c>
    </row>
    <row r="47" spans="1:1">
      <c r="A47" s="1171">
        <f>IF('Форма 4.10.3 | Т-ТН'!$R$24="",1,0)</f>
        <v>1</v>
      </c>
    </row>
    <row r="48" spans="1:1">
      <c r="A48" s="1171">
        <f>IF('Форма 4.10.3 | Т-ТН'!$T$24="",1,0)</f>
        <v>1</v>
      </c>
    </row>
    <row r="49" spans="1:1">
      <c r="A49" s="1171">
        <f>IF('Форма 4.10.3 | Т-ТН'!$S$24="",1,0)</f>
        <v>0</v>
      </c>
    </row>
    <row r="50" spans="1:1">
      <c r="A50" s="1171">
        <f>IF('Форма 4.10.3 | Т-ТН'!$U$24="",1,0)</f>
        <v>0</v>
      </c>
    </row>
    <row r="51" spans="1:1">
      <c r="A51" s="1171">
        <f>IF('Форма 4.10.3 | Т-передача ТЭ'!$O$23="",1,0)</f>
        <v>1</v>
      </c>
    </row>
    <row r="52" spans="1:1">
      <c r="A52" s="1171">
        <f>IF('Форма 4.10.3 | Т-передача ТЭ'!$M$24="",1,0)</f>
        <v>1</v>
      </c>
    </row>
    <row r="53" spans="1:1">
      <c r="A53" s="1171">
        <f>IF('Форма 4.10.3 | Т-передача ТЭ'!$R$24="",1,0)</f>
        <v>1</v>
      </c>
    </row>
    <row r="54" spans="1:1">
      <c r="A54" s="1171">
        <f>IF('Форма 4.10.3 | Т-передача ТЭ'!$T$24="",1,0)</f>
        <v>1</v>
      </c>
    </row>
    <row r="55" spans="1:1">
      <c r="A55" s="1171">
        <f>IF('Форма 4.10.3 | Т-передача ТЭ'!$S$24="",1,0)</f>
        <v>0</v>
      </c>
    </row>
    <row r="56" spans="1:1">
      <c r="A56" s="1171">
        <f>IF('Форма 4.10.3 | Т-передача ТЭ'!$U$24="",1,0)</f>
        <v>0</v>
      </c>
    </row>
    <row r="57" spans="1:1">
      <c r="A57" s="1171">
        <f>IF('Форма 4.10.3 | Т-передача ТН'!$O$23="",1,0)</f>
        <v>1</v>
      </c>
    </row>
    <row r="58" spans="1:1">
      <c r="A58" s="1171">
        <f>IF('Форма 4.10.3 | Т-передача ТН'!$M$24="",1,0)</f>
        <v>1</v>
      </c>
    </row>
    <row r="59" spans="1:1">
      <c r="A59" s="1171">
        <f>IF('Форма 4.10.3 | Т-передача ТН'!$R$24="",1,0)</f>
        <v>1</v>
      </c>
    </row>
    <row r="60" spans="1:1">
      <c r="A60" s="1171">
        <f>IF('Форма 4.10.3 | Т-передача ТН'!$T$24="",1,0)</f>
        <v>1</v>
      </c>
    </row>
    <row r="61" spans="1:1">
      <c r="A61" s="1171">
        <f>IF('Форма 4.10.3 | Т-передача ТН'!$S$24="",1,0)</f>
        <v>0</v>
      </c>
    </row>
    <row r="62" spans="1:1">
      <c r="A62" s="1171">
        <f>IF('Форма 4.10.3 | Т-передача ТН'!$U$24="",1,0)</f>
        <v>0</v>
      </c>
    </row>
    <row r="63" spans="1:1">
      <c r="A63" s="1171">
        <f>IF('Форма 4.10.4 | Т-гор.вода'!$O$23="",1,0)</f>
        <v>1</v>
      </c>
    </row>
    <row r="64" spans="1:1">
      <c r="A64" s="1171">
        <f>IF('Форма 4.10.4 | Т-гор.вода'!$M$24="",1,0)</f>
        <v>0</v>
      </c>
    </row>
    <row r="65" spans="1:1">
      <c r="A65" s="1171">
        <f>IF('Форма 4.10.4 | Т-гор.вода'!$W$24="",1,0)</f>
        <v>1</v>
      </c>
    </row>
    <row r="66" spans="1:1">
      <c r="A66" s="1171">
        <f>IF('Форма 4.10.4 | Т-гор.вода'!$Y$24="",1,0)</f>
        <v>1</v>
      </c>
    </row>
    <row r="67" spans="1:1">
      <c r="A67" s="1171">
        <f>IF('Форма 4.10.4 | Т-гор.вода'!$M$25="",1,0)</f>
        <v>1</v>
      </c>
    </row>
    <row r="68" spans="1:1">
      <c r="A68" s="1171">
        <f>IF('Форма 4.10.4 | Т-гор.вода'!$X$24="",1,0)</f>
        <v>0</v>
      </c>
    </row>
    <row r="69" spans="1:1">
      <c r="A69" s="1171">
        <f>IF('Форма 4.10.4 | Т-гор.вода'!$Z$24="",1,0)</f>
        <v>0</v>
      </c>
    </row>
    <row r="70" spans="1:1">
      <c r="A70" s="1171">
        <f>IF('Форма 4.10.5 | Т-подкл'!$AB$23="",1,0)</f>
        <v>1</v>
      </c>
    </row>
    <row r="71" spans="1:1">
      <c r="A71" s="1171">
        <f>IF('Форма 4.10.5 | Т-подкл'!$AD$23="",1,0)</f>
        <v>1</v>
      </c>
    </row>
    <row r="72" spans="1:1">
      <c r="A72" s="1171">
        <f>IF('Форма 4.10.5 | Т-подкл'!$N$23="",1,0)</f>
        <v>0</v>
      </c>
    </row>
    <row r="73" spans="1:1">
      <c r="A73" s="1171">
        <f>IF('Форма 4.10.5 | Т-подкл'!$R$23="",1,0)</f>
        <v>0</v>
      </c>
    </row>
    <row r="74" spans="1:1">
      <c r="A74" s="1171">
        <f>IF('Форма 4.10.5 | Т-подкл'!$V$23="",1,0)</f>
        <v>0</v>
      </c>
    </row>
    <row r="75" spans="1:1">
      <c r="A75" s="1171">
        <f>IF('Форма 4.10.5 | Т-подкл'!$AC$23="",1,0)</f>
        <v>0</v>
      </c>
    </row>
    <row r="76" spans="1:1">
      <c r="A76" s="1171">
        <f>IF('Форма 4.10.5 | Т-подкл'!$AE$23="",1,0)</f>
        <v>0</v>
      </c>
    </row>
    <row r="77" spans="1:1">
      <c r="A77" s="1171">
        <f>IF('Форма 4.10.6 | Т-подкл(инд)'!$M$23="",1,0)</f>
        <v>1</v>
      </c>
    </row>
    <row r="78" spans="1:1">
      <c r="A78" s="1171">
        <f>IF('Форма 4.10.6 | Т-подкл(инд)'!$P$23="",1,0)</f>
        <v>1</v>
      </c>
    </row>
    <row r="79" spans="1:1">
      <c r="A79" s="1171">
        <f>IF('Форма 4.10.6 | Т-подкл(инд)'!$S$23="",1,0)</f>
        <v>1</v>
      </c>
    </row>
    <row r="80" spans="1:1">
      <c r="A80" s="1171">
        <f>IF('Форма 4.10.6 | Т-подкл(инд)'!$T$23="",1,0)</f>
        <v>0</v>
      </c>
    </row>
    <row r="81" spans="1:1">
      <c r="A81" s="1171">
        <f>IF('Форма 4.10.6 | Т-подкл(инд)'!$V$23="",1,0)</f>
        <v>0</v>
      </c>
    </row>
    <row r="82" spans="1:1">
      <c r="A82" s="1171">
        <f>IF('Форма 4.9'!$F$10="",1,0)</f>
        <v>1</v>
      </c>
    </row>
    <row r="83" spans="1:1">
      <c r="A83" s="1171">
        <f>IF('Форма 4.9'!$G$10="",1,0)</f>
        <v>1</v>
      </c>
    </row>
    <row r="84" spans="1:1">
      <c r="A84" s="1171">
        <f>IF('Форма 4.9'!$F$11="",1,0)</f>
        <v>1</v>
      </c>
    </row>
    <row r="85" spans="1:1">
      <c r="A85" s="1171">
        <f>IF('Форма 4.9'!$G$11="",1,0)</f>
        <v>1</v>
      </c>
    </row>
    <row r="86" spans="1:1">
      <c r="A86" s="1171">
        <f>IF('Форма 4.9'!$F$12="",1,0)</f>
        <v>1</v>
      </c>
    </row>
    <row r="87" spans="1:1">
      <c r="A87" s="1171">
        <f>IF('Форма 4.9'!$G$12="",1,0)</f>
        <v>1</v>
      </c>
    </row>
    <row r="88" spans="1:1">
      <c r="A88" s="1171">
        <f>IF('Форма 4.9'!$F$13="",1,0)</f>
        <v>1</v>
      </c>
    </row>
    <row r="89" spans="1:1">
      <c r="A89" s="1171">
        <f>IF('Форма 4.9'!$G$13="",1,0)</f>
        <v>1</v>
      </c>
    </row>
    <row r="90" spans="1:1">
      <c r="A90" s="1171">
        <f>IF('Форма 4.10.1'!$J$15="",1,0)</f>
        <v>0</v>
      </c>
    </row>
    <row r="91" spans="1:1">
      <c r="A91" s="1171">
        <f>IF('Форма 4.10.1'!$H$17="",1,0)</f>
        <v>0</v>
      </c>
    </row>
    <row r="92" spans="1:1">
      <c r="A92" s="1171">
        <f>IF('Форма 4.10.1'!$I$17="",1,0)</f>
        <v>0</v>
      </c>
    </row>
    <row r="93" spans="1:1">
      <c r="A93" s="1171">
        <f>IF('Форма 4.10.1'!$J$17="",1,0)</f>
        <v>0</v>
      </c>
    </row>
    <row r="94" spans="1:1">
      <c r="A94" s="1171">
        <f>IF('Форма 4.10.1'!$H$26="",1,0)</f>
        <v>0</v>
      </c>
    </row>
    <row r="95" spans="1:1">
      <c r="A95" s="1171">
        <f>IF('Форма 4.10.1'!$I$26="",1,0)</f>
        <v>0</v>
      </c>
    </row>
    <row r="96" spans="1:1">
      <c r="A96" s="1171">
        <f>IF('Форма 4.10.1'!$J$26="",1,0)</f>
        <v>0</v>
      </c>
    </row>
    <row r="97" spans="1:1">
      <c r="A97" s="1171">
        <f>IF('Форма 4.10.1'!$H$33="",1,0)</f>
        <v>0</v>
      </c>
    </row>
    <row r="98" spans="1:1">
      <c r="A98" s="1171">
        <f>IF('Форма 4.10.1'!$I$33="",1,0)</f>
        <v>0</v>
      </c>
    </row>
    <row r="99" spans="1:1">
      <c r="A99" s="1171">
        <f>IF('Форма 4.10.1'!$J$33="",1,0)</f>
        <v>0</v>
      </c>
    </row>
    <row r="100" spans="1:1">
      <c r="A100" s="1171">
        <f>IF('Форма 4.10.1'!$H$40="",1,0)</f>
        <v>0</v>
      </c>
    </row>
    <row r="101" spans="1:1">
      <c r="A101" s="1171">
        <f>IF('Форма 4.10.1'!$I$40="",1,0)</f>
        <v>0</v>
      </c>
    </row>
    <row r="102" spans="1:1">
      <c r="A102" s="1171">
        <f>IF('Форма 4.10.1'!$J$40="",1,0)</f>
        <v>0</v>
      </c>
    </row>
    <row r="103" spans="1:1">
      <c r="A103" s="1171">
        <f>IF('Форма 4.10.1'!$H$47="",1,0)</f>
        <v>0</v>
      </c>
    </row>
    <row r="104" spans="1:1">
      <c r="A104" s="1171">
        <f>IF('Форма 4.10.1'!$I$47="",1,0)</f>
        <v>0</v>
      </c>
    </row>
    <row r="105" spans="1:1">
      <c r="A105" s="1171">
        <f>IF('Форма 4.10.1'!$J$47="",1,0)</f>
        <v>0</v>
      </c>
    </row>
    <row r="106" spans="1:1">
      <c r="A106" s="1171">
        <f>IF('Форма 1.0.2'!$E$12="",1,0)</f>
        <v>1</v>
      </c>
    </row>
    <row r="107" spans="1:1">
      <c r="A107" s="1171">
        <f>IF('Форма 1.0.2'!$F$12="",1,0)</f>
        <v>1</v>
      </c>
    </row>
    <row r="108" spans="1:1">
      <c r="A108" s="1171">
        <f>IF('Форма 1.0.2'!$G$12="",1,0)</f>
        <v>1</v>
      </c>
    </row>
    <row r="109" spans="1:1">
      <c r="A109" s="1171">
        <f>IF('Форма 1.0.2'!$H$12="",1,0)</f>
        <v>1</v>
      </c>
    </row>
    <row r="110" spans="1:1">
      <c r="A110" s="1171">
        <f>IF('Форма 1.0.2'!$I$12="",1,0)</f>
        <v>1</v>
      </c>
    </row>
    <row r="111" spans="1:1">
      <c r="A111" s="1171">
        <f>IF('Форма 1.0.2'!$J$12="",1,0)</f>
        <v>1</v>
      </c>
    </row>
    <row r="112" spans="1:1">
      <c r="A112" s="1171">
        <f>IF('Сведения об изменении'!$E$12="",1,0)</f>
        <v>1</v>
      </c>
    </row>
    <row r="113" spans="1:1">
      <c r="A113" s="1172">
        <f>IF('Форма 4.10.6 | Т-подкл(инд)'!$U$23="",1,0)</f>
        <v>1</v>
      </c>
    </row>
    <row r="114" spans="1:1">
      <c r="A114" s="1173">
        <f>IF('Форма 4.10.5 | Т-подкл'!$AA$23="",1,0)</f>
        <v>1</v>
      </c>
    </row>
    <row r="115" spans="1:1">
      <c r="A115" s="1173">
        <f>IF('Форма 4.10.5 | Т-подкл'!$Z$23="",1,0)</f>
        <v>1</v>
      </c>
    </row>
    <row r="116" spans="1:1">
      <c r="A116" s="1211">
        <f>IF(Территории!$E$12="",1,0)</f>
        <v>0</v>
      </c>
    </row>
    <row r="117" spans="1:1">
      <c r="A117" s="1211">
        <f>IF('Перечень тарифов'!$E$21="",1,0)</f>
        <v>0</v>
      </c>
    </row>
    <row r="118" spans="1:1">
      <c r="A118" s="1211">
        <f>IF('Перечень тарифов'!$F$21="",1,0)</f>
        <v>0</v>
      </c>
    </row>
    <row r="119" spans="1:1">
      <c r="A119" s="1211">
        <f>IF('Перечень тарифов'!$G$21="",1,0)</f>
        <v>0</v>
      </c>
    </row>
    <row r="120" spans="1:1">
      <c r="A120" s="1211">
        <f>IF('Перечень тарифов'!$K$21="",1,0)</f>
        <v>0</v>
      </c>
    </row>
    <row r="121" spans="1:1">
      <c r="A121" s="1211">
        <f>IF('Перечень тарифов'!$O$21="",1,0)</f>
        <v>0</v>
      </c>
    </row>
    <row r="122" spans="1:1">
      <c r="A122" s="1211">
        <f>IF('Перечень тарифов'!$S$21="",1,0)</f>
        <v>0</v>
      </c>
    </row>
    <row r="123" spans="1:1">
      <c r="A123" s="1254">
        <f>IF('Форма 4.10.2 | Т-ТЭ | потр'!$O$24="",1,0)</f>
        <v>0</v>
      </c>
    </row>
    <row r="124" spans="1:1">
      <c r="A124" s="1254">
        <f>IF('Форма 4.10.1'!$H$18="",1,0)</f>
        <v>0</v>
      </c>
    </row>
    <row r="125" spans="1:1">
      <c r="A125" s="1254">
        <f>IF('Форма 4.10.1'!$I$18="",1,0)</f>
        <v>0</v>
      </c>
    </row>
    <row r="126" spans="1:1">
      <c r="A126" s="1254">
        <f>IF('Форма 4.10.1'!$J$18="",1,0)</f>
        <v>0</v>
      </c>
    </row>
    <row r="127" spans="1:1">
      <c r="A127" s="1254">
        <f>IF('Форма 4.10.1'!$H$19="",1,0)</f>
        <v>0</v>
      </c>
    </row>
    <row r="128" spans="1:1">
      <c r="A128" s="1254">
        <f>IF('Форма 4.10.1'!$I$19="",1,0)</f>
        <v>0</v>
      </c>
    </row>
    <row r="129" spans="1:1">
      <c r="A129" s="1254">
        <f>IF('Форма 4.10.1'!$J$19="",1,0)</f>
        <v>0</v>
      </c>
    </row>
    <row r="130" spans="1:1">
      <c r="A130" s="1254">
        <f>IF('Форма 4.10.1'!$H$20="",1,0)</f>
        <v>0</v>
      </c>
    </row>
    <row r="131" spans="1:1">
      <c r="A131" s="1254">
        <f>IF('Форма 4.10.1'!$I$20="",1,0)</f>
        <v>0</v>
      </c>
    </row>
    <row r="132" spans="1:1">
      <c r="A132" s="1254">
        <f>IF('Форма 4.10.1'!$J$20="",1,0)</f>
        <v>0</v>
      </c>
    </row>
    <row r="133" spans="1:1">
      <c r="A133" s="1254">
        <f>IF('Форма 4.10.1'!$H$21="",1,0)</f>
        <v>0</v>
      </c>
    </row>
    <row r="134" spans="1:1">
      <c r="A134" s="1254">
        <f>IF('Форма 4.10.1'!$I$21="",1,0)</f>
        <v>0</v>
      </c>
    </row>
    <row r="135" spans="1:1">
      <c r="A135" s="1254">
        <f>IF('Форма 4.10.1'!$J$21="",1,0)</f>
        <v>0</v>
      </c>
    </row>
    <row r="136" spans="1:1">
      <c r="A136" s="1254">
        <f>IF('Форма 4.10.1'!$H$27="",1,0)</f>
        <v>0</v>
      </c>
    </row>
    <row r="137" spans="1:1">
      <c r="A137" s="1254">
        <f>IF('Форма 4.10.1'!$I$27="",1,0)</f>
        <v>0</v>
      </c>
    </row>
    <row r="138" spans="1:1">
      <c r="A138" s="1254">
        <f>IF('Форма 4.10.1'!$J$27="",1,0)</f>
        <v>0</v>
      </c>
    </row>
    <row r="139" spans="1:1">
      <c r="A139" s="1254">
        <f>IF('Форма 4.10.1'!$H$28="",1,0)</f>
        <v>0</v>
      </c>
    </row>
    <row r="140" spans="1:1">
      <c r="A140" s="1254">
        <f>IF('Форма 4.10.1'!$I$28="",1,0)</f>
        <v>0</v>
      </c>
    </row>
    <row r="141" spans="1:1">
      <c r="A141" s="1254">
        <f>IF('Форма 4.10.1'!$J$28="",1,0)</f>
        <v>0</v>
      </c>
    </row>
    <row r="142" spans="1:1">
      <c r="A142" s="1254">
        <f>IF('Форма 4.10.1'!$H$29="",1,0)</f>
        <v>0</v>
      </c>
    </row>
    <row r="143" spans="1:1">
      <c r="A143" s="1254">
        <f>IF('Форма 4.10.1'!$I$29="",1,0)</f>
        <v>0</v>
      </c>
    </row>
    <row r="144" spans="1:1">
      <c r="A144" s="1254">
        <f>IF('Форма 4.10.1'!$J$29="",1,0)</f>
        <v>0</v>
      </c>
    </row>
    <row r="145" spans="1:1">
      <c r="A145" s="1254">
        <f>IF('Форма 4.10.1'!$H$30="",1,0)</f>
        <v>0</v>
      </c>
    </row>
    <row r="146" spans="1:1">
      <c r="A146" s="1254">
        <f>IF('Форма 4.10.1'!$I$30="",1,0)</f>
        <v>0</v>
      </c>
    </row>
    <row r="147" spans="1:1">
      <c r="A147" s="1254">
        <f>IF('Форма 4.10.1'!$J$30="",1,0)</f>
        <v>0</v>
      </c>
    </row>
    <row r="148" spans="1:1">
      <c r="A148" s="1254">
        <f>IF('Форма 4.10.1'!$H$34="",1,0)</f>
        <v>0</v>
      </c>
    </row>
    <row r="149" spans="1:1">
      <c r="A149" s="1254">
        <f>IF('Форма 4.10.1'!$I$34="",1,0)</f>
        <v>0</v>
      </c>
    </row>
    <row r="150" spans="1:1">
      <c r="A150" s="1254">
        <f>IF('Форма 4.10.1'!$J$34="",1,0)</f>
        <v>0</v>
      </c>
    </row>
    <row r="151" spans="1:1">
      <c r="A151" s="1254">
        <f>IF('Форма 4.10.1'!$H$35="",1,0)</f>
        <v>0</v>
      </c>
    </row>
    <row r="152" spans="1:1">
      <c r="A152" s="1254">
        <f>IF('Форма 4.10.1'!$I$35="",1,0)</f>
        <v>0</v>
      </c>
    </row>
    <row r="153" spans="1:1">
      <c r="A153" s="1254">
        <f>IF('Форма 4.10.1'!$J$35="",1,0)</f>
        <v>0</v>
      </c>
    </row>
    <row r="154" spans="1:1">
      <c r="A154" s="1254">
        <f>IF('Форма 4.10.1'!$H$36="",1,0)</f>
        <v>0</v>
      </c>
    </row>
    <row r="155" spans="1:1">
      <c r="A155" s="1254">
        <f>IF('Форма 4.10.1'!$I$36="",1,0)</f>
        <v>0</v>
      </c>
    </row>
    <row r="156" spans="1:1">
      <c r="A156" s="1254">
        <f>IF('Форма 4.10.1'!$J$36="",1,0)</f>
        <v>0</v>
      </c>
    </row>
    <row r="157" spans="1:1">
      <c r="A157" s="1254">
        <f>IF('Форма 4.10.1'!$H$37="",1,0)</f>
        <v>0</v>
      </c>
    </row>
    <row r="158" spans="1:1">
      <c r="A158" s="1254">
        <f>IF('Форма 4.10.1'!$I$37="",1,0)</f>
        <v>0</v>
      </c>
    </row>
    <row r="159" spans="1:1">
      <c r="A159" s="1254">
        <f>IF('Форма 4.10.1'!$J$37="",1,0)</f>
        <v>0</v>
      </c>
    </row>
    <row r="160" spans="1:1">
      <c r="A160" s="1254">
        <f>IF('Форма 4.10.1'!$H$41="",1,0)</f>
        <v>0</v>
      </c>
    </row>
    <row r="161" spans="1:1">
      <c r="A161" s="1254">
        <f>IF('Форма 4.10.1'!$I$41="",1,0)</f>
        <v>0</v>
      </c>
    </row>
    <row r="162" spans="1:1">
      <c r="A162" s="1254">
        <f>IF('Форма 4.10.1'!$J$41="",1,0)</f>
        <v>0</v>
      </c>
    </row>
    <row r="163" spans="1:1">
      <c r="A163" s="1254">
        <f>IF('Форма 4.10.1'!$H$42="",1,0)</f>
        <v>0</v>
      </c>
    </row>
    <row r="164" spans="1:1">
      <c r="A164" s="1254">
        <f>IF('Форма 4.10.1'!$I$42="",1,0)</f>
        <v>0</v>
      </c>
    </row>
    <row r="165" spans="1:1">
      <c r="A165" s="1254">
        <f>IF('Форма 4.10.1'!$J$42="",1,0)</f>
        <v>0</v>
      </c>
    </row>
    <row r="166" spans="1:1">
      <c r="A166" s="1254">
        <f>IF('Форма 4.10.1'!$H$43="",1,0)</f>
        <v>0</v>
      </c>
    </row>
    <row r="167" spans="1:1">
      <c r="A167" s="1254">
        <f>IF('Форма 4.10.1'!$I$43="",1,0)</f>
        <v>0</v>
      </c>
    </row>
    <row r="168" spans="1:1">
      <c r="A168" s="1254">
        <f>IF('Форма 4.10.1'!$J$43="",1,0)</f>
        <v>0</v>
      </c>
    </row>
    <row r="169" spans="1:1">
      <c r="A169" s="1254">
        <f>IF('Форма 4.10.1'!$H$44="",1,0)</f>
        <v>0</v>
      </c>
    </row>
    <row r="170" spans="1:1">
      <c r="A170" s="1254">
        <f>IF('Форма 4.10.1'!$I$44="",1,0)</f>
        <v>0</v>
      </c>
    </row>
    <row r="171" spans="1:1">
      <c r="A171" s="1254">
        <f>IF('Форма 4.10.1'!$J$44="",1,0)</f>
        <v>0</v>
      </c>
    </row>
    <row r="172" spans="1:1">
      <c r="A172" s="1254">
        <f>IF('Форма 4.10.1'!$H$48="",1,0)</f>
        <v>0</v>
      </c>
    </row>
    <row r="173" spans="1:1">
      <c r="A173" s="1254">
        <f>IF('Форма 4.10.1'!$I$48="",1,0)</f>
        <v>0</v>
      </c>
    </row>
    <row r="174" spans="1:1">
      <c r="A174" s="1254">
        <f>IF('Форма 4.10.1'!$J$48="",1,0)</f>
        <v>0</v>
      </c>
    </row>
    <row r="175" spans="1:1">
      <c r="A175" s="1254">
        <f>IF('Форма 4.10.1'!$H$49="",1,0)</f>
        <v>0</v>
      </c>
    </row>
    <row r="176" spans="1:1">
      <c r="A176" s="1254">
        <f>IF('Форма 4.10.1'!$I$49="",1,0)</f>
        <v>0</v>
      </c>
    </row>
    <row r="177" spans="1:1">
      <c r="A177" s="1254">
        <f>IF('Форма 4.10.1'!$J$49="",1,0)</f>
        <v>0</v>
      </c>
    </row>
    <row r="178" spans="1:1">
      <c r="A178" s="1254">
        <f>IF('Форма 4.10.1'!$H$50="",1,0)</f>
        <v>0</v>
      </c>
    </row>
    <row r="179" spans="1:1">
      <c r="A179" s="1254">
        <f>IF('Форма 4.10.1'!$I$50="",1,0)</f>
        <v>0</v>
      </c>
    </row>
    <row r="180" spans="1:1">
      <c r="A180" s="1254">
        <f>IF('Форма 4.10.1'!$J$50="",1,0)</f>
        <v>0</v>
      </c>
    </row>
    <row r="181" spans="1:1">
      <c r="A181" s="1254">
        <f>IF('Форма 4.10.1'!$H$51="",1,0)</f>
        <v>0</v>
      </c>
    </row>
    <row r="182" spans="1:1">
      <c r="A182" s="1254">
        <f>IF('Форма 4.10.1'!$I$51="",1,0)</f>
        <v>0</v>
      </c>
    </row>
    <row r="183" spans="1:1">
      <c r="A183" s="1254">
        <f>IF('Форма 4.10.1'!$J$51="",1,0)</f>
        <v>0</v>
      </c>
    </row>
    <row r="184" spans="1:1">
      <c r="A184" s="1254">
        <f>IF('Форма 4.10.2 | Т-ТЭ | потр'!$Y$24="",1,0)</f>
        <v>0</v>
      </c>
    </row>
    <row r="185" spans="1:1">
      <c r="A185" s="1254">
        <f>IF('Форма 4.10.2 | Т-ТЭ | потр'!$AA$24="",1,0)</f>
        <v>0</v>
      </c>
    </row>
    <row r="186" spans="1:1">
      <c r="A186" s="1254">
        <f>IF('Форма 4.10.2 | Т-ТЭ | потр'!$V$24="",1,0)</f>
        <v>0</v>
      </c>
    </row>
    <row r="187" spans="1:1">
      <c r="A187" s="1254">
        <f>IF('Форма 4.10.2 | Т-ТЭ | потр'!$Z$24="",1,0)</f>
        <v>0</v>
      </c>
    </row>
    <row r="188" spans="1:1">
      <c r="A188" s="1254">
        <f>IF('Форма 4.10.2 | Т-ТЭ | потр'!$AB$24="",1,0)</f>
        <v>0</v>
      </c>
    </row>
    <row r="189" spans="1:1">
      <c r="A189" s="1254">
        <f>IF('Форма 4.10.2 | Т-ТЭ | потр'!$AF$24="",1,0)</f>
        <v>0</v>
      </c>
    </row>
    <row r="190" spans="1:1">
      <c r="A190" s="1254">
        <f>IF('Форма 4.10.2 | Т-ТЭ | потр'!$AH$24="",1,0)</f>
        <v>0</v>
      </c>
    </row>
    <row r="191" spans="1:1">
      <c r="A191" s="1254">
        <f>IF('Форма 4.10.2 | Т-ТЭ | потр'!$AC$24="",1,0)</f>
        <v>0</v>
      </c>
    </row>
    <row r="192" spans="1:1">
      <c r="A192" s="1254">
        <f>IF('Форма 4.10.2 | Т-ТЭ | потр'!$AG$24="",1,0)</f>
        <v>0</v>
      </c>
    </row>
    <row r="193" spans="1:1">
      <c r="A193" s="1254">
        <f>IF('Форма 4.10.2 | Т-ТЭ | потр'!$AI$24="",1,0)</f>
        <v>0</v>
      </c>
    </row>
    <row r="194" spans="1:1">
      <c r="A194" s="1254">
        <f>IF('Форма 4.10.2 | Т-ТЭ | потр'!$AM$24="",1,0)</f>
        <v>0</v>
      </c>
    </row>
    <row r="195" spans="1:1">
      <c r="A195" s="1254">
        <f>IF('Форма 4.10.2 | Т-ТЭ | потр'!$AO$24="",1,0)</f>
        <v>0</v>
      </c>
    </row>
    <row r="196" spans="1:1">
      <c r="A196" s="1254">
        <f>IF('Форма 4.10.2 | Т-ТЭ | потр'!$AJ$24="",1,0)</f>
        <v>0</v>
      </c>
    </row>
    <row r="197" spans="1:1">
      <c r="A197" s="1254">
        <f>IF('Форма 4.10.2 | Т-ТЭ | потр'!$AN$24="",1,0)</f>
        <v>0</v>
      </c>
    </row>
    <row r="198" spans="1:1">
      <c r="A198" s="1254">
        <f>IF('Форма 4.10.2 | Т-ТЭ | потр'!$AP$24="",1,0)</f>
        <v>0</v>
      </c>
    </row>
    <row r="199" spans="1:1">
      <c r="A199" s="1259">
        <f>IF('Форма 4.10.2 | Т-ТЭ | потр'!$AT$24="",1,0)</f>
        <v>0</v>
      </c>
    </row>
    <row r="200" spans="1:1">
      <c r="A200" s="1259">
        <f>IF('Форма 4.10.2 | Т-ТЭ | потр'!$AV$24="",1,0)</f>
        <v>0</v>
      </c>
    </row>
    <row r="201" spans="1:1">
      <c r="A201" s="1259">
        <f>IF('Форма 4.10.2 | Т-ТЭ | потр'!$AQ$24="",1,0)</f>
        <v>0</v>
      </c>
    </row>
    <row r="202" spans="1:1">
      <c r="A202" s="1259">
        <f>IF('Форма 4.10.2 | Т-ТЭ | потр'!$AU$24="",1,0)</f>
        <v>0</v>
      </c>
    </row>
    <row r="203" spans="1:1">
      <c r="A203" s="1259">
        <f>IF('Форма 4.10.2 | Т-ТЭ | потр'!$AW$24="",1,0)</f>
        <v>0</v>
      </c>
    </row>
    <row r="204" spans="1:1">
      <c r="A204" s="1259">
        <f>IF('Форма 4.10.2 | Т-ТЭ | потр'!$BA$24="",1,0)</f>
        <v>0</v>
      </c>
    </row>
    <row r="205" spans="1:1">
      <c r="A205" s="1259">
        <f>IF('Форма 4.10.2 | Т-ТЭ | потр'!$BC$24="",1,0)</f>
        <v>0</v>
      </c>
    </row>
    <row r="206" spans="1:1">
      <c r="A206" s="1259">
        <f>IF('Форма 4.10.2 | Т-ТЭ | потр'!$AX$24="",1,0)</f>
        <v>0</v>
      </c>
    </row>
    <row r="207" spans="1:1">
      <c r="A207" s="1259">
        <f>IF('Форма 4.10.2 | Т-ТЭ | потр'!$BB$24="",1,0)</f>
        <v>0</v>
      </c>
    </row>
    <row r="208" spans="1:1">
      <c r="A208" s="1259">
        <f>IF('Форма 4.10.2 | Т-ТЭ | потр'!$BD$24="",1,0)</f>
        <v>0</v>
      </c>
    </row>
    <row r="209" spans="1:1">
      <c r="A209" s="1259">
        <f>IF('Форма 4.10.2 | Т-ТЭ | потр'!$BH$24="",1,0)</f>
        <v>0</v>
      </c>
    </row>
    <row r="210" spans="1:1">
      <c r="A210" s="1259">
        <f>IF('Форма 4.10.2 | Т-ТЭ | потр'!$BJ$24="",1,0)</f>
        <v>0</v>
      </c>
    </row>
    <row r="211" spans="1:1">
      <c r="A211" s="1259">
        <f>IF('Форма 4.10.2 | Т-ТЭ | потр'!$BE$24="",1,0)</f>
        <v>0</v>
      </c>
    </row>
    <row r="212" spans="1:1">
      <c r="A212" s="1259">
        <f>IF('Форма 4.10.2 | Т-ТЭ | потр'!$BI$24="",1,0)</f>
        <v>0</v>
      </c>
    </row>
    <row r="213" spans="1:1">
      <c r="A213" s="1259">
        <f>IF('Форма 4.10.2 | Т-ТЭ | потр'!$BK$24="",1,0)</f>
        <v>0</v>
      </c>
    </row>
    <row r="214" spans="1:1">
      <c r="A214" s="1262">
        <f>IF('Форма 4.10.1'!$K$24="",1,0)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264"/>
  </cols>
  <sheetData>
    <row r="1" spans="1:3">
      <c r="A1" s="1264" t="s">
        <v>490</v>
      </c>
      <c r="B1" s="1264" t="s">
        <v>491</v>
      </c>
      <c r="C1" s="1264" t="s">
        <v>66</v>
      </c>
    </row>
    <row r="2" spans="1:3">
      <c r="A2" s="1264">
        <v>4189678</v>
      </c>
      <c r="B2" s="1264" t="s">
        <v>1410</v>
      </c>
      <c r="C2" s="1264" t="s">
        <v>1411</v>
      </c>
    </row>
    <row r="3" spans="1:3">
      <c r="A3" s="1264">
        <v>4190415</v>
      </c>
      <c r="B3" s="1264" t="s">
        <v>1412</v>
      </c>
      <c r="C3" s="1264" t="s">
        <v>1411</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30" t="s">
        <v>2789</v>
      </c>
    </row>
    <row r="4" spans="2:2">
      <c r="B4" s="330" t="s">
        <v>494</v>
      </c>
    </row>
    <row r="5" spans="2:2">
      <c r="B5" s="330" t="s">
        <v>495</v>
      </c>
    </row>
    <row r="6" spans="2:2">
      <c r="B6" s="330" t="s">
        <v>496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6" hidden="1" customWidth="1"/>
    <col min="18" max="18" width="14.42578125" style="204" hidden="1" customWidth="1"/>
    <col min="19" max="22" width="9.140625" style="333"/>
    <col min="23" max="16384" width="9.140625" style="35"/>
  </cols>
  <sheetData>
    <row r="1" spans="1:256" s="194" customFormat="1" ht="16.5" hidden="1" customHeight="1">
      <c r="C1" s="328"/>
      <c r="H1" s="328"/>
      <c r="I1" s="328"/>
      <c r="J1" s="328"/>
      <c r="K1" s="328" t="s">
        <v>493</v>
      </c>
      <c r="L1" s="337" t="s">
        <v>399</v>
      </c>
      <c r="M1" s="372" t="s">
        <v>492</v>
      </c>
      <c r="N1" s="372"/>
      <c r="O1" s="372"/>
      <c r="P1" s="372"/>
      <c r="Q1" s="373"/>
      <c r="R1" s="372"/>
      <c r="S1" s="372"/>
      <c r="T1" s="372"/>
      <c r="U1" s="372"/>
      <c r="V1" s="372"/>
      <c r="W1" s="337"/>
      <c r="X1" s="337"/>
      <c r="Y1" s="337"/>
      <c r="Z1" s="337"/>
      <c r="AA1" s="337"/>
      <c r="AB1" s="337"/>
      <c r="AC1" s="337"/>
      <c r="AD1" s="337"/>
      <c r="AE1" s="337"/>
      <c r="AF1" s="337"/>
      <c r="AG1" s="337"/>
      <c r="AH1" s="337"/>
      <c r="AI1" s="337"/>
      <c r="AJ1" s="337"/>
      <c r="AK1" s="337"/>
      <c r="AL1" s="337"/>
      <c r="AM1" s="337"/>
      <c r="AN1" s="337"/>
      <c r="AO1" s="337"/>
      <c r="AP1" s="337"/>
      <c r="AQ1" s="337"/>
      <c r="AR1" s="337"/>
      <c r="AS1" s="337"/>
      <c r="AT1" s="337"/>
      <c r="AU1" s="337"/>
      <c r="AV1" s="337"/>
      <c r="AW1" s="337"/>
      <c r="AX1" s="337"/>
      <c r="AY1" s="337"/>
      <c r="AZ1" s="337"/>
      <c r="BA1" s="337"/>
      <c r="BB1" s="337"/>
      <c r="BC1" s="337"/>
      <c r="BD1" s="337"/>
      <c r="BE1" s="337"/>
      <c r="BF1" s="337"/>
      <c r="BG1" s="337"/>
      <c r="BH1" s="337"/>
      <c r="BI1" s="337"/>
      <c r="BJ1" s="337"/>
      <c r="BK1" s="337"/>
      <c r="BL1" s="337"/>
      <c r="BM1" s="337"/>
      <c r="BN1" s="337"/>
      <c r="BO1" s="337"/>
      <c r="BP1" s="337"/>
      <c r="BQ1" s="337"/>
      <c r="BR1" s="337"/>
      <c r="BS1" s="337"/>
      <c r="BT1" s="337"/>
      <c r="BU1" s="337"/>
      <c r="BV1" s="337"/>
      <c r="BW1" s="337"/>
      <c r="BX1" s="337"/>
      <c r="BY1" s="337"/>
      <c r="BZ1" s="337"/>
      <c r="CA1" s="337"/>
      <c r="CB1" s="337"/>
      <c r="CC1" s="337"/>
      <c r="CD1" s="337"/>
      <c r="CE1" s="337"/>
      <c r="CF1" s="337"/>
      <c r="CG1" s="337"/>
      <c r="CH1" s="337"/>
      <c r="CI1" s="337"/>
      <c r="CJ1" s="337"/>
      <c r="CK1" s="337"/>
      <c r="CL1" s="337"/>
      <c r="CM1" s="337"/>
      <c r="CN1" s="337"/>
      <c r="CO1" s="337"/>
      <c r="CP1" s="337"/>
      <c r="CQ1" s="337"/>
      <c r="CR1" s="337"/>
      <c r="CS1" s="337"/>
      <c r="CT1" s="337"/>
      <c r="CU1" s="337"/>
      <c r="CV1" s="337"/>
      <c r="CW1" s="337"/>
      <c r="CX1" s="337"/>
      <c r="CY1" s="337"/>
      <c r="CZ1" s="337"/>
      <c r="DA1" s="337"/>
      <c r="DB1" s="337"/>
      <c r="DC1" s="337"/>
      <c r="DD1" s="337"/>
      <c r="DE1" s="337"/>
      <c r="DF1" s="337"/>
      <c r="DG1" s="337"/>
      <c r="DH1" s="337"/>
      <c r="DI1" s="337"/>
      <c r="DJ1" s="337"/>
      <c r="DK1" s="337"/>
      <c r="DL1" s="337"/>
      <c r="DM1" s="337"/>
      <c r="DN1" s="337"/>
      <c r="DO1" s="337"/>
      <c r="DP1" s="337"/>
      <c r="DQ1" s="337"/>
      <c r="DR1" s="337"/>
      <c r="DS1" s="337"/>
      <c r="DT1" s="337"/>
      <c r="DU1" s="337"/>
      <c r="DV1" s="337"/>
      <c r="DW1" s="337"/>
      <c r="DX1" s="337"/>
      <c r="DY1" s="337"/>
      <c r="DZ1" s="337"/>
      <c r="EA1" s="337"/>
      <c r="EB1" s="337"/>
      <c r="EC1" s="337"/>
      <c r="ED1" s="337"/>
      <c r="EE1" s="337"/>
      <c r="EF1" s="337"/>
      <c r="EG1" s="337"/>
      <c r="EH1" s="337"/>
      <c r="EI1" s="337"/>
      <c r="EJ1" s="337"/>
      <c r="EK1" s="337"/>
      <c r="EL1" s="337"/>
      <c r="EM1" s="337"/>
      <c r="EN1" s="337"/>
      <c r="EO1" s="337"/>
      <c r="EP1" s="337"/>
      <c r="EQ1" s="337"/>
      <c r="ER1" s="337"/>
      <c r="ES1" s="337"/>
      <c r="ET1" s="337"/>
      <c r="EU1" s="337"/>
      <c r="EV1" s="337"/>
      <c r="EW1" s="337"/>
      <c r="EX1" s="337"/>
      <c r="EY1" s="337"/>
      <c r="EZ1" s="337"/>
      <c r="FA1" s="337"/>
      <c r="FB1" s="337"/>
      <c r="FC1" s="337"/>
      <c r="FD1" s="337"/>
      <c r="FE1" s="337"/>
      <c r="FF1" s="337"/>
      <c r="FG1" s="337"/>
      <c r="FH1" s="337"/>
      <c r="FI1" s="337"/>
      <c r="FJ1" s="337"/>
      <c r="FK1" s="337"/>
      <c r="FL1" s="337"/>
      <c r="FM1" s="337"/>
      <c r="FN1" s="337"/>
      <c r="FO1" s="337"/>
      <c r="FP1" s="337"/>
      <c r="FQ1" s="337"/>
      <c r="FR1" s="337"/>
      <c r="FS1" s="337"/>
      <c r="FT1" s="337"/>
      <c r="FU1" s="337"/>
      <c r="FV1" s="337"/>
      <c r="FW1" s="337"/>
      <c r="FX1" s="337"/>
      <c r="FY1" s="337"/>
      <c r="FZ1" s="337"/>
      <c r="GA1" s="337"/>
      <c r="GB1" s="337"/>
      <c r="GC1" s="337"/>
      <c r="GD1" s="337"/>
      <c r="GE1" s="337"/>
      <c r="GF1" s="337"/>
      <c r="GG1" s="337"/>
      <c r="GH1" s="337"/>
      <c r="GI1" s="337"/>
      <c r="GJ1" s="337"/>
      <c r="GK1" s="337"/>
      <c r="GL1" s="337"/>
      <c r="GM1" s="337"/>
      <c r="GN1" s="337"/>
      <c r="GO1" s="337"/>
      <c r="GP1" s="337"/>
      <c r="GQ1" s="337"/>
      <c r="GR1" s="337"/>
      <c r="GS1" s="337"/>
      <c r="GT1" s="337"/>
      <c r="GU1" s="337"/>
      <c r="GV1" s="337"/>
      <c r="GW1" s="337"/>
      <c r="GX1" s="337"/>
      <c r="GY1" s="337"/>
      <c r="GZ1" s="337"/>
      <c r="HA1" s="337"/>
      <c r="HB1" s="337"/>
      <c r="HC1" s="337"/>
      <c r="HD1" s="337"/>
      <c r="HE1" s="337"/>
      <c r="HF1" s="337"/>
      <c r="HG1" s="337"/>
      <c r="HH1" s="337"/>
      <c r="HI1" s="337"/>
      <c r="HJ1" s="337"/>
      <c r="HK1" s="337"/>
      <c r="HL1" s="337"/>
      <c r="HM1" s="337"/>
      <c r="HN1" s="337"/>
      <c r="HO1" s="337"/>
      <c r="HP1" s="337"/>
      <c r="HQ1" s="337"/>
      <c r="HR1" s="337"/>
      <c r="HS1" s="337"/>
      <c r="HT1" s="337"/>
      <c r="HU1" s="337"/>
      <c r="HV1" s="337"/>
      <c r="HW1" s="337"/>
      <c r="HX1" s="337"/>
      <c r="HY1" s="337"/>
      <c r="HZ1" s="337"/>
      <c r="IA1" s="337"/>
      <c r="IB1" s="337"/>
      <c r="IC1" s="337"/>
      <c r="ID1" s="337"/>
      <c r="IE1" s="337"/>
      <c r="IF1" s="337"/>
      <c r="IG1" s="337"/>
      <c r="IH1" s="337"/>
      <c r="II1" s="337"/>
      <c r="IJ1" s="337"/>
      <c r="IK1" s="337"/>
      <c r="IL1" s="337"/>
      <c r="IM1" s="337"/>
      <c r="IN1" s="337"/>
      <c r="IO1" s="337"/>
      <c r="IP1" s="337"/>
      <c r="IQ1" s="337"/>
      <c r="IR1" s="337"/>
      <c r="IS1" s="337"/>
      <c r="IT1" s="337"/>
      <c r="IU1" s="337"/>
      <c r="IV1" s="337"/>
    </row>
    <row r="2" spans="1:256" s="341" customFormat="1" ht="16.5" hidden="1" customHeight="1">
      <c r="A2" s="338"/>
      <c r="B2" s="338"/>
      <c r="C2" s="339"/>
      <c r="D2" s="338"/>
      <c r="E2" s="338"/>
      <c r="F2" s="338"/>
      <c r="G2" s="338"/>
      <c r="H2" s="338"/>
      <c r="I2" s="338"/>
      <c r="J2" s="338"/>
      <c r="K2" s="338"/>
      <c r="L2" s="338"/>
      <c r="M2" s="372"/>
      <c r="N2" s="372"/>
      <c r="O2" s="372"/>
      <c r="P2" s="372"/>
      <c r="Q2" s="373"/>
      <c r="R2" s="372"/>
      <c r="S2" s="340"/>
      <c r="T2" s="340"/>
      <c r="U2" s="340"/>
      <c r="V2" s="340"/>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c r="BC2" s="339"/>
      <c r="BD2" s="339"/>
      <c r="BE2" s="339"/>
      <c r="BF2" s="339"/>
      <c r="BG2" s="339"/>
      <c r="BH2" s="339"/>
      <c r="BI2" s="339"/>
      <c r="BJ2" s="339"/>
      <c r="BK2" s="339"/>
      <c r="BL2" s="339"/>
      <c r="BM2" s="339"/>
      <c r="BN2" s="339"/>
      <c r="BO2" s="339"/>
      <c r="BP2" s="339"/>
      <c r="BQ2" s="339"/>
      <c r="BR2" s="339"/>
      <c r="BS2" s="339"/>
      <c r="BT2" s="339"/>
      <c r="BU2" s="339"/>
      <c r="BV2" s="339"/>
      <c r="BW2" s="339"/>
      <c r="BX2" s="339"/>
      <c r="BY2" s="339"/>
      <c r="BZ2" s="339"/>
      <c r="CA2" s="339"/>
      <c r="CB2" s="339"/>
      <c r="CC2" s="339"/>
      <c r="CD2" s="339"/>
      <c r="CE2" s="339"/>
      <c r="CF2" s="339"/>
      <c r="CG2" s="339"/>
      <c r="CH2" s="339"/>
      <c r="CI2" s="339"/>
      <c r="CJ2" s="339"/>
      <c r="CK2" s="339"/>
      <c r="CL2" s="339"/>
      <c r="CM2" s="339"/>
      <c r="CN2" s="339"/>
      <c r="CO2" s="339"/>
      <c r="CP2" s="339"/>
      <c r="CQ2" s="339"/>
      <c r="CR2" s="339"/>
      <c r="CS2" s="339"/>
      <c r="CT2" s="339"/>
      <c r="CU2" s="339"/>
      <c r="CV2" s="339"/>
      <c r="CW2" s="339"/>
      <c r="CX2" s="339"/>
      <c r="CY2" s="339"/>
      <c r="CZ2" s="339"/>
      <c r="DA2" s="339"/>
      <c r="DB2" s="339"/>
      <c r="DC2" s="339"/>
      <c r="DD2" s="339"/>
      <c r="DE2" s="339"/>
      <c r="DF2" s="339"/>
      <c r="DG2" s="339"/>
      <c r="DH2" s="339"/>
      <c r="DI2" s="339"/>
      <c r="DJ2" s="339"/>
      <c r="DK2" s="339"/>
      <c r="DL2" s="339"/>
      <c r="DM2" s="339"/>
      <c r="DN2" s="339"/>
      <c r="DO2" s="339"/>
      <c r="DP2" s="339"/>
      <c r="DQ2" s="339"/>
      <c r="DR2" s="339"/>
      <c r="DS2" s="339"/>
      <c r="DT2" s="339"/>
      <c r="DU2" s="339"/>
      <c r="DV2" s="339"/>
      <c r="DW2" s="339"/>
      <c r="DX2" s="339"/>
      <c r="DY2" s="339"/>
      <c r="DZ2" s="339"/>
      <c r="EA2" s="339"/>
      <c r="EB2" s="339"/>
      <c r="EC2" s="339"/>
      <c r="ED2" s="339"/>
      <c r="EE2" s="339"/>
      <c r="EF2" s="339"/>
      <c r="EG2" s="339"/>
      <c r="EH2" s="339"/>
      <c r="EI2" s="339"/>
      <c r="EJ2" s="339"/>
      <c r="EK2" s="339"/>
      <c r="EL2" s="339"/>
      <c r="EM2" s="339"/>
      <c r="EN2" s="339"/>
      <c r="EO2" s="339"/>
      <c r="EP2" s="339"/>
      <c r="EQ2" s="339"/>
      <c r="ER2" s="339"/>
      <c r="ES2" s="339"/>
      <c r="ET2" s="339"/>
    </row>
    <row r="3" spans="1:256" s="120" customFormat="1" ht="3" customHeight="1">
      <c r="A3" s="119"/>
      <c r="B3" s="35"/>
      <c r="C3" s="222"/>
      <c r="D3" s="94"/>
      <c r="E3" s="94"/>
      <c r="F3" s="94"/>
      <c r="G3" s="94"/>
      <c r="H3" s="94"/>
      <c r="I3" s="94"/>
      <c r="J3" s="94"/>
      <c r="K3" s="94"/>
      <c r="L3" s="225"/>
      <c r="M3" s="204"/>
      <c r="N3" s="204"/>
      <c r="O3" s="204"/>
      <c r="P3" s="204"/>
      <c r="Q3" s="336"/>
      <c r="R3" s="204"/>
      <c r="S3" s="333"/>
      <c r="T3" s="333"/>
      <c r="U3" s="333"/>
      <c r="V3" s="333"/>
    </row>
    <row r="4" spans="1:256" s="120" customFormat="1" ht="22.5">
      <c r="A4" s="119"/>
      <c r="B4" s="35"/>
      <c r="C4" s="222"/>
      <c r="D4" s="1293" t="s">
        <v>395</v>
      </c>
      <c r="E4" s="1294"/>
      <c r="F4" s="1294"/>
      <c r="G4" s="1294"/>
      <c r="H4" s="1295"/>
      <c r="I4" s="407"/>
      <c r="M4" s="204"/>
      <c r="N4" s="204"/>
      <c r="O4" s="204"/>
      <c r="P4" s="204"/>
      <c r="Q4" s="336"/>
      <c r="R4" s="204"/>
      <c r="S4" s="333"/>
      <c r="T4" s="333"/>
      <c r="U4" s="333"/>
      <c r="V4" s="333"/>
    </row>
    <row r="5" spans="1:256" s="120" customFormat="1" ht="3" hidden="1" customHeight="1">
      <c r="A5" s="119"/>
      <c r="B5" s="35"/>
      <c r="C5" s="222"/>
      <c r="D5" s="94"/>
      <c r="E5" s="94"/>
      <c r="F5" s="94"/>
      <c r="G5" s="94"/>
      <c r="H5" s="226"/>
      <c r="I5" s="226"/>
      <c r="J5" s="226"/>
      <c r="K5" s="226"/>
      <c r="L5" s="227"/>
      <c r="M5" s="204"/>
      <c r="N5" s="204"/>
      <c r="O5" s="204"/>
      <c r="P5" s="204"/>
      <c r="Q5" s="336"/>
      <c r="R5" s="204"/>
      <c r="S5" s="333"/>
      <c r="T5" s="333"/>
      <c r="U5" s="333"/>
      <c r="V5" s="333"/>
    </row>
    <row r="6" spans="1:256" s="120" customFormat="1" ht="20.100000000000001" hidden="1" customHeight="1">
      <c r="A6" s="228"/>
      <c r="B6" s="228"/>
      <c r="C6" s="222"/>
      <c r="D6" s="1296"/>
      <c r="E6" s="1296"/>
      <c r="F6" s="1297" t="s">
        <v>83</v>
      </c>
      <c r="G6" s="1297"/>
      <c r="H6" s="226"/>
      <c r="I6" s="226"/>
      <c r="J6" s="229"/>
      <c r="K6" s="230"/>
      <c r="L6" s="230"/>
      <c r="M6" s="204"/>
      <c r="N6" s="204"/>
      <c r="O6" s="204"/>
      <c r="P6" s="204"/>
      <c r="Q6" s="336"/>
      <c r="R6" s="204"/>
      <c r="S6" s="333"/>
      <c r="T6" s="333"/>
      <c r="U6" s="333"/>
      <c r="V6" s="333"/>
    </row>
    <row r="7" spans="1:256" ht="3" customHeight="1"/>
    <row r="8" spans="1:256" s="120" customFormat="1">
      <c r="A8" s="119"/>
      <c r="B8" s="35"/>
      <c r="C8" s="222"/>
      <c r="D8" s="1298" t="s">
        <v>15</v>
      </c>
      <c r="E8" s="1298"/>
      <c r="F8" s="1298" t="s">
        <v>396</v>
      </c>
      <c r="G8" s="1298"/>
      <c r="H8" s="1298"/>
      <c r="I8" s="1299" t="s">
        <v>397</v>
      </c>
      <c r="J8" s="1299"/>
      <c r="K8" s="1299"/>
      <c r="L8" s="1299"/>
      <c r="M8" s="204"/>
      <c r="N8" s="204"/>
      <c r="O8" s="204"/>
      <c r="P8" s="204"/>
      <c r="Q8" s="336"/>
      <c r="R8" s="204"/>
      <c r="S8" s="333"/>
      <c r="T8" s="333"/>
      <c r="U8" s="333"/>
      <c r="V8" s="333"/>
    </row>
    <row r="9" spans="1:256" s="120" customFormat="1" ht="20.25" customHeight="1">
      <c r="A9" s="119"/>
      <c r="B9" s="35"/>
      <c r="C9" s="222"/>
      <c r="D9" s="232" t="s">
        <v>91</v>
      </c>
      <c r="E9" s="232" t="s">
        <v>398</v>
      </c>
      <c r="F9" s="1289" t="s">
        <v>91</v>
      </c>
      <c r="G9" s="1290"/>
      <c r="H9" s="233" t="s">
        <v>398</v>
      </c>
      <c r="I9" s="1291" t="s">
        <v>91</v>
      </c>
      <c r="J9" s="1291"/>
      <c r="K9" s="233" t="s">
        <v>398</v>
      </c>
      <c r="L9" s="233" t="s">
        <v>399</v>
      </c>
      <c r="M9" s="204"/>
      <c r="N9" s="204"/>
      <c r="O9" s="204"/>
      <c r="P9" s="204"/>
      <c r="Q9" s="336"/>
      <c r="R9" s="204"/>
      <c r="S9" s="333"/>
      <c r="T9" s="333"/>
      <c r="U9" s="333"/>
      <c r="V9" s="333"/>
    </row>
    <row r="10" spans="1:256" ht="12" customHeight="1">
      <c r="C10" s="241"/>
      <c r="D10" s="331" t="s">
        <v>92</v>
      </c>
      <c r="E10" s="331" t="s">
        <v>48</v>
      </c>
      <c r="F10" s="1292" t="s">
        <v>49</v>
      </c>
      <c r="G10" s="1292"/>
      <c r="H10" s="331" t="s">
        <v>50</v>
      </c>
      <c r="I10" s="1292" t="s">
        <v>67</v>
      </c>
      <c r="J10" s="1292"/>
      <c r="K10" s="331" t="s">
        <v>68</v>
      </c>
      <c r="L10" s="331" t="s">
        <v>182</v>
      </c>
      <c r="M10" s="255"/>
      <c r="N10" s="255"/>
      <c r="O10" s="255"/>
      <c r="P10" s="255"/>
      <c r="Q10" s="231"/>
      <c r="R10" s="255"/>
      <c r="S10" s="332"/>
      <c r="T10" s="332"/>
      <c r="U10" s="332"/>
      <c r="V10" s="332"/>
    </row>
    <row r="11" spans="1:256" s="120" customFormat="1" hidden="1">
      <c r="A11" s="35"/>
      <c r="B11" s="35"/>
      <c r="C11" s="222"/>
      <c r="D11" s="234">
        <v>0</v>
      </c>
      <c r="E11" s="235"/>
      <c r="F11" s="155"/>
      <c r="G11" s="155"/>
      <c r="H11" s="236"/>
      <c r="I11" s="237"/>
      <c r="J11" s="155"/>
      <c r="K11" s="236"/>
      <c r="L11" s="238"/>
      <c r="M11" s="376" t="s">
        <v>500</v>
      </c>
      <c r="N11" s="204"/>
      <c r="O11" s="204"/>
      <c r="P11" s="204" t="s">
        <v>498</v>
      </c>
      <c r="Q11" s="336" t="s">
        <v>499</v>
      </c>
      <c r="R11" s="204" t="s">
        <v>563</v>
      </c>
      <c r="S11" s="333"/>
      <c r="T11" s="333"/>
      <c r="U11" s="333"/>
      <c r="V11" s="333"/>
    </row>
    <row r="12" spans="1:256" s="1201" customFormat="1" ht="0.95" customHeight="1">
      <c r="A12" s="1182"/>
      <c r="B12" s="1190" t="s">
        <v>403</v>
      </c>
      <c r="C12" s="1302"/>
      <c r="D12" s="1298">
        <v>1</v>
      </c>
      <c r="E12" s="1303" t="s">
        <v>2789</v>
      </c>
      <c r="F12" s="1205"/>
      <c r="G12" s="1191">
        <v>0</v>
      </c>
      <c r="H12" s="1206"/>
      <c r="I12" s="1199"/>
      <c r="J12" s="1207" t="s">
        <v>497</v>
      </c>
      <c r="K12" s="1188"/>
      <c r="L12" s="1202"/>
      <c r="M12" s="1194">
        <f>mergeValue(H12)</f>
        <v>0</v>
      </c>
      <c r="N12" s="1192"/>
      <c r="O12" s="1192"/>
      <c r="P12" s="1194" t="str">
        <f>IF(ISERROR(MATCH(Q12,MODesc,0)),"n","y")</f>
        <v>n</v>
      </c>
      <c r="Q12" s="1192" t="s">
        <v>2789</v>
      </c>
      <c r="R12" s="1194" t="str">
        <f>K12&amp;"("&amp;L12&amp;")"</f>
        <v>()</v>
      </c>
      <c r="S12" s="1190"/>
      <c r="T12" s="1190"/>
      <c r="U12" s="1198"/>
      <c r="V12" s="1190"/>
      <c r="W12" s="1190"/>
      <c r="X12" s="1190"/>
      <c r="Y12" s="1200"/>
      <c r="Z12" s="1200"/>
      <c r="AA12" s="1196"/>
      <c r="AB12" s="1196"/>
      <c r="AC12" s="1196"/>
      <c r="AD12" s="1196"/>
      <c r="AE12" s="1196"/>
      <c r="AF12" s="1196"/>
      <c r="AG12" s="1196"/>
      <c r="AH12" s="1196"/>
      <c r="AI12" s="1196"/>
      <c r="AJ12" s="1196"/>
      <c r="AK12" s="1196"/>
      <c r="AL12" s="1196"/>
      <c r="AM12" s="1196"/>
      <c r="AN12" s="1196"/>
      <c r="AO12" s="1196"/>
      <c r="AP12" s="1196"/>
      <c r="AQ12" s="1196"/>
      <c r="AR12" s="1196"/>
      <c r="AS12" s="1196"/>
      <c r="AT12" s="1196"/>
      <c r="AU12" s="1196"/>
      <c r="AV12" s="1196"/>
      <c r="AW12" s="1196"/>
      <c r="AX12" s="1196"/>
      <c r="AY12" s="1196"/>
      <c r="AZ12" s="1196"/>
      <c r="BA12" s="1196"/>
      <c r="BB12" s="1196"/>
      <c r="BC12" s="1196"/>
      <c r="BD12" s="1196"/>
      <c r="BE12" s="1196"/>
      <c r="BF12" s="1196"/>
      <c r="BG12" s="1196"/>
      <c r="BH12" s="1196"/>
      <c r="BI12" s="1196"/>
      <c r="BJ12" s="1196"/>
      <c r="BK12" s="1196"/>
      <c r="BL12" s="1196"/>
      <c r="BM12" s="1196"/>
      <c r="BN12" s="1196"/>
      <c r="BO12" s="1196"/>
      <c r="BP12" s="1196"/>
      <c r="BQ12" s="1196"/>
      <c r="BR12" s="1196"/>
      <c r="BS12" s="1196"/>
      <c r="BT12" s="1196"/>
      <c r="BU12" s="1196"/>
      <c r="BV12" s="1200"/>
      <c r="BW12" s="1200"/>
      <c r="BX12" s="1200"/>
      <c r="BY12" s="1200"/>
      <c r="BZ12" s="1200"/>
      <c r="CA12" s="1200"/>
      <c r="CB12" s="1200"/>
      <c r="CC12" s="1200"/>
      <c r="CD12" s="1200"/>
      <c r="CE12" s="1200"/>
    </row>
    <row r="13" spans="1:256" s="1201" customFormat="1" ht="0.95" customHeight="1">
      <c r="A13" s="1182"/>
      <c r="B13" s="1190" t="s">
        <v>403</v>
      </c>
      <c r="C13" s="1302"/>
      <c r="D13" s="1298"/>
      <c r="E13" s="1304"/>
      <c r="F13" s="1305"/>
      <c r="G13" s="1298">
        <v>1</v>
      </c>
      <c r="H13" s="1300" t="s">
        <v>923</v>
      </c>
      <c r="I13" s="1199"/>
      <c r="J13" s="1207" t="s">
        <v>497</v>
      </c>
      <c r="K13" s="1188"/>
      <c r="L13" s="1202"/>
      <c r="M13" s="1194" t="str">
        <f>mergeValue(H13)</f>
        <v>Город Трехгорный (ЗАТО)</v>
      </c>
      <c r="N13" s="1192"/>
      <c r="O13" s="1192"/>
      <c r="P13" s="1192"/>
      <c r="Q13" s="1192"/>
      <c r="R13" s="1194" t="str">
        <f>K13&amp;"("&amp;L13&amp;")"</f>
        <v>()</v>
      </c>
      <c r="S13" s="1190"/>
      <c r="T13" s="1190"/>
      <c r="U13" s="1198"/>
      <c r="V13" s="1190"/>
      <c r="W13" s="1190"/>
      <c r="X13" s="1190"/>
      <c r="Y13" s="1200"/>
      <c r="Z13" s="1200"/>
      <c r="AA13" s="1196"/>
      <c r="AB13" s="1196"/>
      <c r="AC13" s="1196"/>
      <c r="AD13" s="1196"/>
      <c r="AE13" s="1196"/>
      <c r="AF13" s="1196"/>
      <c r="AG13" s="1196"/>
      <c r="AH13" s="1196"/>
      <c r="AI13" s="1196"/>
      <c r="AJ13" s="1196"/>
      <c r="AK13" s="1196"/>
      <c r="AL13" s="1196"/>
      <c r="AM13" s="1196"/>
      <c r="AN13" s="1196"/>
      <c r="AO13" s="1196"/>
      <c r="AP13" s="1196"/>
      <c r="AQ13" s="1196"/>
      <c r="AR13" s="1196"/>
      <c r="AS13" s="1196"/>
      <c r="AT13" s="1196"/>
      <c r="AU13" s="1196"/>
      <c r="AV13" s="1196"/>
      <c r="AW13" s="1196"/>
      <c r="AX13" s="1196"/>
      <c r="AY13" s="1196"/>
      <c r="AZ13" s="1196"/>
      <c r="BA13" s="1196"/>
      <c r="BB13" s="1196"/>
      <c r="BC13" s="1196"/>
      <c r="BD13" s="1196"/>
      <c r="BE13" s="1196"/>
      <c r="BF13" s="1196"/>
      <c r="BG13" s="1196"/>
      <c r="BH13" s="1196"/>
      <c r="BI13" s="1196"/>
      <c r="BJ13" s="1196"/>
      <c r="BK13" s="1196"/>
      <c r="BL13" s="1196"/>
      <c r="BM13" s="1196"/>
      <c r="BN13" s="1196"/>
      <c r="BO13" s="1196"/>
      <c r="BP13" s="1196"/>
      <c r="BQ13" s="1196"/>
      <c r="BR13" s="1196"/>
      <c r="BS13" s="1196"/>
      <c r="BT13" s="1196"/>
      <c r="BU13" s="1196"/>
      <c r="BV13" s="1200"/>
      <c r="BW13" s="1200"/>
      <c r="BX13" s="1200"/>
      <c r="BY13" s="1200"/>
      <c r="BZ13" s="1200"/>
      <c r="CA13" s="1200"/>
      <c r="CB13" s="1200"/>
      <c r="CC13" s="1200"/>
      <c r="CD13" s="1200"/>
      <c r="CE13" s="1200"/>
    </row>
    <row r="14" spans="1:256" s="1201" customFormat="1" ht="15" customHeight="1">
      <c r="A14" s="1182"/>
      <c r="B14" s="1190" t="s">
        <v>403</v>
      </c>
      <c r="C14" s="1302"/>
      <c r="D14" s="1298"/>
      <c r="E14" s="1304"/>
      <c r="F14" s="1306"/>
      <c r="G14" s="1298"/>
      <c r="H14" s="1301"/>
      <c r="I14" s="1213"/>
      <c r="J14" s="1191">
        <v>1</v>
      </c>
      <c r="K14" s="1208" t="s">
        <v>923</v>
      </c>
      <c r="L14" s="1197" t="s">
        <v>924</v>
      </c>
      <c r="M14" s="1194" t="str">
        <f>mergeValue(H14)</f>
        <v>Город Трехгорный (ЗАТО)</v>
      </c>
      <c r="N14" s="1192"/>
      <c r="O14" s="1192"/>
      <c r="P14" s="1192"/>
      <c r="Q14" s="1192"/>
      <c r="R14" s="1194" t="str">
        <f>K14&amp;" ("&amp;L14&amp;")"</f>
        <v>Город Трехгорный (ЗАТО) (75707000)</v>
      </c>
      <c r="S14" s="1190"/>
      <c r="T14" s="1190"/>
      <c r="U14" s="1198"/>
      <c r="V14" s="1190"/>
      <c r="W14" s="1190"/>
      <c r="X14" s="1190"/>
      <c r="Y14" s="1200"/>
      <c r="Z14" s="1200"/>
      <c r="AA14" s="1196"/>
      <c r="AB14" s="1196"/>
      <c r="AC14" s="1196"/>
      <c r="AD14" s="1196"/>
      <c r="AE14" s="1196"/>
      <c r="AF14" s="1196"/>
      <c r="AG14" s="1196"/>
      <c r="AH14" s="1196"/>
      <c r="AI14" s="1196"/>
      <c r="AJ14" s="1196"/>
      <c r="AK14" s="1196"/>
      <c r="AL14" s="1196"/>
      <c r="AM14" s="1196"/>
      <c r="AN14" s="1196"/>
      <c r="AO14" s="1196"/>
      <c r="AP14" s="1196"/>
      <c r="AQ14" s="1196"/>
      <c r="AR14" s="1196"/>
      <c r="AS14" s="1196"/>
      <c r="AT14" s="1196"/>
      <c r="AU14" s="1196"/>
      <c r="AV14" s="1196"/>
      <c r="AW14" s="1196"/>
      <c r="AX14" s="1196"/>
      <c r="AY14" s="1196"/>
      <c r="AZ14" s="1196"/>
      <c r="BA14" s="1196"/>
      <c r="BB14" s="1196"/>
      <c r="BC14" s="1196"/>
      <c r="BD14" s="1196"/>
      <c r="BE14" s="1196"/>
      <c r="BF14" s="1196"/>
      <c r="BG14" s="1196"/>
      <c r="BH14" s="1196"/>
      <c r="BI14" s="1196"/>
      <c r="BJ14" s="1196"/>
      <c r="BK14" s="1196"/>
      <c r="BL14" s="1196"/>
      <c r="BM14" s="1196"/>
      <c r="BN14" s="1196"/>
      <c r="BO14" s="1196"/>
      <c r="BP14" s="1196"/>
      <c r="BQ14" s="1196"/>
      <c r="BR14" s="1196"/>
      <c r="BS14" s="1196"/>
      <c r="BT14" s="1196"/>
      <c r="BU14" s="1196"/>
      <c r="BV14" s="1200"/>
      <c r="BW14" s="1200"/>
      <c r="BX14" s="1200"/>
      <c r="BY14" s="1200"/>
      <c r="BZ14" s="1200"/>
      <c r="CA14" s="1200"/>
      <c r="CB14" s="1200"/>
      <c r="CC14" s="1200"/>
      <c r="CD14" s="1200"/>
      <c r="CE14" s="1200"/>
    </row>
    <row r="15" spans="1:256" s="120" customFormat="1" ht="0.95" customHeight="1">
      <c r="A15" s="35"/>
      <c r="B15" s="35" t="s">
        <v>400</v>
      </c>
      <c r="C15" s="222"/>
      <c r="D15" s="242"/>
      <c r="E15" s="195"/>
      <c r="F15" s="244"/>
      <c r="G15" s="244"/>
      <c r="H15" s="244"/>
      <c r="I15" s="244"/>
      <c r="J15" s="244"/>
      <c r="K15" s="244"/>
      <c r="L15" s="245"/>
      <c r="M15" s="376"/>
      <c r="N15" s="204"/>
      <c r="O15" s="204"/>
      <c r="P15" s="204"/>
      <c r="Q15" s="336" t="s">
        <v>18</v>
      </c>
      <c r="R15" s="204"/>
      <c r="S15" s="333"/>
      <c r="T15" s="333"/>
      <c r="U15" s="333"/>
      <c r="V15" s="333"/>
    </row>
    <row r="16" spans="1:256" s="120" customFormat="1" ht="21" customHeight="1">
      <c r="A16" s="119"/>
      <c r="B16" s="35"/>
      <c r="C16" s="224"/>
      <c r="D16" s="246"/>
      <c r="E16" s="246"/>
      <c r="F16" s="246"/>
      <c r="G16" s="246"/>
      <c r="H16" s="246"/>
      <c r="I16" s="246"/>
      <c r="J16" s="246"/>
      <c r="K16" s="246"/>
      <c r="L16" s="246"/>
      <c r="M16" s="204"/>
      <c r="N16" s="204"/>
      <c r="O16" s="204"/>
      <c r="P16" s="204"/>
      <c r="Q16" s="336"/>
      <c r="R16" s="204"/>
      <c r="S16" s="333"/>
      <c r="T16" s="333"/>
      <c r="U16" s="333"/>
      <c r="V16" s="333"/>
    </row>
    <row r="17" spans="1:22" s="120" customFormat="1">
      <c r="A17" s="119"/>
      <c r="B17" s="35"/>
      <c r="C17" s="224"/>
      <c r="D17" s="35"/>
      <c r="E17" s="35"/>
      <c r="F17" s="35"/>
      <c r="G17" s="35"/>
      <c r="H17" s="35"/>
      <c r="I17" s="35"/>
      <c r="J17" s="35"/>
      <c r="K17" s="35"/>
      <c r="L17" s="35"/>
      <c r="M17" s="204"/>
      <c r="N17" s="204"/>
      <c r="O17" s="204"/>
      <c r="P17" s="204"/>
      <c r="Q17" s="336"/>
      <c r="R17" s="204"/>
      <c r="S17" s="333"/>
      <c r="T17" s="333"/>
      <c r="U17" s="333"/>
      <c r="V17" s="333"/>
    </row>
    <row r="18" spans="1:22" s="120" customFormat="1" ht="0.75" customHeight="1">
      <c r="A18" s="119"/>
      <c r="B18" s="35"/>
      <c r="C18" s="224"/>
      <c r="D18" s="35"/>
      <c r="E18" s="35"/>
      <c r="F18" s="35"/>
      <c r="G18" s="35"/>
      <c r="H18" s="35"/>
      <c r="I18" s="35"/>
      <c r="J18" s="35"/>
      <c r="K18" s="35"/>
      <c r="L18" s="35"/>
      <c r="M18" s="204"/>
      <c r="N18" s="204"/>
      <c r="O18" s="204"/>
      <c r="P18" s="204"/>
      <c r="Q18" s="336"/>
      <c r="R18" s="204"/>
      <c r="S18" s="333"/>
      <c r="T18" s="333"/>
      <c r="U18" s="333"/>
      <c r="V18" s="333"/>
    </row>
    <row r="19" spans="1:22" s="248" customFormat="1" ht="10.5">
      <c r="A19" s="247"/>
      <c r="C19" s="249"/>
      <c r="D19" s="250"/>
      <c r="E19" s="250"/>
      <c r="M19" s="204"/>
      <c r="N19" s="204"/>
      <c r="O19" s="204"/>
      <c r="P19" s="204"/>
      <c r="Q19" s="336"/>
      <c r="R19" s="204"/>
      <c r="S19" s="333"/>
      <c r="T19" s="333"/>
      <c r="U19" s="333"/>
      <c r="V19" s="333"/>
    </row>
    <row r="20" spans="1:22" s="248" customFormat="1" ht="10.5">
      <c r="A20" s="247"/>
      <c r="C20" s="249"/>
      <c r="D20" s="250"/>
      <c r="E20" s="250"/>
      <c r="M20" s="204"/>
      <c r="N20" s="204"/>
      <c r="O20" s="204"/>
      <c r="P20" s="204"/>
      <c r="Q20" s="336"/>
      <c r="R20" s="204"/>
      <c r="S20" s="333"/>
      <c r="T20" s="333"/>
      <c r="U20" s="333"/>
      <c r="V20" s="333"/>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1"/>
  <sheetViews>
    <sheetView showGridLines="0" zoomScaleNormal="100" workbookViewId="0"/>
  </sheetViews>
  <sheetFormatPr defaultRowHeight="11.25"/>
  <cols>
    <col min="1" max="1" width="9.140625" style="1264"/>
    <col min="2" max="2" width="65.28515625" style="1264" customWidth="1"/>
    <col min="3" max="3" width="41" style="1264" customWidth="1"/>
    <col min="4" max="16384" width="9.140625" style="1264"/>
  </cols>
  <sheetData>
    <row r="1" spans="1:2">
      <c r="A1" s="1264" t="s">
        <v>328</v>
      </c>
      <c r="B1" s="1264" t="s">
        <v>329</v>
      </c>
    </row>
    <row r="2" spans="1:2">
      <c r="A2" s="1264">
        <v>4213775</v>
      </c>
      <c r="B2" s="1264" t="s">
        <v>582</v>
      </c>
    </row>
    <row r="3" spans="1:2">
      <c r="A3" s="1264">
        <v>4213784</v>
      </c>
      <c r="B3" s="1264" t="s">
        <v>675</v>
      </c>
    </row>
    <row r="4" spans="1:2">
      <c r="A4" s="1264">
        <v>4213781</v>
      </c>
      <c r="B4" s="1264" t="s">
        <v>674</v>
      </c>
    </row>
    <row r="5" spans="1:2">
      <c r="A5" s="1264">
        <v>4213776</v>
      </c>
      <c r="B5" s="1264" t="s">
        <v>583</v>
      </c>
    </row>
    <row r="6" spans="1:2">
      <c r="A6" s="1264">
        <v>4213777</v>
      </c>
      <c r="B6" s="1264" t="s">
        <v>584</v>
      </c>
    </row>
    <row r="7" spans="1:2">
      <c r="A7" s="1264">
        <v>4213778</v>
      </c>
      <c r="B7" s="1264" t="s">
        <v>585</v>
      </c>
    </row>
    <row r="8" spans="1:2">
      <c r="A8" s="1264">
        <v>4213780</v>
      </c>
      <c r="B8" s="1264" t="s">
        <v>586</v>
      </c>
    </row>
    <row r="9" spans="1:2">
      <c r="A9" s="1264">
        <v>4213779</v>
      </c>
      <c r="B9" s="1264" t="s">
        <v>589</v>
      </c>
    </row>
    <row r="10" spans="1:2">
      <c r="A10" s="1264">
        <v>4213783</v>
      </c>
      <c r="B10" s="1264" t="s">
        <v>588</v>
      </c>
    </row>
    <row r="11" spans="1:2">
      <c r="A11" s="1264">
        <v>4213782</v>
      </c>
      <c r="B11" s="1264" t="s">
        <v>587</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264"/>
    <col min="2" max="2" width="65.28515625" style="1264" customWidth="1"/>
    <col min="3" max="3" width="41" style="1264" customWidth="1"/>
    <col min="4" max="16384" width="9.140625" style="1264"/>
  </cols>
  <sheetData>
    <row r="1" spans="1:2">
      <c r="A1" s="1264" t="s">
        <v>328</v>
      </c>
      <c r="B1" s="1264" t="s">
        <v>330</v>
      </c>
    </row>
    <row r="2" spans="1:2">
      <c r="A2" s="1264">
        <v>4190064</v>
      </c>
      <c r="B2" s="1264" t="s">
        <v>1400</v>
      </c>
    </row>
    <row r="3" spans="1:2">
      <c r="A3" s="1264">
        <v>4190065</v>
      </c>
      <c r="B3" s="1264" t="s">
        <v>1401</v>
      </c>
    </row>
    <row r="4" spans="1:2">
      <c r="A4" s="1264">
        <v>4190066</v>
      </c>
      <c r="B4" s="1264" t="s">
        <v>1402</v>
      </c>
    </row>
    <row r="5" spans="1:2">
      <c r="A5" s="1264">
        <v>4190067</v>
      </c>
      <c r="B5" s="1264" t="s">
        <v>1403</v>
      </c>
    </row>
    <row r="6" spans="1:2">
      <c r="A6" s="1264">
        <v>4190068</v>
      </c>
      <c r="B6" s="1264" t="s">
        <v>1404</v>
      </c>
    </row>
    <row r="7" spans="1:2">
      <c r="A7" s="1264">
        <v>4190069</v>
      </c>
      <c r="B7" s="1264" t="s">
        <v>1405</v>
      </c>
    </row>
    <row r="8" spans="1:2">
      <c r="A8" s="1264">
        <v>4190070</v>
      </c>
      <c r="B8" s="1264" t="s">
        <v>1406</v>
      </c>
    </row>
    <row r="9" spans="1:2">
      <c r="A9" s="1264">
        <v>4190071</v>
      </c>
      <c r="B9" s="1264" t="s">
        <v>1407</v>
      </c>
    </row>
    <row r="10" spans="1:2">
      <c r="A10" s="1264">
        <v>4190072</v>
      </c>
      <c r="B10" s="1264" t="s">
        <v>1408</v>
      </c>
    </row>
    <row r="11" spans="1:2">
      <c r="A11" s="1264">
        <v>4190073</v>
      </c>
      <c r="B11" s="1264" t="s">
        <v>1409</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55"/>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755</v>
      </c>
    </row>
    <row r="6" spans="1:2">
      <c r="A6" t="s">
        <v>414</v>
      </c>
      <c r="B6" t="s">
        <v>756</v>
      </c>
    </row>
    <row r="7" spans="1:2">
      <c r="A7" t="s">
        <v>654</v>
      </c>
      <c r="B7" t="s">
        <v>555</v>
      </c>
    </row>
    <row r="8" spans="1:2">
      <c r="A8" t="s">
        <v>655</v>
      </c>
      <c r="B8" t="s">
        <v>468</v>
      </c>
    </row>
    <row r="9" spans="1:2">
      <c r="A9" t="s">
        <v>486</v>
      </c>
      <c r="B9" t="s">
        <v>423</v>
      </c>
    </row>
    <row r="10" spans="1:2">
      <c r="A10" t="s">
        <v>416</v>
      </c>
      <c r="B10" t="s">
        <v>424</v>
      </c>
    </row>
    <row r="11" spans="1:2">
      <c r="A11" t="s">
        <v>668</v>
      </c>
      <c r="B11" t="s">
        <v>425</v>
      </c>
    </row>
    <row r="12" spans="1:2">
      <c r="A12" t="s">
        <v>669</v>
      </c>
      <c r="B12" t="s">
        <v>469</v>
      </c>
    </row>
    <row r="13" spans="1:2">
      <c r="A13" t="s">
        <v>656</v>
      </c>
      <c r="B13" t="s">
        <v>426</v>
      </c>
    </row>
    <row r="14" spans="1:2">
      <c r="A14" t="s">
        <v>657</v>
      </c>
      <c r="B14" t="s">
        <v>427</v>
      </c>
    </row>
    <row r="15" spans="1:2">
      <c r="A15" t="s">
        <v>658</v>
      </c>
      <c r="B15" t="s">
        <v>428</v>
      </c>
    </row>
    <row r="16" spans="1:2">
      <c r="A16" t="s">
        <v>659</v>
      </c>
      <c r="B16" t="s">
        <v>333</v>
      </c>
    </row>
    <row r="17" spans="1:2">
      <c r="A17" t="s">
        <v>660</v>
      </c>
      <c r="B17" t="s">
        <v>60</v>
      </c>
    </row>
    <row r="18" spans="1:2">
      <c r="A18" t="s">
        <v>661</v>
      </c>
      <c r="B18" t="s">
        <v>385</v>
      </c>
    </row>
    <row r="19" spans="1:2">
      <c r="A19" t="s">
        <v>662</v>
      </c>
      <c r="B19" t="s">
        <v>437</v>
      </c>
    </row>
    <row r="20" spans="1:2">
      <c r="A20" t="s">
        <v>663</v>
      </c>
      <c r="B20" t="s">
        <v>249</v>
      </c>
    </row>
    <row r="21" spans="1:2">
      <c r="A21" t="s">
        <v>664</v>
      </c>
      <c r="B21" t="s">
        <v>73</v>
      </c>
    </row>
    <row r="22" spans="1:2">
      <c r="A22" t="s">
        <v>665</v>
      </c>
      <c r="B22" t="s">
        <v>62</v>
      </c>
    </row>
    <row r="23" spans="1:2">
      <c r="A23" t="s">
        <v>666</v>
      </c>
      <c r="B23" t="s">
        <v>74</v>
      </c>
    </row>
    <row r="24" spans="1:2">
      <c r="A24" t="s">
        <v>667</v>
      </c>
      <c r="B24" t="s">
        <v>429</v>
      </c>
    </row>
    <row r="25" spans="1:2">
      <c r="A25" t="s">
        <v>575</v>
      </c>
      <c r="B25" t="s">
        <v>72</v>
      </c>
    </row>
    <row r="26" spans="1:2">
      <c r="A26" t="s">
        <v>576</v>
      </c>
      <c r="B26" t="s">
        <v>61</v>
      </c>
    </row>
    <row r="27" spans="1:2">
      <c r="A27" t="s">
        <v>488</v>
      </c>
      <c r="B27" t="s">
        <v>63</v>
      </c>
    </row>
    <row r="28" spans="1:2">
      <c r="A28" t="s">
        <v>418</v>
      </c>
      <c r="B28" t="s">
        <v>383</v>
      </c>
    </row>
    <row r="29" spans="1:2">
      <c r="A29" t="s">
        <v>487</v>
      </c>
      <c r="B29" t="s">
        <v>13</v>
      </c>
    </row>
    <row r="30" spans="1:2">
      <c r="A30" t="s">
        <v>417</v>
      </c>
      <c r="B30" t="s">
        <v>81</v>
      </c>
    </row>
    <row r="31" spans="1:2">
      <c r="A31" t="s">
        <v>564</v>
      </c>
      <c r="B31" t="s">
        <v>14</v>
      </c>
    </row>
    <row r="32" spans="1:2">
      <c r="A32" t="s">
        <v>753</v>
      </c>
      <c r="B32" t="s">
        <v>556</v>
      </c>
    </row>
    <row r="33" spans="1:2">
      <c r="A33" t="s">
        <v>754</v>
      </c>
      <c r="B33" t="s">
        <v>430</v>
      </c>
    </row>
    <row r="34" spans="1:2">
      <c r="A34" t="s">
        <v>419</v>
      </c>
      <c r="B34" t="s">
        <v>179</v>
      </c>
    </row>
    <row r="35" spans="1:2">
      <c r="A35" t="s">
        <v>420</v>
      </c>
      <c r="B35" t="s">
        <v>489</v>
      </c>
    </row>
    <row r="36" spans="1:2">
      <c r="A36" t="s">
        <v>421</v>
      </c>
      <c r="B36" t="s">
        <v>470</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sheetData>
  <sheetProtection formatColumns="0" formatRows="0"/>
  <phoneticPr fontId="10"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7"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1"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21" sqref="E21:E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3" customWidth="1"/>
    <col min="21" max="21" width="5.7109375" style="503" customWidth="1"/>
    <col min="22" max="22" width="34.42578125" style="503"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93" t="s">
        <v>627</v>
      </c>
      <c r="E5" s="1294"/>
      <c r="F5" s="1294"/>
      <c r="G5" s="1294"/>
      <c r="H5" s="1294"/>
      <c r="I5" s="1294"/>
      <c r="J5" s="1295"/>
      <c r="K5" s="408"/>
      <c r="L5" s="169"/>
      <c r="M5" s="169"/>
      <c r="N5" s="169"/>
      <c r="O5" s="169"/>
      <c r="P5" s="169"/>
      <c r="Q5" s="169"/>
      <c r="R5" s="169"/>
      <c r="S5" s="537"/>
      <c r="T5" s="537"/>
      <c r="U5" s="537"/>
      <c r="V5" s="537"/>
      <c r="W5" s="169"/>
    </row>
    <row r="6" spans="1:24" s="438" customFormat="1" ht="3" customHeight="1">
      <c r="A6" s="292"/>
      <c r="B6" s="292"/>
      <c r="D6" s="1318"/>
      <c r="E6" s="1319"/>
      <c r="F6" s="1319"/>
      <c r="G6" s="1319"/>
      <c r="H6" s="1319"/>
      <c r="I6" s="1319"/>
      <c r="J6" s="1320"/>
      <c r="S6" s="614"/>
      <c r="T6" s="614"/>
      <c r="U6" s="614"/>
      <c r="V6" s="614"/>
    </row>
    <row r="7" spans="1:24" s="438" customFormat="1" ht="5.25" hidden="1" customHeight="1">
      <c r="A7" s="292"/>
      <c r="B7" s="292"/>
      <c r="E7" s="1321"/>
      <c r="F7" s="1321"/>
      <c r="G7" s="1310"/>
      <c r="H7" s="1310"/>
      <c r="I7" s="1310"/>
      <c r="J7" s="1310"/>
      <c r="S7" s="614"/>
      <c r="T7" s="614"/>
      <c r="U7" s="614"/>
      <c r="V7" s="614"/>
    </row>
    <row r="8" spans="1:24" s="438" customFormat="1" ht="5.25" hidden="1" customHeight="1">
      <c r="A8" s="292"/>
      <c r="B8" s="292"/>
      <c r="E8" s="1321"/>
      <c r="F8" s="1321"/>
      <c r="G8" s="1310"/>
      <c r="H8" s="1310"/>
      <c r="I8" s="1310"/>
      <c r="J8" s="1310"/>
      <c r="S8" s="614"/>
      <c r="T8" s="614"/>
      <c r="U8" s="614"/>
      <c r="V8" s="614"/>
    </row>
    <row r="9" spans="1:24" s="438" customFormat="1" ht="5.25" hidden="1" customHeight="1">
      <c r="A9" s="292"/>
      <c r="B9" s="292"/>
      <c r="E9" s="1321"/>
      <c r="F9" s="1321"/>
      <c r="G9" s="1310"/>
      <c r="H9" s="1310"/>
      <c r="I9" s="1310"/>
      <c r="J9" s="1310"/>
      <c r="S9" s="614"/>
      <c r="T9" s="614"/>
      <c r="U9" s="614"/>
      <c r="V9" s="614"/>
    </row>
    <row r="10" spans="1:24" s="614" customFormat="1" ht="5.25" hidden="1">
      <c r="A10" s="292"/>
      <c r="B10" s="292"/>
      <c r="E10" s="1322"/>
      <c r="F10" s="1322"/>
      <c r="G10" s="788"/>
      <c r="H10" s="434"/>
      <c r="I10" s="746"/>
      <c r="J10" s="746"/>
    </row>
    <row r="11" spans="1:24" s="152" customFormat="1" ht="18.75" hidden="1" customHeight="1">
      <c r="A11" s="292"/>
      <c r="B11" s="292"/>
      <c r="D11" s="145"/>
      <c r="E11" s="1323" t="s">
        <v>634</v>
      </c>
      <c r="F11" s="1323"/>
      <c r="G11" s="1256" t="s">
        <v>84</v>
      </c>
      <c r="H11" s="436"/>
      <c r="I11" s="159"/>
      <c r="J11" s="145"/>
      <c r="K11" s="146"/>
      <c r="L11" s="145"/>
      <c r="M11" s="145"/>
      <c r="N11" s="146"/>
      <c r="O11" s="146"/>
      <c r="P11" s="145"/>
      <c r="Q11" s="145"/>
      <c r="R11" s="146"/>
      <c r="S11" s="523"/>
      <c r="T11" s="522"/>
      <c r="U11" s="522"/>
      <c r="V11" s="523"/>
    </row>
    <row r="12" spans="1:24" s="438" customFormat="1" ht="18.75" hidden="1">
      <c r="A12" s="292"/>
      <c r="B12" s="292"/>
      <c r="E12" s="1323" t="s">
        <v>635</v>
      </c>
      <c r="F12" s="1323"/>
      <c r="G12" s="1256" t="s">
        <v>84</v>
      </c>
      <c r="H12" s="436"/>
      <c r="I12" s="434"/>
      <c r="J12" s="437"/>
      <c r="K12" s="433"/>
      <c r="L12" s="433"/>
      <c r="M12" s="433"/>
      <c r="N12" s="432"/>
      <c r="O12" s="433"/>
      <c r="P12" s="433"/>
      <c r="Q12" s="433"/>
      <c r="R12" s="432"/>
      <c r="S12" s="613"/>
      <c r="T12" s="613"/>
      <c r="U12" s="613"/>
      <c r="V12" s="612"/>
    </row>
    <row r="13" spans="1:24" s="438" customFormat="1" ht="5.25" hidden="1" customHeight="1">
      <c r="A13" s="292"/>
      <c r="B13" s="292"/>
      <c r="E13" s="1317"/>
      <c r="F13" s="1317"/>
      <c r="G13" s="435"/>
      <c r="H13" s="434"/>
      <c r="I13" s="433"/>
      <c r="J13" s="433"/>
      <c r="K13" s="433"/>
      <c r="L13" s="433"/>
      <c r="M13" s="433"/>
      <c r="N13" s="432"/>
      <c r="O13" s="433"/>
      <c r="P13" s="433"/>
      <c r="Q13" s="433"/>
      <c r="R13" s="432"/>
      <c r="S13" s="613"/>
      <c r="T13" s="613"/>
      <c r="U13" s="613"/>
      <c r="V13" s="612"/>
    </row>
    <row r="14" spans="1:24" s="438" customFormat="1" ht="5.25" hidden="1" customHeight="1">
      <c r="A14" s="292"/>
      <c r="B14" s="292"/>
      <c r="S14" s="614"/>
      <c r="T14" s="614"/>
      <c r="U14" s="614"/>
      <c r="V14" s="614"/>
    </row>
    <row r="15" spans="1:24" s="431" customFormat="1" ht="5.25" hidden="1" customHeight="1">
      <c r="A15" s="440"/>
      <c r="B15" s="440"/>
      <c r="S15" s="611"/>
      <c r="T15" s="611"/>
      <c r="U15" s="611"/>
      <c r="V15" s="611"/>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311" t="s">
        <v>91</v>
      </c>
      <c r="E17" s="1311" t="s">
        <v>296</v>
      </c>
      <c r="F17" s="1311" t="s">
        <v>79</v>
      </c>
      <c r="G17" s="1311" t="s">
        <v>436</v>
      </c>
      <c r="H17" s="1311" t="s">
        <v>91</v>
      </c>
      <c r="I17" s="1311"/>
      <c r="J17" s="1311" t="s">
        <v>19</v>
      </c>
      <c r="K17" s="1313" t="s">
        <v>462</v>
      </c>
      <c r="L17" s="1313"/>
      <c r="M17" s="1313"/>
      <c r="N17" s="1313"/>
      <c r="O17" s="1313" t="s">
        <v>625</v>
      </c>
      <c r="P17" s="1313"/>
      <c r="Q17" s="1313"/>
      <c r="R17" s="1313"/>
      <c r="S17" s="1313" t="s">
        <v>626</v>
      </c>
      <c r="T17" s="1313"/>
      <c r="U17" s="1313"/>
      <c r="V17" s="1313"/>
      <c r="W17" s="1311" t="s">
        <v>243</v>
      </c>
    </row>
    <row r="18" spans="1:24" ht="30.75" customHeight="1">
      <c r="D18" s="1311"/>
      <c r="E18" s="1311"/>
      <c r="F18" s="1311"/>
      <c r="G18" s="1311"/>
      <c r="H18" s="1311"/>
      <c r="I18" s="1311"/>
      <c r="J18" s="1311"/>
      <c r="K18" s="109" t="s">
        <v>299</v>
      </c>
      <c r="L18" s="1311" t="s">
        <v>91</v>
      </c>
      <c r="M18" s="1311"/>
      <c r="N18" s="109" t="s">
        <v>229</v>
      </c>
      <c r="O18" s="109" t="s">
        <v>299</v>
      </c>
      <c r="P18" s="1311" t="s">
        <v>91</v>
      </c>
      <c r="Q18" s="1311"/>
      <c r="R18" s="109" t="s">
        <v>229</v>
      </c>
      <c r="S18" s="510" t="s">
        <v>299</v>
      </c>
      <c r="T18" s="1311" t="s">
        <v>91</v>
      </c>
      <c r="U18" s="1311"/>
      <c r="V18" s="510" t="s">
        <v>398</v>
      </c>
      <c r="W18" s="1311"/>
    </row>
    <row r="19" spans="1:24" s="382" customFormat="1" ht="12" customHeight="1">
      <c r="A19" s="381"/>
      <c r="B19" s="381"/>
      <c r="D19" s="39" t="s">
        <v>92</v>
      </c>
      <c r="E19" s="39" t="s">
        <v>48</v>
      </c>
      <c r="F19" s="39" t="s">
        <v>49</v>
      </c>
      <c r="G19" s="39" t="s">
        <v>50</v>
      </c>
      <c r="H19" s="1312" t="s">
        <v>67</v>
      </c>
      <c r="I19" s="1312"/>
      <c r="J19" s="39" t="s">
        <v>68</v>
      </c>
      <c r="K19" s="39" t="s">
        <v>182</v>
      </c>
      <c r="L19" s="1312" t="s">
        <v>183</v>
      </c>
      <c r="M19" s="1312"/>
      <c r="N19" s="39" t="s">
        <v>207</v>
      </c>
      <c r="O19" s="39" t="s">
        <v>208</v>
      </c>
      <c r="P19" s="1312" t="s">
        <v>209</v>
      </c>
      <c r="Q19" s="1312"/>
      <c r="R19" s="39" t="s">
        <v>210</v>
      </c>
      <c r="S19" s="495" t="s">
        <v>209</v>
      </c>
      <c r="T19" s="1312" t="s">
        <v>210</v>
      </c>
      <c r="U19" s="1312"/>
      <c r="V19" s="495" t="s">
        <v>211</v>
      </c>
      <c r="W19" s="39" t="s">
        <v>212</v>
      </c>
    </row>
    <row r="20" spans="1:24" ht="14.25" hidden="1" customHeight="1">
      <c r="C20" s="290"/>
      <c r="D20" s="327">
        <v>0</v>
      </c>
      <c r="E20" s="377"/>
      <c r="F20" s="377"/>
      <c r="G20" s="115"/>
      <c r="H20" s="378"/>
      <c r="I20" s="378"/>
      <c r="J20" s="213"/>
      <c r="K20" s="115"/>
      <c r="L20" s="213"/>
      <c r="M20" s="213"/>
      <c r="N20" s="379"/>
      <c r="O20" s="115"/>
      <c r="P20" s="213"/>
      <c r="Q20" s="213"/>
      <c r="R20" s="380"/>
      <c r="S20" s="512"/>
      <c r="T20" s="561"/>
      <c r="U20" s="561"/>
      <c r="V20" s="598"/>
      <c r="W20" s="115"/>
      <c r="X20" s="168"/>
    </row>
    <row r="21" spans="1:24" s="1183" customFormat="1" ht="17.100000000000001" customHeight="1">
      <c r="A21" s="1193">
        <v>13</v>
      </c>
      <c r="C21" s="1204"/>
      <c r="D21" s="1314">
        <v>1</v>
      </c>
      <c r="E21" s="1324" t="s">
        <v>675</v>
      </c>
      <c r="F21" s="1328" t="s">
        <v>1400</v>
      </c>
      <c r="G21" s="1331" t="s">
        <v>84</v>
      </c>
      <c r="H21" s="1314"/>
      <c r="I21" s="1314">
        <v>1</v>
      </c>
      <c r="J21" s="1335" t="s">
        <v>2790</v>
      </c>
      <c r="K21" s="1334" t="s">
        <v>84</v>
      </c>
      <c r="L21" s="1316"/>
      <c r="M21" s="1316" t="s">
        <v>92</v>
      </c>
      <c r="N21" s="1338"/>
      <c r="O21" s="1334" t="s">
        <v>84</v>
      </c>
      <c r="P21" s="1316"/>
      <c r="Q21" s="1316" t="s">
        <v>92</v>
      </c>
      <c r="R21" s="1333"/>
      <c r="S21" s="1334" t="s">
        <v>84</v>
      </c>
      <c r="T21" s="1187"/>
      <c r="U21" s="1187" t="s">
        <v>92</v>
      </c>
      <c r="V21" s="1257"/>
      <c r="W21" s="1203"/>
    </row>
    <row r="22" spans="1:24" s="1183" customFormat="1" ht="17.100000000000001" customHeight="1">
      <c r="A22" s="1193"/>
      <c r="C22" s="1189"/>
      <c r="D22" s="1314"/>
      <c r="E22" s="1325"/>
      <c r="F22" s="1329"/>
      <c r="G22" s="1331"/>
      <c r="H22" s="1314"/>
      <c r="I22" s="1314"/>
      <c r="J22" s="1336"/>
      <c r="K22" s="1334"/>
      <c r="L22" s="1316"/>
      <c r="M22" s="1316"/>
      <c r="N22" s="1338"/>
      <c r="O22" s="1334"/>
      <c r="P22" s="1316"/>
      <c r="Q22" s="1316"/>
      <c r="R22" s="1333"/>
      <c r="S22" s="1334"/>
      <c r="T22" s="1212"/>
      <c r="U22" s="1184"/>
      <c r="V22" s="1185"/>
      <c r="W22" s="1186"/>
    </row>
    <row r="23" spans="1:24" s="1183" customFormat="1" ht="17.100000000000001" customHeight="1">
      <c r="A23" s="1193"/>
      <c r="C23" s="1189"/>
      <c r="D23" s="1315"/>
      <c r="E23" s="1326"/>
      <c r="F23" s="1329"/>
      <c r="G23" s="1332"/>
      <c r="H23" s="1315"/>
      <c r="I23" s="1315"/>
      <c r="J23" s="1336"/>
      <c r="K23" s="1332"/>
      <c r="L23" s="1315"/>
      <c r="M23" s="1315"/>
      <c r="N23" s="1333"/>
      <c r="O23" s="1332"/>
      <c r="P23" s="1195"/>
      <c r="Q23" s="1184"/>
      <c r="R23" s="1185"/>
      <c r="S23" s="1210"/>
      <c r="T23" s="1210"/>
      <c r="U23" s="1210"/>
      <c r="V23" s="1210"/>
      <c r="W23" s="1186"/>
    </row>
    <row r="24" spans="1:24" s="1183" customFormat="1" ht="17.100000000000001" customHeight="1">
      <c r="A24" s="1193"/>
      <c r="C24" s="1189"/>
      <c r="D24" s="1315"/>
      <c r="E24" s="1326"/>
      <c r="F24" s="1329"/>
      <c r="G24" s="1332"/>
      <c r="H24" s="1315"/>
      <c r="I24" s="1315"/>
      <c r="J24" s="1337"/>
      <c r="K24" s="1332"/>
      <c r="L24" s="1184"/>
      <c r="M24" s="1185"/>
      <c r="N24" s="1185"/>
      <c r="O24" s="1185"/>
      <c r="P24" s="1185"/>
      <c r="Q24" s="1185"/>
      <c r="R24" s="1185"/>
      <c r="S24" s="1210"/>
      <c r="T24" s="1210"/>
      <c r="U24" s="1210"/>
      <c r="V24" s="1210"/>
      <c r="W24" s="1186"/>
    </row>
    <row r="25" spans="1:24" s="1183" customFormat="1" ht="15" customHeight="1">
      <c r="A25" s="1193"/>
      <c r="C25" s="1189"/>
      <c r="D25" s="1315"/>
      <c r="E25" s="1327"/>
      <c r="F25" s="1330"/>
      <c r="G25" s="1332"/>
      <c r="H25" s="1184"/>
      <c r="I25" s="1185"/>
      <c r="J25" s="1185"/>
      <c r="K25" s="1185"/>
      <c r="L25" s="1185"/>
      <c r="M25" s="1185"/>
      <c r="N25" s="1185"/>
      <c r="O25" s="1185"/>
      <c r="P25" s="1185"/>
      <c r="Q25" s="1185"/>
      <c r="R25" s="1185"/>
      <c r="S25" s="1210"/>
      <c r="T25" s="1210"/>
      <c r="U25" s="1210"/>
      <c r="V25" s="1210"/>
      <c r="W25" s="1186"/>
    </row>
    <row r="26" spans="1:24" ht="17.100000000000001" customHeight="1">
      <c r="D26" s="111"/>
      <c r="E26" s="112"/>
      <c r="F26" s="112"/>
      <c r="G26" s="112"/>
      <c r="H26" s="112"/>
      <c r="I26" s="112"/>
      <c r="J26" s="112"/>
      <c r="K26" s="112"/>
      <c r="L26" s="112"/>
      <c r="M26" s="112"/>
      <c r="N26" s="112"/>
      <c r="O26" s="112"/>
      <c r="P26" s="112"/>
      <c r="Q26" s="112"/>
      <c r="R26" s="112"/>
      <c r="S26" s="511"/>
      <c r="T26" s="511"/>
      <c r="U26" s="511"/>
      <c r="V26" s="511"/>
      <c r="W26" s="113"/>
    </row>
    <row r="27" spans="1:24" ht="3" customHeight="1"/>
    <row r="28" spans="1:24" ht="11.25" hidden="1" customHeight="1"/>
    <row r="29" spans="1:24" ht="0.95" customHeight="1"/>
    <row r="30" spans="1:24" ht="23.25" customHeight="1"/>
    <row r="31" spans="1:24" ht="3" customHeight="1"/>
    <row r="32" spans="1:24" ht="17.100000000000001" customHeight="1">
      <c r="E32" s="1307" t="s">
        <v>644</v>
      </c>
      <c r="F32" s="1307"/>
      <c r="G32" s="1307"/>
      <c r="H32" s="1307"/>
      <c r="I32" s="1307"/>
      <c r="J32" s="1307"/>
      <c r="K32" s="1307"/>
      <c r="L32" s="1307"/>
      <c r="M32" s="1307"/>
      <c r="N32" s="1307"/>
      <c r="O32" s="1307"/>
      <c r="P32" s="1307"/>
      <c r="Q32" s="1307"/>
      <c r="R32" s="1307"/>
      <c r="S32" s="1307"/>
      <c r="T32" s="1307"/>
      <c r="U32" s="1307"/>
      <c r="V32" s="1307"/>
      <c r="W32" s="1307"/>
    </row>
    <row r="33" spans="5:23" ht="36.950000000000003" customHeight="1">
      <c r="E33" s="1308" t="s">
        <v>646</v>
      </c>
      <c r="F33" s="1309"/>
      <c r="G33" s="1309"/>
      <c r="H33" s="1309"/>
      <c r="I33" s="1309"/>
      <c r="J33" s="1309"/>
      <c r="K33" s="1309"/>
      <c r="L33" s="1309"/>
      <c r="M33" s="1309"/>
      <c r="N33" s="1309"/>
      <c r="O33" s="1309"/>
      <c r="P33" s="1309"/>
      <c r="Q33" s="1309"/>
      <c r="R33" s="1309"/>
      <c r="S33" s="1309"/>
      <c r="T33" s="1309"/>
      <c r="U33" s="1309"/>
      <c r="V33" s="1309"/>
      <c r="W33" s="1309"/>
    </row>
    <row r="34" spans="5:23" ht="17.100000000000001" customHeight="1">
      <c r="E34" s="1308" t="s">
        <v>647</v>
      </c>
      <c r="F34" s="1309"/>
      <c r="G34" s="1309"/>
      <c r="H34" s="1309"/>
      <c r="I34" s="1309"/>
      <c r="J34" s="1309"/>
      <c r="K34" s="1309"/>
      <c r="L34" s="1309"/>
      <c r="M34" s="1309"/>
      <c r="N34" s="1309"/>
      <c r="O34" s="1309"/>
      <c r="P34" s="1309"/>
      <c r="Q34" s="1309"/>
      <c r="R34" s="1309"/>
      <c r="S34" s="1309"/>
      <c r="T34" s="1309"/>
      <c r="U34" s="1309"/>
      <c r="V34" s="1309"/>
      <c r="W34" s="1309"/>
    </row>
    <row r="35" spans="5:23" ht="27" customHeight="1">
      <c r="E35" s="1308" t="s">
        <v>648</v>
      </c>
      <c r="F35" s="1309"/>
      <c r="G35" s="1309"/>
      <c r="H35" s="1309"/>
      <c r="I35" s="1309"/>
      <c r="J35" s="1309"/>
      <c r="K35" s="1309"/>
      <c r="L35" s="1309"/>
      <c r="M35" s="1309"/>
      <c r="N35" s="1309"/>
      <c r="O35" s="1309"/>
      <c r="P35" s="1309"/>
      <c r="Q35" s="1309"/>
      <c r="R35" s="1309"/>
      <c r="S35" s="1309"/>
      <c r="T35" s="1309"/>
      <c r="U35" s="1309"/>
      <c r="V35" s="1309"/>
      <c r="W35" s="1309"/>
    </row>
    <row r="36" spans="5:23" ht="17.100000000000001" customHeight="1">
      <c r="E36" s="1308" t="s">
        <v>649</v>
      </c>
      <c r="F36" s="1309"/>
      <c r="G36" s="1309"/>
      <c r="H36" s="1309"/>
      <c r="I36" s="1309"/>
      <c r="J36" s="1309"/>
      <c r="K36" s="1309"/>
      <c r="L36" s="1309"/>
      <c r="M36" s="1309"/>
      <c r="N36" s="1309"/>
      <c r="O36" s="1309"/>
      <c r="P36" s="1309"/>
      <c r="Q36" s="1309"/>
      <c r="R36" s="1309"/>
      <c r="S36" s="1309"/>
      <c r="T36" s="1309"/>
      <c r="U36" s="1309"/>
      <c r="V36" s="1309"/>
      <c r="W36" s="1309"/>
    </row>
    <row r="37" spans="5:23" ht="15" customHeight="1">
      <c r="E37" s="745"/>
      <c r="F37" s="210"/>
      <c r="G37" s="210"/>
      <c r="H37" s="210"/>
      <c r="I37" s="210"/>
      <c r="J37" s="210"/>
      <c r="K37" s="210"/>
      <c r="L37" s="210"/>
      <c r="M37" s="210"/>
      <c r="N37" s="210"/>
      <c r="O37" s="210"/>
      <c r="P37" s="210"/>
      <c r="Q37" s="210"/>
      <c r="R37" s="210"/>
      <c r="S37" s="210"/>
      <c r="T37" s="210"/>
      <c r="U37" s="210"/>
      <c r="V37" s="210"/>
      <c r="W37" s="210"/>
    </row>
    <row r="38" spans="5:23" ht="15" customHeight="1">
      <c r="E38" s="1307" t="s">
        <v>645</v>
      </c>
      <c r="F38" s="1307"/>
      <c r="G38" s="1307"/>
      <c r="H38" s="1307"/>
      <c r="I38" s="1307"/>
      <c r="J38" s="1307"/>
      <c r="K38" s="1307"/>
      <c r="L38" s="1307"/>
      <c r="M38" s="1307"/>
      <c r="N38" s="1307"/>
      <c r="O38" s="1307"/>
      <c r="P38" s="1307"/>
      <c r="Q38" s="1307"/>
      <c r="R38" s="1307"/>
      <c r="S38" s="1307"/>
      <c r="T38" s="1307"/>
      <c r="U38" s="1307"/>
      <c r="V38" s="1307"/>
      <c r="W38" s="1307"/>
    </row>
    <row r="39" spans="5:23" ht="17.100000000000001" customHeight="1">
      <c r="E39" s="1308" t="s">
        <v>650</v>
      </c>
      <c r="F39" s="1309"/>
      <c r="G39" s="1309"/>
      <c r="H39" s="1309"/>
      <c r="I39" s="1309"/>
      <c r="J39" s="1309"/>
      <c r="K39" s="1309"/>
      <c r="L39" s="1309"/>
      <c r="M39" s="1309"/>
      <c r="N39" s="1309"/>
      <c r="O39" s="1309"/>
      <c r="P39" s="1309"/>
      <c r="Q39" s="1309"/>
      <c r="R39" s="1309"/>
      <c r="S39" s="1309"/>
      <c r="T39" s="1309"/>
      <c r="U39" s="1309"/>
      <c r="V39" s="1309"/>
      <c r="W39" s="1309"/>
    </row>
    <row r="40" spans="5:23" ht="17.100000000000001" customHeight="1">
      <c r="E40" s="1308" t="s">
        <v>651</v>
      </c>
      <c r="F40" s="1309"/>
      <c r="G40" s="1309"/>
      <c r="H40" s="1309"/>
      <c r="I40" s="1309"/>
      <c r="J40" s="1309"/>
      <c r="K40" s="1309"/>
      <c r="L40" s="1309"/>
      <c r="M40" s="1309"/>
      <c r="N40" s="1309"/>
      <c r="O40" s="1309"/>
      <c r="P40" s="1309"/>
      <c r="Q40" s="1309"/>
      <c r="R40" s="1309"/>
      <c r="S40" s="1309"/>
      <c r="T40" s="1309"/>
      <c r="U40" s="1309"/>
      <c r="V40" s="1309"/>
      <c r="W40" s="1309"/>
    </row>
  </sheetData>
  <sheetProtection password="FA9C" sheet="1" objects="1" scenarios="1" formatColumns="0" formatRows="0"/>
  <dataConsolidate link="1"/>
  <mergeCells count="53">
    <mergeCell ref="Q21:Q22"/>
    <mergeCell ref="R21:R22"/>
    <mergeCell ref="S21:S22"/>
    <mergeCell ref="J21:J24"/>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P21:P22"/>
    <mergeCell ref="E38:W38"/>
    <mergeCell ref="E39:W39"/>
    <mergeCell ref="E40:W40"/>
    <mergeCell ref="E32:W32"/>
    <mergeCell ref="E33:W33"/>
    <mergeCell ref="E34:W34"/>
    <mergeCell ref="E35:W35"/>
  </mergeCells>
  <phoneticPr fontId="10"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J24">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359"/>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1399</v>
      </c>
      <c r="B1" s="5" t="s">
        <v>1415</v>
      </c>
      <c r="C1" s="5" t="s">
        <v>1416</v>
      </c>
      <c r="D1" s="5" t="s">
        <v>1417</v>
      </c>
      <c r="E1" s="5" t="s">
        <v>1418</v>
      </c>
      <c r="F1" s="5" t="s">
        <v>1419</v>
      </c>
      <c r="G1" s="5" t="s">
        <v>1420</v>
      </c>
      <c r="H1" s="5" t="s">
        <v>1421</v>
      </c>
      <c r="I1" s="5" t="s">
        <v>1422</v>
      </c>
    </row>
    <row r="2" spans="1:10">
      <c r="A2" s="5">
        <v>1</v>
      </c>
      <c r="B2" s="5" t="s">
        <v>1423</v>
      </c>
      <c r="C2" s="5" t="s">
        <v>168</v>
      </c>
      <c r="D2" s="5" t="s">
        <v>1424</v>
      </c>
      <c r="E2" s="5" t="s">
        <v>1425</v>
      </c>
      <c r="F2" s="5" t="s">
        <v>1426</v>
      </c>
      <c r="G2" s="5" t="s">
        <v>1427</v>
      </c>
      <c r="H2" s="5" t="s">
        <v>1428</v>
      </c>
      <c r="J2" s="5" t="s">
        <v>2779</v>
      </c>
    </row>
    <row r="3" spans="1:10">
      <c r="A3" s="5">
        <v>2</v>
      </c>
      <c r="B3" s="5" t="s">
        <v>1423</v>
      </c>
      <c r="C3" s="5" t="s">
        <v>168</v>
      </c>
      <c r="D3" s="5" t="s">
        <v>1429</v>
      </c>
      <c r="E3" s="5" t="s">
        <v>1430</v>
      </c>
      <c r="F3" s="5" t="s">
        <v>1426</v>
      </c>
      <c r="G3" s="5" t="s">
        <v>1431</v>
      </c>
      <c r="H3" s="5" t="s">
        <v>1432</v>
      </c>
      <c r="J3" s="5" t="s">
        <v>2779</v>
      </c>
    </row>
    <row r="4" spans="1:10">
      <c r="A4" s="5">
        <v>3</v>
      </c>
      <c r="B4" s="5" t="s">
        <v>1423</v>
      </c>
      <c r="C4" s="5" t="s">
        <v>168</v>
      </c>
      <c r="D4" s="5" t="s">
        <v>1433</v>
      </c>
      <c r="E4" s="5" t="s">
        <v>1434</v>
      </c>
      <c r="F4" s="5" t="s">
        <v>1435</v>
      </c>
      <c r="G4" s="5" t="s">
        <v>1436</v>
      </c>
      <c r="J4" s="5" t="s">
        <v>2779</v>
      </c>
    </row>
    <row r="5" spans="1:10">
      <c r="A5" s="5">
        <v>4</v>
      </c>
      <c r="B5" s="5" t="s">
        <v>1423</v>
      </c>
      <c r="C5" s="5" t="s">
        <v>168</v>
      </c>
      <c r="D5" s="5" t="s">
        <v>1437</v>
      </c>
      <c r="E5" s="5" t="s">
        <v>1438</v>
      </c>
      <c r="F5" s="5" t="s">
        <v>1439</v>
      </c>
      <c r="G5" s="5" t="s">
        <v>1440</v>
      </c>
      <c r="H5" s="5" t="s">
        <v>1441</v>
      </c>
      <c r="J5" s="5" t="s">
        <v>2779</v>
      </c>
    </row>
    <row r="6" spans="1:10">
      <c r="A6" s="5">
        <v>5</v>
      </c>
      <c r="B6" s="5" t="s">
        <v>1423</v>
      </c>
      <c r="C6" s="5" t="s">
        <v>168</v>
      </c>
      <c r="D6" s="5" t="s">
        <v>1442</v>
      </c>
      <c r="E6" s="5" t="s">
        <v>1443</v>
      </c>
      <c r="F6" s="5" t="s">
        <v>1444</v>
      </c>
      <c r="G6" s="5" t="s">
        <v>1445</v>
      </c>
      <c r="H6" s="5" t="s">
        <v>1446</v>
      </c>
      <c r="J6" s="5" t="s">
        <v>2779</v>
      </c>
    </row>
    <row r="7" spans="1:10">
      <c r="A7" s="5">
        <v>6</v>
      </c>
      <c r="B7" s="5" t="s">
        <v>1423</v>
      </c>
      <c r="C7" s="5" t="s">
        <v>168</v>
      </c>
      <c r="D7" s="5" t="s">
        <v>1447</v>
      </c>
      <c r="E7" s="5" t="s">
        <v>1448</v>
      </c>
      <c r="F7" s="5" t="s">
        <v>1449</v>
      </c>
      <c r="G7" s="5" t="s">
        <v>1450</v>
      </c>
      <c r="J7" s="5" t="s">
        <v>2779</v>
      </c>
    </row>
    <row r="8" spans="1:10">
      <c r="A8" s="5">
        <v>7</v>
      </c>
      <c r="B8" s="5" t="s">
        <v>1423</v>
      </c>
      <c r="C8" s="5" t="s">
        <v>168</v>
      </c>
      <c r="D8" s="5" t="s">
        <v>1451</v>
      </c>
      <c r="E8" s="5" t="s">
        <v>1452</v>
      </c>
      <c r="F8" s="5" t="s">
        <v>1453</v>
      </c>
      <c r="G8" s="5" t="s">
        <v>1454</v>
      </c>
      <c r="J8" s="5" t="s">
        <v>2779</v>
      </c>
    </row>
    <row r="9" spans="1:10">
      <c r="A9" s="5">
        <v>8</v>
      </c>
      <c r="B9" s="5" t="s">
        <v>1423</v>
      </c>
      <c r="C9" s="5" t="s">
        <v>168</v>
      </c>
      <c r="D9" s="5" t="s">
        <v>1455</v>
      </c>
      <c r="E9" s="5" t="s">
        <v>1456</v>
      </c>
      <c r="F9" s="5" t="s">
        <v>1457</v>
      </c>
      <c r="G9" s="5" t="s">
        <v>1458</v>
      </c>
      <c r="H9" s="5" t="s">
        <v>1459</v>
      </c>
      <c r="J9" s="5" t="s">
        <v>2779</v>
      </c>
    </row>
    <row r="10" spans="1:10">
      <c r="A10" s="5">
        <v>9</v>
      </c>
      <c r="B10" s="5" t="s">
        <v>1423</v>
      </c>
      <c r="C10" s="5" t="s">
        <v>168</v>
      </c>
      <c r="D10" s="5" t="s">
        <v>1460</v>
      </c>
      <c r="E10" s="5" t="s">
        <v>1461</v>
      </c>
      <c r="F10" s="5" t="s">
        <v>1462</v>
      </c>
      <c r="G10" s="5" t="s">
        <v>1431</v>
      </c>
      <c r="H10" s="5" t="s">
        <v>1463</v>
      </c>
      <c r="J10" s="5" t="s">
        <v>2779</v>
      </c>
    </row>
    <row r="11" spans="1:10">
      <c r="A11" s="5">
        <v>10</v>
      </c>
      <c r="B11" s="5" t="s">
        <v>1423</v>
      </c>
      <c r="C11" s="5" t="s">
        <v>168</v>
      </c>
      <c r="D11" s="5" t="s">
        <v>1464</v>
      </c>
      <c r="E11" s="5" t="s">
        <v>1465</v>
      </c>
      <c r="F11" s="5" t="s">
        <v>1466</v>
      </c>
      <c r="G11" s="5" t="s">
        <v>1467</v>
      </c>
      <c r="J11" s="5" t="s">
        <v>2779</v>
      </c>
    </row>
    <row r="12" spans="1:10">
      <c r="A12" s="5">
        <v>11</v>
      </c>
      <c r="B12" s="5" t="s">
        <v>1423</v>
      </c>
      <c r="C12" s="5" t="s">
        <v>168</v>
      </c>
      <c r="D12" s="5" t="s">
        <v>1468</v>
      </c>
      <c r="E12" s="5" t="s">
        <v>1469</v>
      </c>
      <c r="F12" s="5" t="s">
        <v>1470</v>
      </c>
      <c r="G12" s="5" t="s">
        <v>1471</v>
      </c>
      <c r="J12" s="5" t="s">
        <v>2779</v>
      </c>
    </row>
    <row r="13" spans="1:10">
      <c r="A13" s="5">
        <v>12</v>
      </c>
      <c r="B13" s="5" t="s">
        <v>1423</v>
      </c>
      <c r="C13" s="5" t="s">
        <v>168</v>
      </c>
      <c r="D13" s="5" t="s">
        <v>1472</v>
      </c>
      <c r="E13" s="5" t="s">
        <v>1473</v>
      </c>
      <c r="F13" s="5" t="s">
        <v>1474</v>
      </c>
      <c r="G13" s="5" t="s">
        <v>1475</v>
      </c>
      <c r="J13" s="5" t="s">
        <v>2779</v>
      </c>
    </row>
    <row r="14" spans="1:10">
      <c r="A14" s="5">
        <v>13</v>
      </c>
      <c r="B14" s="5" t="s">
        <v>1423</v>
      </c>
      <c r="C14" s="5" t="s">
        <v>168</v>
      </c>
      <c r="D14" s="5" t="s">
        <v>1476</v>
      </c>
      <c r="E14" s="5" t="s">
        <v>1477</v>
      </c>
      <c r="F14" s="5" t="s">
        <v>1478</v>
      </c>
      <c r="G14" s="5" t="s">
        <v>1479</v>
      </c>
      <c r="H14" s="5" t="s">
        <v>1480</v>
      </c>
      <c r="J14" s="5" t="s">
        <v>2779</v>
      </c>
    </row>
    <row r="15" spans="1:10">
      <c r="A15" s="5">
        <v>14</v>
      </c>
      <c r="B15" s="5" t="s">
        <v>1423</v>
      </c>
      <c r="C15" s="5" t="s">
        <v>168</v>
      </c>
      <c r="D15" s="5" t="s">
        <v>1481</v>
      </c>
      <c r="E15" s="5" t="s">
        <v>1482</v>
      </c>
      <c r="F15" s="5" t="s">
        <v>1483</v>
      </c>
      <c r="G15" s="5" t="s">
        <v>1484</v>
      </c>
      <c r="H15" s="5" t="s">
        <v>1485</v>
      </c>
      <c r="J15" s="5" t="s">
        <v>2779</v>
      </c>
    </row>
    <row r="16" spans="1:10">
      <c r="A16" s="5">
        <v>15</v>
      </c>
      <c r="B16" s="5" t="s">
        <v>1423</v>
      </c>
      <c r="C16" s="5" t="s">
        <v>168</v>
      </c>
      <c r="D16" s="5" t="s">
        <v>1486</v>
      </c>
      <c r="E16" s="5" t="s">
        <v>1487</v>
      </c>
      <c r="F16" s="5" t="s">
        <v>1488</v>
      </c>
      <c r="G16" s="5" t="s">
        <v>1445</v>
      </c>
      <c r="H16" s="5" t="s">
        <v>1489</v>
      </c>
      <c r="J16" s="5" t="s">
        <v>2779</v>
      </c>
    </row>
    <row r="17" spans="1:10">
      <c r="A17" s="5">
        <v>16</v>
      </c>
      <c r="B17" s="5" t="s">
        <v>1423</v>
      </c>
      <c r="C17" s="5" t="s">
        <v>168</v>
      </c>
      <c r="D17" s="5" t="s">
        <v>1490</v>
      </c>
      <c r="E17" s="5" t="s">
        <v>1491</v>
      </c>
      <c r="F17" s="5" t="s">
        <v>1492</v>
      </c>
      <c r="G17" s="5" t="s">
        <v>1436</v>
      </c>
      <c r="H17" s="5" t="s">
        <v>1493</v>
      </c>
      <c r="J17" s="5" t="s">
        <v>2779</v>
      </c>
    </row>
    <row r="18" spans="1:10">
      <c r="A18" s="5">
        <v>17</v>
      </c>
      <c r="B18" s="5" t="s">
        <v>1423</v>
      </c>
      <c r="C18" s="5" t="s">
        <v>168</v>
      </c>
      <c r="D18" s="5" t="s">
        <v>1494</v>
      </c>
      <c r="E18" s="5" t="s">
        <v>1495</v>
      </c>
      <c r="F18" s="5" t="s">
        <v>1496</v>
      </c>
      <c r="G18" s="5" t="s">
        <v>1497</v>
      </c>
      <c r="J18" s="5" t="s">
        <v>2779</v>
      </c>
    </row>
    <row r="19" spans="1:10">
      <c r="A19" s="5">
        <v>18</v>
      </c>
      <c r="B19" s="5" t="s">
        <v>1423</v>
      </c>
      <c r="C19" s="5" t="s">
        <v>168</v>
      </c>
      <c r="D19" s="5" t="s">
        <v>1498</v>
      </c>
      <c r="E19" s="5" t="s">
        <v>1499</v>
      </c>
      <c r="F19" s="5" t="s">
        <v>1500</v>
      </c>
      <c r="G19" s="5" t="s">
        <v>1501</v>
      </c>
      <c r="H19" s="5" t="s">
        <v>1502</v>
      </c>
      <c r="J19" s="5" t="s">
        <v>2779</v>
      </c>
    </row>
    <row r="20" spans="1:10">
      <c r="A20" s="5">
        <v>19</v>
      </c>
      <c r="B20" s="5" t="s">
        <v>1423</v>
      </c>
      <c r="C20" s="5" t="s">
        <v>168</v>
      </c>
      <c r="D20" s="5" t="s">
        <v>1503</v>
      </c>
      <c r="E20" s="5" t="s">
        <v>1504</v>
      </c>
      <c r="F20" s="5" t="s">
        <v>1505</v>
      </c>
      <c r="G20" s="5" t="s">
        <v>1450</v>
      </c>
      <c r="H20" s="5" t="s">
        <v>1506</v>
      </c>
      <c r="J20" s="5" t="s">
        <v>2779</v>
      </c>
    </row>
    <row r="21" spans="1:10">
      <c r="A21" s="5">
        <v>20</v>
      </c>
      <c r="B21" s="5" t="s">
        <v>1423</v>
      </c>
      <c r="C21" s="5" t="s">
        <v>168</v>
      </c>
      <c r="D21" s="5" t="s">
        <v>1507</v>
      </c>
      <c r="E21" s="5" t="s">
        <v>1508</v>
      </c>
      <c r="F21" s="5" t="s">
        <v>1509</v>
      </c>
      <c r="G21" s="5" t="s">
        <v>1510</v>
      </c>
      <c r="J21" s="5" t="s">
        <v>2779</v>
      </c>
    </row>
    <row r="22" spans="1:10">
      <c r="A22" s="5">
        <v>21</v>
      </c>
      <c r="B22" s="5" t="s">
        <v>1423</v>
      </c>
      <c r="C22" s="5" t="s">
        <v>168</v>
      </c>
      <c r="D22" s="5" t="s">
        <v>1511</v>
      </c>
      <c r="E22" s="5" t="s">
        <v>1512</v>
      </c>
      <c r="F22" s="5" t="s">
        <v>1513</v>
      </c>
      <c r="G22" s="5" t="s">
        <v>1514</v>
      </c>
      <c r="H22" s="5" t="s">
        <v>1515</v>
      </c>
      <c r="J22" s="5" t="s">
        <v>2779</v>
      </c>
    </row>
    <row r="23" spans="1:10">
      <c r="A23" s="5">
        <v>22</v>
      </c>
      <c r="B23" s="5" t="s">
        <v>1423</v>
      </c>
      <c r="C23" s="5" t="s">
        <v>168</v>
      </c>
      <c r="D23" s="5" t="s">
        <v>1516</v>
      </c>
      <c r="E23" s="5" t="s">
        <v>1517</v>
      </c>
      <c r="F23" s="5" t="s">
        <v>1518</v>
      </c>
      <c r="G23" s="5" t="s">
        <v>1519</v>
      </c>
      <c r="J23" s="5" t="s">
        <v>2779</v>
      </c>
    </row>
    <row r="24" spans="1:10">
      <c r="A24" s="5">
        <v>23</v>
      </c>
      <c r="B24" s="5" t="s">
        <v>1423</v>
      </c>
      <c r="C24" s="5" t="s">
        <v>168</v>
      </c>
      <c r="D24" s="5" t="s">
        <v>1520</v>
      </c>
      <c r="E24" s="5" t="s">
        <v>1521</v>
      </c>
      <c r="F24" s="5" t="s">
        <v>1522</v>
      </c>
      <c r="G24" s="5" t="s">
        <v>1484</v>
      </c>
      <c r="H24" s="5" t="s">
        <v>1523</v>
      </c>
      <c r="J24" s="5" t="s">
        <v>2779</v>
      </c>
    </row>
    <row r="25" spans="1:10">
      <c r="A25" s="5">
        <v>24</v>
      </c>
      <c r="B25" s="5" t="s">
        <v>1423</v>
      </c>
      <c r="C25" s="5" t="s">
        <v>168</v>
      </c>
      <c r="D25" s="5" t="s">
        <v>1524</v>
      </c>
      <c r="E25" s="5" t="s">
        <v>1525</v>
      </c>
      <c r="F25" s="5" t="s">
        <v>1526</v>
      </c>
      <c r="G25" s="5" t="s">
        <v>1471</v>
      </c>
      <c r="H25" s="5" t="s">
        <v>1527</v>
      </c>
      <c r="J25" s="5" t="s">
        <v>2779</v>
      </c>
    </row>
    <row r="26" spans="1:10">
      <c r="A26" s="5">
        <v>25</v>
      </c>
      <c r="B26" s="5" t="s">
        <v>1423</v>
      </c>
      <c r="C26" s="5" t="s">
        <v>168</v>
      </c>
      <c r="D26" s="5" t="s">
        <v>1528</v>
      </c>
      <c r="E26" s="5" t="s">
        <v>1529</v>
      </c>
      <c r="F26" s="5" t="s">
        <v>1530</v>
      </c>
      <c r="G26" s="5" t="s">
        <v>1531</v>
      </c>
      <c r="H26" s="5" t="s">
        <v>1532</v>
      </c>
      <c r="J26" s="5" t="s">
        <v>2779</v>
      </c>
    </row>
    <row r="27" spans="1:10">
      <c r="A27" s="5">
        <v>26</v>
      </c>
      <c r="B27" s="5" t="s">
        <v>1423</v>
      </c>
      <c r="C27" s="5" t="s">
        <v>168</v>
      </c>
      <c r="D27" s="5" t="s">
        <v>1533</v>
      </c>
      <c r="E27" s="5" t="s">
        <v>1534</v>
      </c>
      <c r="F27" s="5" t="s">
        <v>1474</v>
      </c>
      <c r="G27" s="5" t="s">
        <v>1484</v>
      </c>
      <c r="J27" s="5" t="s">
        <v>2779</v>
      </c>
    </row>
    <row r="28" spans="1:10">
      <c r="A28" s="5">
        <v>27</v>
      </c>
      <c r="B28" s="5" t="s">
        <v>1423</v>
      </c>
      <c r="C28" s="5" t="s">
        <v>168</v>
      </c>
      <c r="D28" s="5" t="s">
        <v>1535</v>
      </c>
      <c r="E28" s="5" t="s">
        <v>1536</v>
      </c>
      <c r="F28" s="5" t="s">
        <v>1537</v>
      </c>
      <c r="G28" s="5" t="s">
        <v>1440</v>
      </c>
      <c r="H28" s="5" t="s">
        <v>1538</v>
      </c>
      <c r="J28" s="5" t="s">
        <v>2779</v>
      </c>
    </row>
    <row r="29" spans="1:10">
      <c r="A29" s="5">
        <v>28</v>
      </c>
      <c r="B29" s="5" t="s">
        <v>1423</v>
      </c>
      <c r="C29" s="5" t="s">
        <v>168</v>
      </c>
      <c r="D29" s="5" t="s">
        <v>1539</v>
      </c>
      <c r="E29" s="5" t="s">
        <v>1540</v>
      </c>
      <c r="F29" s="5" t="s">
        <v>1541</v>
      </c>
      <c r="G29" s="5" t="s">
        <v>1542</v>
      </c>
      <c r="H29" s="5" t="s">
        <v>1543</v>
      </c>
      <c r="J29" s="5" t="s">
        <v>2779</v>
      </c>
    </row>
    <row r="30" spans="1:10">
      <c r="A30" s="5">
        <v>29</v>
      </c>
      <c r="B30" s="5" t="s">
        <v>1423</v>
      </c>
      <c r="C30" s="5" t="s">
        <v>168</v>
      </c>
      <c r="D30" s="5" t="s">
        <v>1544</v>
      </c>
      <c r="E30" s="5" t="s">
        <v>1545</v>
      </c>
      <c r="F30" s="5" t="s">
        <v>1546</v>
      </c>
      <c r="G30" s="5" t="s">
        <v>1547</v>
      </c>
      <c r="H30" s="5" t="s">
        <v>1548</v>
      </c>
      <c r="J30" s="5" t="s">
        <v>2779</v>
      </c>
    </row>
    <row r="31" spans="1:10">
      <c r="A31" s="5">
        <v>30</v>
      </c>
      <c r="B31" s="5" t="s">
        <v>1423</v>
      </c>
      <c r="C31" s="5" t="s">
        <v>168</v>
      </c>
      <c r="D31" s="5" t="s">
        <v>1549</v>
      </c>
      <c r="E31" s="5" t="s">
        <v>1550</v>
      </c>
      <c r="F31" s="5" t="s">
        <v>1551</v>
      </c>
      <c r="G31" s="5" t="s">
        <v>1552</v>
      </c>
      <c r="H31" s="5" t="s">
        <v>1553</v>
      </c>
      <c r="J31" s="5" t="s">
        <v>2779</v>
      </c>
    </row>
    <row r="32" spans="1:10">
      <c r="A32" s="5">
        <v>31</v>
      </c>
      <c r="B32" s="5" t="s">
        <v>1423</v>
      </c>
      <c r="C32" s="5" t="s">
        <v>168</v>
      </c>
      <c r="D32" s="5" t="s">
        <v>1554</v>
      </c>
      <c r="E32" s="5" t="s">
        <v>1555</v>
      </c>
      <c r="F32" s="5" t="s">
        <v>1556</v>
      </c>
      <c r="G32" s="5" t="s">
        <v>1542</v>
      </c>
      <c r="J32" s="5" t="s">
        <v>2779</v>
      </c>
    </row>
    <row r="33" spans="1:10">
      <c r="A33" s="5">
        <v>32</v>
      </c>
      <c r="B33" s="5" t="s">
        <v>1423</v>
      </c>
      <c r="C33" s="5" t="s">
        <v>168</v>
      </c>
      <c r="D33" s="5" t="s">
        <v>1557</v>
      </c>
      <c r="E33" s="5" t="s">
        <v>1558</v>
      </c>
      <c r="F33" s="5" t="s">
        <v>1559</v>
      </c>
      <c r="G33" s="5" t="s">
        <v>1560</v>
      </c>
      <c r="H33" s="5" t="s">
        <v>1561</v>
      </c>
      <c r="J33" s="5" t="s">
        <v>2779</v>
      </c>
    </row>
    <row r="34" spans="1:10">
      <c r="A34" s="5">
        <v>33</v>
      </c>
      <c r="B34" s="5" t="s">
        <v>1423</v>
      </c>
      <c r="C34" s="5" t="s">
        <v>168</v>
      </c>
      <c r="D34" s="5" t="s">
        <v>1562</v>
      </c>
      <c r="E34" s="5" t="s">
        <v>1563</v>
      </c>
      <c r="F34" s="5" t="s">
        <v>1564</v>
      </c>
      <c r="G34" s="5" t="s">
        <v>1565</v>
      </c>
      <c r="J34" s="5" t="s">
        <v>2779</v>
      </c>
    </row>
    <row r="35" spans="1:10">
      <c r="A35" s="5">
        <v>34</v>
      </c>
      <c r="B35" s="5" t="s">
        <v>1423</v>
      </c>
      <c r="C35" s="5" t="s">
        <v>168</v>
      </c>
      <c r="D35" s="5" t="s">
        <v>1566</v>
      </c>
      <c r="E35" s="5" t="s">
        <v>1567</v>
      </c>
      <c r="F35" s="5" t="s">
        <v>1568</v>
      </c>
      <c r="G35" s="5" t="s">
        <v>1569</v>
      </c>
      <c r="H35" s="5" t="s">
        <v>1570</v>
      </c>
      <c r="J35" s="5" t="s">
        <v>2779</v>
      </c>
    </row>
    <row r="36" spans="1:10">
      <c r="A36" s="5">
        <v>35</v>
      </c>
      <c r="B36" s="5" t="s">
        <v>1423</v>
      </c>
      <c r="C36" s="5" t="s">
        <v>168</v>
      </c>
      <c r="D36" s="5" t="s">
        <v>1571</v>
      </c>
      <c r="E36" s="5" t="s">
        <v>1572</v>
      </c>
      <c r="F36" s="5" t="s">
        <v>1573</v>
      </c>
      <c r="G36" s="5" t="s">
        <v>1574</v>
      </c>
      <c r="H36" s="5" t="s">
        <v>1570</v>
      </c>
      <c r="J36" s="5" t="s">
        <v>2779</v>
      </c>
    </row>
    <row r="37" spans="1:10">
      <c r="A37" s="5">
        <v>36</v>
      </c>
      <c r="B37" s="5" t="s">
        <v>1423</v>
      </c>
      <c r="C37" s="5" t="s">
        <v>168</v>
      </c>
      <c r="D37" s="5" t="s">
        <v>1575</v>
      </c>
      <c r="E37" s="5" t="s">
        <v>1576</v>
      </c>
      <c r="F37" s="5" t="s">
        <v>1577</v>
      </c>
      <c r="G37" s="5" t="s">
        <v>1578</v>
      </c>
      <c r="H37" s="5" t="s">
        <v>1579</v>
      </c>
      <c r="J37" s="5" t="s">
        <v>2779</v>
      </c>
    </row>
    <row r="38" spans="1:10">
      <c r="A38" s="5">
        <v>37</v>
      </c>
      <c r="B38" s="5" t="s">
        <v>1423</v>
      </c>
      <c r="C38" s="5" t="s">
        <v>168</v>
      </c>
      <c r="D38" s="5" t="s">
        <v>1580</v>
      </c>
      <c r="E38" s="5" t="s">
        <v>1581</v>
      </c>
      <c r="F38" s="5" t="s">
        <v>1582</v>
      </c>
      <c r="G38" s="5" t="s">
        <v>1583</v>
      </c>
      <c r="H38" s="5" t="s">
        <v>1584</v>
      </c>
      <c r="J38" s="5" t="s">
        <v>2779</v>
      </c>
    </row>
    <row r="39" spans="1:10">
      <c r="A39" s="5">
        <v>38</v>
      </c>
      <c r="B39" s="5" t="s">
        <v>1423</v>
      </c>
      <c r="C39" s="5" t="s">
        <v>168</v>
      </c>
      <c r="D39" s="5" t="s">
        <v>1585</v>
      </c>
      <c r="E39" s="5" t="s">
        <v>1586</v>
      </c>
      <c r="F39" s="5" t="s">
        <v>1587</v>
      </c>
      <c r="G39" s="5" t="s">
        <v>1588</v>
      </c>
      <c r="H39" s="5" t="s">
        <v>1589</v>
      </c>
      <c r="J39" s="5" t="s">
        <v>2779</v>
      </c>
    </row>
    <row r="40" spans="1:10">
      <c r="A40" s="5">
        <v>39</v>
      </c>
      <c r="B40" s="5" t="s">
        <v>1423</v>
      </c>
      <c r="C40" s="5" t="s">
        <v>168</v>
      </c>
      <c r="D40" s="5" t="s">
        <v>1590</v>
      </c>
      <c r="E40" s="5" t="s">
        <v>1591</v>
      </c>
      <c r="F40" s="5" t="s">
        <v>1592</v>
      </c>
      <c r="G40" s="5" t="s">
        <v>1593</v>
      </c>
      <c r="H40" s="5" t="s">
        <v>1594</v>
      </c>
      <c r="J40" s="5" t="s">
        <v>2779</v>
      </c>
    </row>
    <row r="41" spans="1:10">
      <c r="A41" s="5">
        <v>40</v>
      </c>
      <c r="B41" s="5" t="s">
        <v>1423</v>
      </c>
      <c r="C41" s="5" t="s">
        <v>168</v>
      </c>
      <c r="D41" s="5" t="s">
        <v>1595</v>
      </c>
      <c r="E41" s="5" t="s">
        <v>1596</v>
      </c>
      <c r="F41" s="5" t="s">
        <v>1597</v>
      </c>
      <c r="G41" s="5" t="s">
        <v>1598</v>
      </c>
      <c r="H41" s="5" t="s">
        <v>1599</v>
      </c>
      <c r="J41" s="5" t="s">
        <v>2779</v>
      </c>
    </row>
    <row r="42" spans="1:10">
      <c r="A42" s="5">
        <v>41</v>
      </c>
      <c r="B42" s="5" t="s">
        <v>1423</v>
      </c>
      <c r="C42" s="5" t="s">
        <v>168</v>
      </c>
      <c r="D42" s="5" t="s">
        <v>1600</v>
      </c>
      <c r="E42" s="5" t="s">
        <v>1601</v>
      </c>
      <c r="F42" s="5" t="s">
        <v>1602</v>
      </c>
      <c r="G42" s="5" t="s">
        <v>1484</v>
      </c>
      <c r="H42" s="5" t="s">
        <v>1603</v>
      </c>
      <c r="J42" s="5" t="s">
        <v>2779</v>
      </c>
    </row>
    <row r="43" spans="1:10">
      <c r="A43" s="5">
        <v>42</v>
      </c>
      <c r="B43" s="5" t="s">
        <v>1423</v>
      </c>
      <c r="C43" s="5" t="s">
        <v>168</v>
      </c>
      <c r="D43" s="5" t="s">
        <v>1604</v>
      </c>
      <c r="E43" s="5" t="s">
        <v>1605</v>
      </c>
      <c r="F43" s="5" t="s">
        <v>1606</v>
      </c>
      <c r="G43" s="5" t="s">
        <v>1607</v>
      </c>
      <c r="H43" s="5" t="s">
        <v>1608</v>
      </c>
      <c r="J43" s="5" t="s">
        <v>2779</v>
      </c>
    </row>
    <row r="44" spans="1:10">
      <c r="A44" s="5">
        <v>43</v>
      </c>
      <c r="B44" s="5" t="s">
        <v>1423</v>
      </c>
      <c r="C44" s="5" t="s">
        <v>168</v>
      </c>
      <c r="D44" s="5" t="s">
        <v>1609</v>
      </c>
      <c r="E44" s="5" t="s">
        <v>1610</v>
      </c>
      <c r="F44" s="5" t="s">
        <v>1611</v>
      </c>
      <c r="G44" s="5" t="s">
        <v>1612</v>
      </c>
      <c r="H44" s="5" t="s">
        <v>1613</v>
      </c>
      <c r="J44" s="5" t="s">
        <v>2779</v>
      </c>
    </row>
    <row r="45" spans="1:10">
      <c r="A45" s="5">
        <v>44</v>
      </c>
      <c r="B45" s="5" t="s">
        <v>1423</v>
      </c>
      <c r="C45" s="5" t="s">
        <v>168</v>
      </c>
      <c r="D45" s="5" t="s">
        <v>1614</v>
      </c>
      <c r="E45" s="5" t="s">
        <v>1615</v>
      </c>
      <c r="F45" s="5" t="s">
        <v>1616</v>
      </c>
      <c r="G45" s="5" t="s">
        <v>1475</v>
      </c>
      <c r="J45" s="5" t="s">
        <v>2779</v>
      </c>
    </row>
    <row r="46" spans="1:10">
      <c r="A46" s="5">
        <v>45</v>
      </c>
      <c r="B46" s="5" t="s">
        <v>1423</v>
      </c>
      <c r="C46" s="5" t="s">
        <v>168</v>
      </c>
      <c r="D46" s="5" t="s">
        <v>1617</v>
      </c>
      <c r="E46" s="5" t="s">
        <v>1618</v>
      </c>
      <c r="F46" s="5" t="s">
        <v>1619</v>
      </c>
      <c r="G46" s="5" t="s">
        <v>1471</v>
      </c>
      <c r="H46" s="5" t="s">
        <v>1620</v>
      </c>
      <c r="J46" s="5" t="s">
        <v>2779</v>
      </c>
    </row>
    <row r="47" spans="1:10">
      <c r="A47" s="5">
        <v>46</v>
      </c>
      <c r="B47" s="5" t="s">
        <v>1423</v>
      </c>
      <c r="C47" s="5" t="s">
        <v>168</v>
      </c>
      <c r="D47" s="5" t="s">
        <v>1621</v>
      </c>
      <c r="E47" s="5" t="s">
        <v>1622</v>
      </c>
      <c r="F47" s="5" t="s">
        <v>1623</v>
      </c>
      <c r="G47" s="5" t="s">
        <v>1624</v>
      </c>
      <c r="H47" s="5" t="s">
        <v>1625</v>
      </c>
      <c r="J47" s="5" t="s">
        <v>2779</v>
      </c>
    </row>
    <row r="48" spans="1:10">
      <c r="A48" s="5">
        <v>47</v>
      </c>
      <c r="B48" s="5" t="s">
        <v>1423</v>
      </c>
      <c r="C48" s="5" t="s">
        <v>168</v>
      </c>
      <c r="D48" s="5" t="s">
        <v>1626</v>
      </c>
      <c r="E48" s="5" t="s">
        <v>1627</v>
      </c>
      <c r="F48" s="5" t="s">
        <v>1628</v>
      </c>
      <c r="G48" s="5" t="s">
        <v>1629</v>
      </c>
      <c r="H48" s="5" t="s">
        <v>1630</v>
      </c>
      <c r="J48" s="5" t="s">
        <v>2779</v>
      </c>
    </row>
    <row r="49" spans="1:10">
      <c r="A49" s="5">
        <v>48</v>
      </c>
      <c r="B49" s="5" t="s">
        <v>1423</v>
      </c>
      <c r="C49" s="5" t="s">
        <v>168</v>
      </c>
      <c r="D49" s="5" t="s">
        <v>1631</v>
      </c>
      <c r="E49" s="5" t="s">
        <v>1632</v>
      </c>
      <c r="F49" s="5" t="s">
        <v>1633</v>
      </c>
      <c r="G49" s="5" t="s">
        <v>1634</v>
      </c>
      <c r="H49" s="5" t="s">
        <v>1635</v>
      </c>
      <c r="J49" s="5" t="s">
        <v>2779</v>
      </c>
    </row>
    <row r="50" spans="1:10">
      <c r="A50" s="5">
        <v>49</v>
      </c>
      <c r="B50" s="5" t="s">
        <v>1423</v>
      </c>
      <c r="C50" s="5" t="s">
        <v>168</v>
      </c>
      <c r="D50" s="5" t="s">
        <v>1636</v>
      </c>
      <c r="E50" s="5" t="s">
        <v>1637</v>
      </c>
      <c r="F50" s="5" t="s">
        <v>1638</v>
      </c>
      <c r="G50" s="5" t="s">
        <v>1639</v>
      </c>
      <c r="J50" s="5" t="s">
        <v>2779</v>
      </c>
    </row>
    <row r="51" spans="1:10">
      <c r="A51" s="5">
        <v>50</v>
      </c>
      <c r="B51" s="5" t="s">
        <v>1423</v>
      </c>
      <c r="C51" s="5" t="s">
        <v>168</v>
      </c>
      <c r="D51" s="5" t="s">
        <v>1640</v>
      </c>
      <c r="E51" s="5" t="s">
        <v>1641</v>
      </c>
      <c r="F51" s="5" t="s">
        <v>1642</v>
      </c>
      <c r="G51" s="5" t="s">
        <v>1643</v>
      </c>
      <c r="H51" s="5" t="s">
        <v>1644</v>
      </c>
      <c r="J51" s="5" t="s">
        <v>2779</v>
      </c>
    </row>
    <row r="52" spans="1:10">
      <c r="A52" s="5">
        <v>51</v>
      </c>
      <c r="B52" s="5" t="s">
        <v>1423</v>
      </c>
      <c r="C52" s="5" t="s">
        <v>168</v>
      </c>
      <c r="D52" s="5" t="s">
        <v>1645</v>
      </c>
      <c r="E52" s="5" t="s">
        <v>1646</v>
      </c>
      <c r="F52" s="5" t="s">
        <v>1647</v>
      </c>
      <c r="G52" s="5" t="s">
        <v>1648</v>
      </c>
      <c r="H52" s="5" t="s">
        <v>1649</v>
      </c>
      <c r="J52" s="5" t="s">
        <v>2779</v>
      </c>
    </row>
    <row r="53" spans="1:10">
      <c r="A53" s="5">
        <v>52</v>
      </c>
      <c r="B53" s="5" t="s">
        <v>1423</v>
      </c>
      <c r="C53" s="5" t="s">
        <v>168</v>
      </c>
      <c r="D53" s="5" t="s">
        <v>1650</v>
      </c>
      <c r="E53" s="5" t="s">
        <v>1651</v>
      </c>
      <c r="F53" s="5" t="s">
        <v>1652</v>
      </c>
      <c r="G53" s="5" t="s">
        <v>1653</v>
      </c>
      <c r="H53" s="5" t="s">
        <v>1654</v>
      </c>
      <c r="J53" s="5" t="s">
        <v>2779</v>
      </c>
    </row>
    <row r="54" spans="1:10">
      <c r="A54" s="5">
        <v>53</v>
      </c>
      <c r="B54" s="5" t="s">
        <v>1423</v>
      </c>
      <c r="C54" s="5" t="s">
        <v>168</v>
      </c>
      <c r="D54" s="5" t="s">
        <v>1655</v>
      </c>
      <c r="E54" s="5" t="s">
        <v>1656</v>
      </c>
      <c r="F54" s="5" t="s">
        <v>1657</v>
      </c>
      <c r="G54" s="5" t="s">
        <v>1658</v>
      </c>
      <c r="H54" s="5" t="s">
        <v>1659</v>
      </c>
      <c r="J54" s="5" t="s">
        <v>2779</v>
      </c>
    </row>
    <row r="55" spans="1:10">
      <c r="A55" s="5">
        <v>54</v>
      </c>
      <c r="B55" s="5" t="s">
        <v>1423</v>
      </c>
      <c r="C55" s="5" t="s">
        <v>168</v>
      </c>
      <c r="D55" s="5" t="s">
        <v>1660</v>
      </c>
      <c r="E55" s="5" t="s">
        <v>1661</v>
      </c>
      <c r="F55" s="5" t="s">
        <v>1662</v>
      </c>
      <c r="G55" s="5" t="s">
        <v>1658</v>
      </c>
      <c r="H55" s="5" t="s">
        <v>1654</v>
      </c>
      <c r="J55" s="5" t="s">
        <v>2779</v>
      </c>
    </row>
    <row r="56" spans="1:10">
      <c r="A56" s="5">
        <v>55</v>
      </c>
      <c r="B56" s="5" t="s">
        <v>1423</v>
      </c>
      <c r="C56" s="5" t="s">
        <v>168</v>
      </c>
      <c r="D56" s="5" t="s">
        <v>1663</v>
      </c>
      <c r="E56" s="5" t="s">
        <v>1664</v>
      </c>
      <c r="F56" s="5" t="s">
        <v>1665</v>
      </c>
      <c r="G56" s="5" t="s">
        <v>1666</v>
      </c>
      <c r="H56" s="5" t="s">
        <v>1667</v>
      </c>
      <c r="J56" s="5" t="s">
        <v>2779</v>
      </c>
    </row>
    <row r="57" spans="1:10">
      <c r="A57" s="5">
        <v>56</v>
      </c>
      <c r="B57" s="5" t="s">
        <v>1423</v>
      </c>
      <c r="C57" s="5" t="s">
        <v>168</v>
      </c>
      <c r="D57" s="5" t="s">
        <v>1668</v>
      </c>
      <c r="E57" s="5" t="s">
        <v>1669</v>
      </c>
      <c r="F57" s="5" t="s">
        <v>1670</v>
      </c>
      <c r="G57" s="5" t="s">
        <v>1671</v>
      </c>
      <c r="H57" s="5" t="s">
        <v>1672</v>
      </c>
      <c r="J57" s="5" t="s">
        <v>2779</v>
      </c>
    </row>
    <row r="58" spans="1:10">
      <c r="A58" s="5">
        <v>57</v>
      </c>
      <c r="B58" s="5" t="s">
        <v>1423</v>
      </c>
      <c r="C58" s="5" t="s">
        <v>168</v>
      </c>
      <c r="D58" s="5" t="s">
        <v>1673</v>
      </c>
      <c r="E58" s="5" t="s">
        <v>1674</v>
      </c>
      <c r="F58" s="5" t="s">
        <v>1675</v>
      </c>
      <c r="G58" s="5" t="s">
        <v>1671</v>
      </c>
      <c r="H58" s="5" t="s">
        <v>1676</v>
      </c>
      <c r="J58" s="5" t="s">
        <v>2779</v>
      </c>
    </row>
    <row r="59" spans="1:10">
      <c r="A59" s="5">
        <v>58</v>
      </c>
      <c r="B59" s="5" t="s">
        <v>1423</v>
      </c>
      <c r="C59" s="5" t="s">
        <v>168</v>
      </c>
      <c r="D59" s="5" t="s">
        <v>1677</v>
      </c>
      <c r="E59" s="5" t="s">
        <v>1678</v>
      </c>
      <c r="F59" s="5" t="s">
        <v>1679</v>
      </c>
      <c r="G59" s="5" t="s">
        <v>1671</v>
      </c>
      <c r="H59" s="5" t="s">
        <v>1680</v>
      </c>
      <c r="J59" s="5" t="s">
        <v>2779</v>
      </c>
    </row>
    <row r="60" spans="1:10">
      <c r="A60" s="5">
        <v>59</v>
      </c>
      <c r="B60" s="5" t="s">
        <v>1423</v>
      </c>
      <c r="C60" s="5" t="s">
        <v>168</v>
      </c>
      <c r="D60" s="5" t="s">
        <v>1681</v>
      </c>
      <c r="E60" s="5" t="s">
        <v>1682</v>
      </c>
      <c r="F60" s="5" t="s">
        <v>1683</v>
      </c>
      <c r="G60" s="5" t="s">
        <v>1671</v>
      </c>
      <c r="H60" s="5" t="s">
        <v>1684</v>
      </c>
      <c r="J60" s="5" t="s">
        <v>2779</v>
      </c>
    </row>
    <row r="61" spans="1:10">
      <c r="A61" s="5">
        <v>60</v>
      </c>
      <c r="B61" s="5" t="s">
        <v>1423</v>
      </c>
      <c r="C61" s="5" t="s">
        <v>168</v>
      </c>
      <c r="D61" s="5" t="s">
        <v>1685</v>
      </c>
      <c r="E61" s="5" t="s">
        <v>1686</v>
      </c>
      <c r="F61" s="5" t="s">
        <v>1687</v>
      </c>
      <c r="G61" s="5" t="s">
        <v>1671</v>
      </c>
      <c r="H61" s="5" t="s">
        <v>1654</v>
      </c>
      <c r="J61" s="5" t="s">
        <v>2779</v>
      </c>
    </row>
    <row r="62" spans="1:10">
      <c r="A62" s="5">
        <v>61</v>
      </c>
      <c r="B62" s="5" t="s">
        <v>1423</v>
      </c>
      <c r="C62" s="5" t="s">
        <v>168</v>
      </c>
      <c r="D62" s="5" t="s">
        <v>1688</v>
      </c>
      <c r="E62" s="5" t="s">
        <v>1689</v>
      </c>
      <c r="F62" s="5" t="s">
        <v>1690</v>
      </c>
      <c r="G62" s="5" t="s">
        <v>1671</v>
      </c>
      <c r="J62" s="5" t="s">
        <v>2779</v>
      </c>
    </row>
    <row r="63" spans="1:10">
      <c r="A63" s="5">
        <v>62</v>
      </c>
      <c r="B63" s="5" t="s">
        <v>1423</v>
      </c>
      <c r="C63" s="5" t="s">
        <v>168</v>
      </c>
      <c r="D63" s="5" t="s">
        <v>1691</v>
      </c>
      <c r="E63" s="5" t="s">
        <v>1692</v>
      </c>
      <c r="F63" s="5" t="s">
        <v>1693</v>
      </c>
      <c r="G63" s="5" t="s">
        <v>1671</v>
      </c>
      <c r="H63" s="5" t="s">
        <v>1694</v>
      </c>
      <c r="J63" s="5" t="s">
        <v>2779</v>
      </c>
    </row>
    <row r="64" spans="1:10">
      <c r="A64" s="5">
        <v>63</v>
      </c>
      <c r="B64" s="5" t="s">
        <v>1423</v>
      </c>
      <c r="C64" s="5" t="s">
        <v>168</v>
      </c>
      <c r="D64" s="5" t="s">
        <v>1695</v>
      </c>
      <c r="E64" s="5" t="s">
        <v>1696</v>
      </c>
      <c r="F64" s="5" t="s">
        <v>1697</v>
      </c>
      <c r="G64" s="5" t="s">
        <v>1698</v>
      </c>
      <c r="H64" s="5" t="s">
        <v>1699</v>
      </c>
      <c r="J64" s="5" t="s">
        <v>2779</v>
      </c>
    </row>
    <row r="65" spans="1:10">
      <c r="A65" s="5">
        <v>64</v>
      </c>
      <c r="B65" s="5" t="s">
        <v>1423</v>
      </c>
      <c r="C65" s="5" t="s">
        <v>168</v>
      </c>
      <c r="D65" s="5" t="s">
        <v>1700</v>
      </c>
      <c r="E65" s="5" t="s">
        <v>1701</v>
      </c>
      <c r="F65" s="5" t="s">
        <v>1702</v>
      </c>
      <c r="G65" s="5" t="s">
        <v>1703</v>
      </c>
      <c r="J65" s="5" t="s">
        <v>2779</v>
      </c>
    </row>
    <row r="66" spans="1:10">
      <c r="A66" s="5">
        <v>65</v>
      </c>
      <c r="B66" s="5" t="s">
        <v>1423</v>
      </c>
      <c r="C66" s="5" t="s">
        <v>168</v>
      </c>
      <c r="D66" s="5" t="s">
        <v>1704</v>
      </c>
      <c r="E66" s="5" t="s">
        <v>1705</v>
      </c>
      <c r="F66" s="5" t="s">
        <v>1706</v>
      </c>
      <c r="G66" s="5" t="s">
        <v>1707</v>
      </c>
      <c r="H66" s="5" t="s">
        <v>1708</v>
      </c>
      <c r="J66" s="5" t="s">
        <v>2779</v>
      </c>
    </row>
    <row r="67" spans="1:10">
      <c r="A67" s="5">
        <v>66</v>
      </c>
      <c r="B67" s="5" t="s">
        <v>1423</v>
      </c>
      <c r="C67" s="5" t="s">
        <v>168</v>
      </c>
      <c r="D67" s="5" t="s">
        <v>1709</v>
      </c>
      <c r="E67" s="5" t="s">
        <v>1710</v>
      </c>
      <c r="F67" s="5" t="s">
        <v>1711</v>
      </c>
      <c r="G67" s="5" t="s">
        <v>1707</v>
      </c>
      <c r="H67" s="5" t="s">
        <v>1712</v>
      </c>
      <c r="J67" s="5" t="s">
        <v>2779</v>
      </c>
    </row>
    <row r="68" spans="1:10">
      <c r="A68" s="5">
        <v>67</v>
      </c>
      <c r="B68" s="5" t="s">
        <v>1423</v>
      </c>
      <c r="C68" s="5" t="s">
        <v>168</v>
      </c>
      <c r="D68" s="5" t="s">
        <v>1713</v>
      </c>
      <c r="E68" s="5" t="s">
        <v>1714</v>
      </c>
      <c r="F68" s="5" t="s">
        <v>1715</v>
      </c>
      <c r="G68" s="5" t="s">
        <v>1716</v>
      </c>
      <c r="H68" s="5" t="s">
        <v>1717</v>
      </c>
      <c r="J68" s="5" t="s">
        <v>2779</v>
      </c>
    </row>
    <row r="69" spans="1:10">
      <c r="A69" s="5">
        <v>68</v>
      </c>
      <c r="B69" s="5" t="s">
        <v>1423</v>
      </c>
      <c r="C69" s="5" t="s">
        <v>168</v>
      </c>
      <c r="D69" s="5" t="s">
        <v>1718</v>
      </c>
      <c r="E69" s="5" t="s">
        <v>1719</v>
      </c>
      <c r="F69" s="5" t="s">
        <v>1720</v>
      </c>
      <c r="G69" s="5" t="s">
        <v>1436</v>
      </c>
      <c r="J69" s="5" t="s">
        <v>2779</v>
      </c>
    </row>
    <row r="70" spans="1:10">
      <c r="A70" s="5">
        <v>69</v>
      </c>
      <c r="B70" s="5" t="s">
        <v>1423</v>
      </c>
      <c r="C70" s="5" t="s">
        <v>168</v>
      </c>
      <c r="D70" s="5" t="s">
        <v>1721</v>
      </c>
      <c r="E70" s="5" t="s">
        <v>1722</v>
      </c>
      <c r="F70" s="5" t="s">
        <v>1723</v>
      </c>
      <c r="G70" s="5" t="s">
        <v>1593</v>
      </c>
      <c r="H70" s="5" t="s">
        <v>1654</v>
      </c>
      <c r="J70" s="5" t="s">
        <v>2779</v>
      </c>
    </row>
    <row r="71" spans="1:10">
      <c r="A71" s="5">
        <v>70</v>
      </c>
      <c r="B71" s="5" t="s">
        <v>1423</v>
      </c>
      <c r="C71" s="5" t="s">
        <v>168</v>
      </c>
      <c r="D71" s="5" t="s">
        <v>1724</v>
      </c>
      <c r="E71" s="5" t="s">
        <v>1725</v>
      </c>
      <c r="F71" s="5" t="s">
        <v>1726</v>
      </c>
      <c r="G71" s="5" t="s">
        <v>1658</v>
      </c>
      <c r="H71" s="5" t="s">
        <v>1654</v>
      </c>
      <c r="J71" s="5" t="s">
        <v>2779</v>
      </c>
    </row>
    <row r="72" spans="1:10">
      <c r="A72" s="5">
        <v>71</v>
      </c>
      <c r="B72" s="5" t="s">
        <v>1423</v>
      </c>
      <c r="C72" s="5" t="s">
        <v>168</v>
      </c>
      <c r="D72" s="5" t="s">
        <v>1727</v>
      </c>
      <c r="E72" s="5" t="s">
        <v>1728</v>
      </c>
      <c r="F72" s="5" t="s">
        <v>1729</v>
      </c>
      <c r="G72" s="5" t="s">
        <v>1716</v>
      </c>
      <c r="H72" s="5" t="s">
        <v>1730</v>
      </c>
      <c r="J72" s="5" t="s">
        <v>2779</v>
      </c>
    </row>
    <row r="73" spans="1:10">
      <c r="A73" s="5">
        <v>72</v>
      </c>
      <c r="B73" s="5" t="s">
        <v>1423</v>
      </c>
      <c r="C73" s="5" t="s">
        <v>168</v>
      </c>
      <c r="D73" s="5" t="s">
        <v>1731</v>
      </c>
      <c r="E73" s="5" t="s">
        <v>1732</v>
      </c>
      <c r="F73" s="5" t="s">
        <v>1733</v>
      </c>
      <c r="G73" s="5" t="s">
        <v>1653</v>
      </c>
      <c r="J73" s="5" t="s">
        <v>2779</v>
      </c>
    </row>
    <row r="74" spans="1:10">
      <c r="A74" s="5">
        <v>73</v>
      </c>
      <c r="B74" s="5" t="s">
        <v>1423</v>
      </c>
      <c r="C74" s="5" t="s">
        <v>168</v>
      </c>
      <c r="D74" s="5" t="s">
        <v>1734</v>
      </c>
      <c r="E74" s="5" t="s">
        <v>1735</v>
      </c>
      <c r="F74" s="5" t="s">
        <v>1736</v>
      </c>
      <c r="G74" s="5" t="s">
        <v>1440</v>
      </c>
      <c r="H74" s="5" t="s">
        <v>1737</v>
      </c>
      <c r="J74" s="5" t="s">
        <v>2779</v>
      </c>
    </row>
    <row r="75" spans="1:10">
      <c r="A75" s="5">
        <v>74</v>
      </c>
      <c r="B75" s="5" t="s">
        <v>1423</v>
      </c>
      <c r="C75" s="5" t="s">
        <v>168</v>
      </c>
      <c r="D75" s="5" t="s">
        <v>1738</v>
      </c>
      <c r="E75" s="5" t="s">
        <v>1739</v>
      </c>
      <c r="F75" s="5" t="s">
        <v>1740</v>
      </c>
      <c r="G75" s="5" t="s">
        <v>1741</v>
      </c>
      <c r="H75" s="5" t="s">
        <v>1742</v>
      </c>
      <c r="J75" s="5" t="s">
        <v>2779</v>
      </c>
    </row>
    <row r="76" spans="1:10">
      <c r="A76" s="5">
        <v>75</v>
      </c>
      <c r="B76" s="5" t="s">
        <v>1423</v>
      </c>
      <c r="C76" s="5" t="s">
        <v>168</v>
      </c>
      <c r="D76" s="5" t="s">
        <v>1743</v>
      </c>
      <c r="E76" s="5" t="s">
        <v>1744</v>
      </c>
      <c r="F76" s="5" t="s">
        <v>1745</v>
      </c>
      <c r="G76" s="5" t="s">
        <v>1746</v>
      </c>
      <c r="H76" s="5" t="s">
        <v>1747</v>
      </c>
      <c r="J76" s="5" t="s">
        <v>2779</v>
      </c>
    </row>
    <row r="77" spans="1:10">
      <c r="A77" s="5">
        <v>76</v>
      </c>
      <c r="B77" s="5" t="s">
        <v>1423</v>
      </c>
      <c r="C77" s="5" t="s">
        <v>168</v>
      </c>
      <c r="D77" s="5" t="s">
        <v>1748</v>
      </c>
      <c r="E77" s="5" t="s">
        <v>1749</v>
      </c>
      <c r="F77" s="5" t="s">
        <v>1750</v>
      </c>
      <c r="G77" s="5" t="s">
        <v>1588</v>
      </c>
      <c r="H77" s="5" t="s">
        <v>1751</v>
      </c>
      <c r="J77" s="5" t="s">
        <v>2779</v>
      </c>
    </row>
    <row r="78" spans="1:10">
      <c r="A78" s="5">
        <v>77</v>
      </c>
      <c r="B78" s="5" t="s">
        <v>1423</v>
      </c>
      <c r="C78" s="5" t="s">
        <v>168</v>
      </c>
      <c r="D78" s="5" t="s">
        <v>1752</v>
      </c>
      <c r="E78" s="5" t="s">
        <v>1753</v>
      </c>
      <c r="F78" s="5" t="s">
        <v>1754</v>
      </c>
      <c r="G78" s="5" t="s">
        <v>1542</v>
      </c>
      <c r="H78" s="5" t="s">
        <v>1755</v>
      </c>
      <c r="J78" s="5" t="s">
        <v>2779</v>
      </c>
    </row>
    <row r="79" spans="1:10">
      <c r="A79" s="5">
        <v>78</v>
      </c>
      <c r="B79" s="5" t="s">
        <v>1423</v>
      </c>
      <c r="C79" s="5" t="s">
        <v>168</v>
      </c>
      <c r="D79" s="5" t="s">
        <v>1756</v>
      </c>
      <c r="E79" s="5" t="s">
        <v>1757</v>
      </c>
      <c r="F79" s="5" t="s">
        <v>1758</v>
      </c>
      <c r="G79" s="5" t="s">
        <v>1458</v>
      </c>
      <c r="J79" s="5" t="s">
        <v>2779</v>
      </c>
    </row>
    <row r="80" spans="1:10">
      <c r="A80" s="5">
        <v>79</v>
      </c>
      <c r="B80" s="5" t="s">
        <v>1423</v>
      </c>
      <c r="C80" s="5" t="s">
        <v>168</v>
      </c>
      <c r="D80" s="5" t="s">
        <v>1759</v>
      </c>
      <c r="E80" s="5" t="s">
        <v>1760</v>
      </c>
      <c r="F80" s="5" t="s">
        <v>1761</v>
      </c>
      <c r="G80" s="5" t="s">
        <v>1542</v>
      </c>
      <c r="H80" s="5" t="s">
        <v>1762</v>
      </c>
      <c r="J80" s="5" t="s">
        <v>2779</v>
      </c>
    </row>
    <row r="81" spans="1:10">
      <c r="A81" s="5">
        <v>80</v>
      </c>
      <c r="B81" s="5" t="s">
        <v>1423</v>
      </c>
      <c r="C81" s="5" t="s">
        <v>168</v>
      </c>
      <c r="D81" s="5" t="s">
        <v>1763</v>
      </c>
      <c r="E81" s="5" t="s">
        <v>1764</v>
      </c>
      <c r="F81" s="5" t="s">
        <v>1765</v>
      </c>
      <c r="G81" s="5" t="s">
        <v>1440</v>
      </c>
      <c r="J81" s="5" t="s">
        <v>2779</v>
      </c>
    </row>
    <row r="82" spans="1:10">
      <c r="A82" s="5">
        <v>81</v>
      </c>
      <c r="B82" s="5" t="s">
        <v>1423</v>
      </c>
      <c r="C82" s="5" t="s">
        <v>168</v>
      </c>
      <c r="D82" s="5" t="s">
        <v>1766</v>
      </c>
      <c r="E82" s="5" t="s">
        <v>1767</v>
      </c>
      <c r="F82" s="5" t="s">
        <v>1768</v>
      </c>
      <c r="G82" s="5" t="s">
        <v>1431</v>
      </c>
      <c r="H82" s="5" t="s">
        <v>1769</v>
      </c>
      <c r="J82" s="5" t="s">
        <v>2779</v>
      </c>
    </row>
    <row r="83" spans="1:10">
      <c r="A83" s="5">
        <v>82</v>
      </c>
      <c r="B83" s="5" t="s">
        <v>1423</v>
      </c>
      <c r="C83" s="5" t="s">
        <v>168</v>
      </c>
      <c r="D83" s="5" t="s">
        <v>1770</v>
      </c>
      <c r="E83" s="5" t="s">
        <v>1771</v>
      </c>
      <c r="F83" s="5" t="s">
        <v>1772</v>
      </c>
      <c r="G83" s="5" t="s">
        <v>1671</v>
      </c>
      <c r="H83" s="5" t="s">
        <v>1773</v>
      </c>
      <c r="J83" s="5" t="s">
        <v>2779</v>
      </c>
    </row>
    <row r="84" spans="1:10">
      <c r="A84" s="5">
        <v>83</v>
      </c>
      <c r="B84" s="5" t="s">
        <v>1423</v>
      </c>
      <c r="C84" s="5" t="s">
        <v>168</v>
      </c>
      <c r="D84" s="5" t="s">
        <v>1774</v>
      </c>
      <c r="E84" s="5" t="s">
        <v>1775</v>
      </c>
      <c r="F84" s="5" t="s">
        <v>1776</v>
      </c>
      <c r="G84" s="5" t="s">
        <v>1777</v>
      </c>
      <c r="H84" s="5" t="s">
        <v>1762</v>
      </c>
      <c r="J84" s="5" t="s">
        <v>2779</v>
      </c>
    </row>
    <row r="85" spans="1:10">
      <c r="A85" s="5">
        <v>84</v>
      </c>
      <c r="B85" s="5" t="s">
        <v>1423</v>
      </c>
      <c r="C85" s="5" t="s">
        <v>168</v>
      </c>
      <c r="D85" s="5" t="s">
        <v>1778</v>
      </c>
      <c r="E85" s="5" t="s">
        <v>1779</v>
      </c>
      <c r="F85" s="5" t="s">
        <v>1780</v>
      </c>
      <c r="G85" s="5" t="s">
        <v>1531</v>
      </c>
      <c r="H85" s="5" t="s">
        <v>1781</v>
      </c>
      <c r="J85" s="5" t="s">
        <v>2779</v>
      </c>
    </row>
    <row r="86" spans="1:10">
      <c r="A86" s="5">
        <v>85</v>
      </c>
      <c r="B86" s="5" t="s">
        <v>1423</v>
      </c>
      <c r="C86" s="5" t="s">
        <v>168</v>
      </c>
      <c r="D86" s="5" t="s">
        <v>1782</v>
      </c>
      <c r="E86" s="5" t="s">
        <v>1783</v>
      </c>
      <c r="F86" s="5" t="s">
        <v>1784</v>
      </c>
      <c r="G86" s="5" t="s">
        <v>1440</v>
      </c>
      <c r="H86" s="5" t="s">
        <v>1785</v>
      </c>
      <c r="J86" s="5" t="s">
        <v>2779</v>
      </c>
    </row>
    <row r="87" spans="1:10">
      <c r="A87" s="5">
        <v>86</v>
      </c>
      <c r="B87" s="5" t="s">
        <v>1423</v>
      </c>
      <c r="C87" s="5" t="s">
        <v>168</v>
      </c>
      <c r="D87" s="5" t="s">
        <v>1786</v>
      </c>
      <c r="E87" s="5" t="s">
        <v>1787</v>
      </c>
      <c r="F87" s="5" t="s">
        <v>1788</v>
      </c>
      <c r="G87" s="5" t="s">
        <v>1789</v>
      </c>
      <c r="H87" s="5" t="s">
        <v>1790</v>
      </c>
      <c r="J87" s="5" t="s">
        <v>2779</v>
      </c>
    </row>
    <row r="88" spans="1:10">
      <c r="A88" s="5">
        <v>87</v>
      </c>
      <c r="B88" s="5" t="s">
        <v>1423</v>
      </c>
      <c r="C88" s="5" t="s">
        <v>168</v>
      </c>
      <c r="D88" s="5" t="s">
        <v>1791</v>
      </c>
      <c r="E88" s="5" t="s">
        <v>1792</v>
      </c>
      <c r="F88" s="5" t="s">
        <v>1793</v>
      </c>
      <c r="G88" s="5" t="s">
        <v>1445</v>
      </c>
      <c r="H88" s="5" t="s">
        <v>1794</v>
      </c>
      <c r="J88" s="5" t="s">
        <v>2779</v>
      </c>
    </row>
    <row r="89" spans="1:10">
      <c r="A89" s="5">
        <v>88</v>
      </c>
      <c r="B89" s="5" t="s">
        <v>1423</v>
      </c>
      <c r="C89" s="5" t="s">
        <v>168</v>
      </c>
      <c r="D89" s="5" t="s">
        <v>1795</v>
      </c>
      <c r="E89" s="5" t="s">
        <v>1796</v>
      </c>
      <c r="F89" s="5" t="s">
        <v>1797</v>
      </c>
      <c r="G89" s="5" t="s">
        <v>1440</v>
      </c>
      <c r="H89" s="5" t="s">
        <v>1798</v>
      </c>
      <c r="J89" s="5" t="s">
        <v>2779</v>
      </c>
    </row>
    <row r="90" spans="1:10">
      <c r="A90" s="5">
        <v>89</v>
      </c>
      <c r="B90" s="5" t="s">
        <v>1423</v>
      </c>
      <c r="C90" s="5" t="s">
        <v>168</v>
      </c>
      <c r="D90" s="5" t="s">
        <v>1799</v>
      </c>
      <c r="E90" s="5" t="s">
        <v>1800</v>
      </c>
      <c r="F90" s="5" t="s">
        <v>1801</v>
      </c>
      <c r="G90" s="5" t="s">
        <v>1653</v>
      </c>
      <c r="J90" s="5" t="s">
        <v>2779</v>
      </c>
    </row>
    <row r="91" spans="1:10">
      <c r="A91" s="5">
        <v>90</v>
      </c>
      <c r="B91" s="5" t="s">
        <v>1423</v>
      </c>
      <c r="C91" s="5" t="s">
        <v>168</v>
      </c>
      <c r="D91" s="5" t="s">
        <v>1802</v>
      </c>
      <c r="E91" s="5" t="s">
        <v>1803</v>
      </c>
      <c r="F91" s="5" t="s">
        <v>1804</v>
      </c>
      <c r="G91" s="5" t="s">
        <v>1805</v>
      </c>
      <c r="H91" s="5" t="s">
        <v>1806</v>
      </c>
      <c r="J91" s="5" t="s">
        <v>2779</v>
      </c>
    </row>
    <row r="92" spans="1:10">
      <c r="A92" s="5">
        <v>91</v>
      </c>
      <c r="B92" s="5" t="s">
        <v>1423</v>
      </c>
      <c r="C92" s="5" t="s">
        <v>168</v>
      </c>
      <c r="D92" s="5" t="s">
        <v>1807</v>
      </c>
      <c r="E92" s="5" t="s">
        <v>1808</v>
      </c>
      <c r="F92" s="5" t="s">
        <v>1809</v>
      </c>
      <c r="G92" s="5" t="s">
        <v>1810</v>
      </c>
      <c r="H92" s="5" t="s">
        <v>1811</v>
      </c>
      <c r="J92" s="5" t="s">
        <v>2779</v>
      </c>
    </row>
    <row r="93" spans="1:10">
      <c r="A93" s="5">
        <v>92</v>
      </c>
      <c r="B93" s="5" t="s">
        <v>1423</v>
      </c>
      <c r="C93" s="5" t="s">
        <v>168</v>
      </c>
      <c r="D93" s="5" t="s">
        <v>1812</v>
      </c>
      <c r="E93" s="5" t="s">
        <v>1813</v>
      </c>
      <c r="F93" s="5" t="s">
        <v>1814</v>
      </c>
      <c r="G93" s="5" t="s">
        <v>1471</v>
      </c>
      <c r="J93" s="5" t="s">
        <v>2779</v>
      </c>
    </row>
    <row r="94" spans="1:10">
      <c r="A94" s="5">
        <v>93</v>
      </c>
      <c r="B94" s="5" t="s">
        <v>1423</v>
      </c>
      <c r="C94" s="5" t="s">
        <v>168</v>
      </c>
      <c r="D94" s="5" t="s">
        <v>1815</v>
      </c>
      <c r="E94" s="5" t="s">
        <v>1816</v>
      </c>
      <c r="F94" s="5" t="s">
        <v>1817</v>
      </c>
      <c r="G94" s="5" t="s">
        <v>1531</v>
      </c>
      <c r="J94" s="5" t="s">
        <v>2779</v>
      </c>
    </row>
    <row r="95" spans="1:10">
      <c r="A95" s="5">
        <v>94</v>
      </c>
      <c r="B95" s="5" t="s">
        <v>1423</v>
      </c>
      <c r="C95" s="5" t="s">
        <v>168</v>
      </c>
      <c r="D95" s="5" t="s">
        <v>1818</v>
      </c>
      <c r="E95" s="5" t="s">
        <v>1819</v>
      </c>
      <c r="F95" s="5" t="s">
        <v>1820</v>
      </c>
      <c r="G95" s="5" t="s">
        <v>1777</v>
      </c>
      <c r="H95" s="5" t="s">
        <v>1821</v>
      </c>
      <c r="J95" s="5" t="s">
        <v>2779</v>
      </c>
    </row>
    <row r="96" spans="1:10">
      <c r="A96" s="5">
        <v>95</v>
      </c>
      <c r="B96" s="5" t="s">
        <v>1423</v>
      </c>
      <c r="C96" s="5" t="s">
        <v>168</v>
      </c>
      <c r="D96" s="5" t="s">
        <v>1822</v>
      </c>
      <c r="E96" s="5" t="s">
        <v>1823</v>
      </c>
      <c r="F96" s="5" t="s">
        <v>1824</v>
      </c>
      <c r="G96" s="5" t="s">
        <v>1671</v>
      </c>
      <c r="H96" s="5" t="s">
        <v>1762</v>
      </c>
      <c r="J96" s="5" t="s">
        <v>2779</v>
      </c>
    </row>
    <row r="97" spans="1:10">
      <c r="A97" s="5">
        <v>96</v>
      </c>
      <c r="B97" s="5" t="s">
        <v>1423</v>
      </c>
      <c r="C97" s="5" t="s">
        <v>168</v>
      </c>
      <c r="D97" s="5" t="s">
        <v>1825</v>
      </c>
      <c r="E97" s="5" t="s">
        <v>1826</v>
      </c>
      <c r="F97" s="5" t="s">
        <v>1827</v>
      </c>
      <c r="G97" s="5" t="s">
        <v>1514</v>
      </c>
      <c r="H97" s="5" t="s">
        <v>1828</v>
      </c>
      <c r="J97" s="5" t="s">
        <v>2779</v>
      </c>
    </row>
    <row r="98" spans="1:10">
      <c r="A98" s="5">
        <v>97</v>
      </c>
      <c r="B98" s="5" t="s">
        <v>1423</v>
      </c>
      <c r="C98" s="5" t="s">
        <v>168</v>
      </c>
      <c r="D98" s="5" t="s">
        <v>1829</v>
      </c>
      <c r="E98" s="5" t="s">
        <v>1830</v>
      </c>
      <c r="F98" s="5" t="s">
        <v>1831</v>
      </c>
      <c r="G98" s="5" t="s">
        <v>1583</v>
      </c>
      <c r="H98" s="5" t="s">
        <v>1832</v>
      </c>
      <c r="J98" s="5" t="s">
        <v>2779</v>
      </c>
    </row>
    <row r="99" spans="1:10">
      <c r="A99" s="5">
        <v>98</v>
      </c>
      <c r="B99" s="5" t="s">
        <v>1423</v>
      </c>
      <c r="C99" s="5" t="s">
        <v>168</v>
      </c>
      <c r="D99" s="5" t="s">
        <v>1833</v>
      </c>
      <c r="E99" s="5" t="s">
        <v>1834</v>
      </c>
      <c r="F99" s="5" t="s">
        <v>1835</v>
      </c>
      <c r="G99" s="5" t="s">
        <v>1707</v>
      </c>
      <c r="H99" s="5" t="s">
        <v>1836</v>
      </c>
      <c r="J99" s="5" t="s">
        <v>2779</v>
      </c>
    </row>
    <row r="100" spans="1:10">
      <c r="A100" s="5">
        <v>99</v>
      </c>
      <c r="B100" s="5" t="s">
        <v>1423</v>
      </c>
      <c r="C100" s="5" t="s">
        <v>168</v>
      </c>
      <c r="D100" s="5" t="s">
        <v>1837</v>
      </c>
      <c r="E100" s="5" t="s">
        <v>1838</v>
      </c>
      <c r="F100" s="5" t="s">
        <v>1839</v>
      </c>
      <c r="G100" s="5" t="s">
        <v>1440</v>
      </c>
      <c r="H100" s="5" t="s">
        <v>1840</v>
      </c>
      <c r="J100" s="5" t="s">
        <v>2779</v>
      </c>
    </row>
    <row r="101" spans="1:10">
      <c r="A101" s="5">
        <v>100</v>
      </c>
      <c r="B101" s="5" t="s">
        <v>1423</v>
      </c>
      <c r="C101" s="5" t="s">
        <v>168</v>
      </c>
      <c r="D101" s="5" t="s">
        <v>1841</v>
      </c>
      <c r="E101" s="5" t="s">
        <v>1842</v>
      </c>
      <c r="F101" s="5" t="s">
        <v>1843</v>
      </c>
      <c r="G101" s="5" t="s">
        <v>1707</v>
      </c>
      <c r="H101" s="5" t="s">
        <v>1844</v>
      </c>
      <c r="J101" s="5" t="s">
        <v>2779</v>
      </c>
    </row>
    <row r="102" spans="1:10">
      <c r="A102" s="5">
        <v>101</v>
      </c>
      <c r="B102" s="5" t="s">
        <v>1423</v>
      </c>
      <c r="C102" s="5" t="s">
        <v>168</v>
      </c>
      <c r="D102" s="5" t="s">
        <v>1845</v>
      </c>
      <c r="E102" s="5" t="s">
        <v>1846</v>
      </c>
      <c r="F102" s="5" t="s">
        <v>1847</v>
      </c>
      <c r="G102" s="5" t="s">
        <v>1440</v>
      </c>
      <c r="H102" s="5" t="s">
        <v>1848</v>
      </c>
      <c r="J102" s="5" t="s">
        <v>2779</v>
      </c>
    </row>
    <row r="103" spans="1:10">
      <c r="A103" s="5">
        <v>102</v>
      </c>
      <c r="B103" s="5" t="s">
        <v>1423</v>
      </c>
      <c r="C103" s="5" t="s">
        <v>168</v>
      </c>
      <c r="D103" s="5" t="s">
        <v>1849</v>
      </c>
      <c r="E103" s="5" t="s">
        <v>1850</v>
      </c>
      <c r="F103" s="5" t="s">
        <v>1851</v>
      </c>
      <c r="G103" s="5" t="s">
        <v>1440</v>
      </c>
      <c r="H103" s="5" t="s">
        <v>1852</v>
      </c>
      <c r="J103" s="5" t="s">
        <v>2779</v>
      </c>
    </row>
    <row r="104" spans="1:10">
      <c r="A104" s="5">
        <v>103</v>
      </c>
      <c r="B104" s="5" t="s">
        <v>1423</v>
      </c>
      <c r="C104" s="5" t="s">
        <v>168</v>
      </c>
      <c r="D104" s="5" t="s">
        <v>1853</v>
      </c>
      <c r="E104" s="5" t="s">
        <v>1854</v>
      </c>
      <c r="F104" s="5" t="s">
        <v>1855</v>
      </c>
      <c r="G104" s="5" t="s">
        <v>1471</v>
      </c>
      <c r="H104" s="5" t="s">
        <v>1856</v>
      </c>
      <c r="J104" s="5" t="s">
        <v>2779</v>
      </c>
    </row>
    <row r="105" spans="1:10">
      <c r="A105" s="5">
        <v>104</v>
      </c>
      <c r="B105" s="5" t="s">
        <v>1423</v>
      </c>
      <c r="C105" s="5" t="s">
        <v>168</v>
      </c>
      <c r="D105" s="5" t="s">
        <v>1857</v>
      </c>
      <c r="E105" s="5" t="s">
        <v>1858</v>
      </c>
      <c r="F105" s="5" t="s">
        <v>1859</v>
      </c>
      <c r="G105" s="5" t="s">
        <v>1583</v>
      </c>
      <c r="H105" s="5" t="s">
        <v>1860</v>
      </c>
      <c r="J105" s="5" t="s">
        <v>2779</v>
      </c>
    </row>
    <row r="106" spans="1:10">
      <c r="A106" s="5">
        <v>105</v>
      </c>
      <c r="B106" s="5" t="s">
        <v>1423</v>
      </c>
      <c r="C106" s="5" t="s">
        <v>168</v>
      </c>
      <c r="D106" s="5" t="s">
        <v>1861</v>
      </c>
      <c r="E106" s="5" t="s">
        <v>1862</v>
      </c>
      <c r="F106" s="5" t="s">
        <v>1863</v>
      </c>
      <c r="G106" s="5" t="s">
        <v>1653</v>
      </c>
      <c r="J106" s="5" t="s">
        <v>2779</v>
      </c>
    </row>
    <row r="107" spans="1:10">
      <c r="A107" s="5">
        <v>106</v>
      </c>
      <c r="B107" s="5" t="s">
        <v>1423</v>
      </c>
      <c r="C107" s="5" t="s">
        <v>168</v>
      </c>
      <c r="D107" s="5" t="s">
        <v>1864</v>
      </c>
      <c r="E107" s="5" t="s">
        <v>1865</v>
      </c>
      <c r="F107" s="5" t="s">
        <v>1866</v>
      </c>
      <c r="G107" s="5" t="s">
        <v>1542</v>
      </c>
      <c r="H107" s="5" t="s">
        <v>1867</v>
      </c>
      <c r="J107" s="5" t="s">
        <v>2779</v>
      </c>
    </row>
    <row r="108" spans="1:10">
      <c r="A108" s="5">
        <v>107</v>
      </c>
      <c r="B108" s="5" t="s">
        <v>1423</v>
      </c>
      <c r="C108" s="5" t="s">
        <v>168</v>
      </c>
      <c r="D108" s="5" t="s">
        <v>1868</v>
      </c>
      <c r="E108" s="5" t="s">
        <v>1869</v>
      </c>
      <c r="F108" s="5" t="s">
        <v>1870</v>
      </c>
      <c r="G108" s="5" t="s">
        <v>1479</v>
      </c>
      <c r="H108" s="5" t="s">
        <v>1871</v>
      </c>
      <c r="J108" s="5" t="s">
        <v>2779</v>
      </c>
    </row>
    <row r="109" spans="1:10">
      <c r="A109" s="5">
        <v>108</v>
      </c>
      <c r="B109" s="5" t="s">
        <v>1423</v>
      </c>
      <c r="C109" s="5" t="s">
        <v>168</v>
      </c>
      <c r="D109" s="5" t="s">
        <v>1872</v>
      </c>
      <c r="E109" s="5" t="s">
        <v>1873</v>
      </c>
      <c r="F109" s="5" t="s">
        <v>1874</v>
      </c>
      <c r="G109" s="5" t="s">
        <v>1875</v>
      </c>
      <c r="J109" s="5" t="s">
        <v>2779</v>
      </c>
    </row>
    <row r="110" spans="1:10">
      <c r="A110" s="5">
        <v>109</v>
      </c>
      <c r="B110" s="5" t="s">
        <v>1423</v>
      </c>
      <c r="C110" s="5" t="s">
        <v>168</v>
      </c>
      <c r="D110" s="5" t="s">
        <v>1876</v>
      </c>
      <c r="E110" s="5" t="s">
        <v>1877</v>
      </c>
      <c r="F110" s="5" t="s">
        <v>1878</v>
      </c>
      <c r="G110" s="5" t="s">
        <v>1431</v>
      </c>
      <c r="H110" s="5" t="s">
        <v>1879</v>
      </c>
      <c r="J110" s="5" t="s">
        <v>2779</v>
      </c>
    </row>
    <row r="111" spans="1:10">
      <c r="A111" s="5">
        <v>110</v>
      </c>
      <c r="B111" s="5" t="s">
        <v>1423</v>
      </c>
      <c r="C111" s="5" t="s">
        <v>168</v>
      </c>
      <c r="D111" s="5" t="s">
        <v>1880</v>
      </c>
      <c r="E111" s="5" t="s">
        <v>1881</v>
      </c>
      <c r="F111" s="5" t="s">
        <v>1882</v>
      </c>
      <c r="G111" s="5" t="s">
        <v>1666</v>
      </c>
      <c r="H111" s="5" t="s">
        <v>1883</v>
      </c>
      <c r="J111" s="5" t="s">
        <v>2779</v>
      </c>
    </row>
    <row r="112" spans="1:10">
      <c r="A112" s="5">
        <v>111</v>
      </c>
      <c r="B112" s="5" t="s">
        <v>1423</v>
      </c>
      <c r="C112" s="5" t="s">
        <v>168</v>
      </c>
      <c r="D112" s="5" t="s">
        <v>1884</v>
      </c>
      <c r="E112" s="5" t="s">
        <v>1885</v>
      </c>
      <c r="F112" s="5" t="s">
        <v>1886</v>
      </c>
      <c r="G112" s="5" t="s">
        <v>1703</v>
      </c>
      <c r="H112" s="5" t="s">
        <v>1887</v>
      </c>
      <c r="J112" s="5" t="s">
        <v>2779</v>
      </c>
    </row>
    <row r="113" spans="1:10">
      <c r="A113" s="5">
        <v>112</v>
      </c>
      <c r="B113" s="5" t="s">
        <v>1423</v>
      </c>
      <c r="C113" s="5" t="s">
        <v>168</v>
      </c>
      <c r="D113" s="5" t="s">
        <v>1888</v>
      </c>
      <c r="E113" s="5" t="s">
        <v>1889</v>
      </c>
      <c r="F113" s="5" t="s">
        <v>1890</v>
      </c>
      <c r="G113" s="5" t="s">
        <v>1891</v>
      </c>
      <c r="J113" s="5" t="s">
        <v>2779</v>
      </c>
    </row>
    <row r="114" spans="1:10">
      <c r="A114" s="5">
        <v>113</v>
      </c>
      <c r="B114" s="5" t="s">
        <v>1423</v>
      </c>
      <c r="C114" s="5" t="s">
        <v>168</v>
      </c>
      <c r="D114" s="5" t="s">
        <v>1892</v>
      </c>
      <c r="E114" s="5" t="s">
        <v>1893</v>
      </c>
      <c r="F114" s="5" t="s">
        <v>1894</v>
      </c>
      <c r="G114" s="5" t="s">
        <v>1629</v>
      </c>
      <c r="H114" s="5" t="s">
        <v>1762</v>
      </c>
      <c r="J114" s="5" t="s">
        <v>2779</v>
      </c>
    </row>
    <row r="115" spans="1:10">
      <c r="A115" s="5">
        <v>114</v>
      </c>
      <c r="B115" s="5" t="s">
        <v>1423</v>
      </c>
      <c r="C115" s="5" t="s">
        <v>168</v>
      </c>
      <c r="D115" s="5" t="s">
        <v>1895</v>
      </c>
      <c r="E115" s="5" t="s">
        <v>1896</v>
      </c>
      <c r="F115" s="5" t="s">
        <v>1897</v>
      </c>
      <c r="G115" s="5" t="s">
        <v>1583</v>
      </c>
      <c r="H115" s="5" t="s">
        <v>1898</v>
      </c>
      <c r="J115" s="5" t="s">
        <v>2779</v>
      </c>
    </row>
    <row r="116" spans="1:10">
      <c r="A116" s="5">
        <v>115</v>
      </c>
      <c r="B116" s="5" t="s">
        <v>1423</v>
      </c>
      <c r="C116" s="5" t="s">
        <v>168</v>
      </c>
      <c r="D116" s="5" t="s">
        <v>1899</v>
      </c>
      <c r="E116" s="5" t="s">
        <v>1900</v>
      </c>
      <c r="F116" s="5" t="s">
        <v>1901</v>
      </c>
      <c r="G116" s="5" t="s">
        <v>1450</v>
      </c>
      <c r="H116" s="5" t="s">
        <v>1902</v>
      </c>
      <c r="J116" s="5" t="s">
        <v>2779</v>
      </c>
    </row>
    <row r="117" spans="1:10">
      <c r="A117" s="5">
        <v>116</v>
      </c>
      <c r="B117" s="5" t="s">
        <v>1423</v>
      </c>
      <c r="C117" s="5" t="s">
        <v>168</v>
      </c>
      <c r="D117" s="5" t="s">
        <v>1903</v>
      </c>
      <c r="E117" s="5" t="s">
        <v>1904</v>
      </c>
      <c r="F117" s="5" t="s">
        <v>1905</v>
      </c>
      <c r="G117" s="5" t="s">
        <v>1519</v>
      </c>
      <c r="H117" s="5" t="s">
        <v>1906</v>
      </c>
      <c r="J117" s="5" t="s">
        <v>2779</v>
      </c>
    </row>
    <row r="118" spans="1:10">
      <c r="A118" s="5">
        <v>117</v>
      </c>
      <c r="B118" s="5" t="s">
        <v>1423</v>
      </c>
      <c r="C118" s="5" t="s">
        <v>168</v>
      </c>
      <c r="D118" s="5" t="s">
        <v>1907</v>
      </c>
      <c r="E118" s="5" t="s">
        <v>1908</v>
      </c>
      <c r="F118" s="5" t="s">
        <v>1909</v>
      </c>
      <c r="G118" s="5" t="s">
        <v>1479</v>
      </c>
      <c r="H118" s="5" t="s">
        <v>1910</v>
      </c>
      <c r="J118" s="5" t="s">
        <v>2779</v>
      </c>
    </row>
    <row r="119" spans="1:10">
      <c r="A119" s="5">
        <v>118</v>
      </c>
      <c r="B119" s="5" t="s">
        <v>1423</v>
      </c>
      <c r="C119" s="5" t="s">
        <v>168</v>
      </c>
      <c r="D119" s="5" t="s">
        <v>1911</v>
      </c>
      <c r="E119" s="5" t="s">
        <v>1912</v>
      </c>
      <c r="F119" s="5" t="s">
        <v>1500</v>
      </c>
      <c r="G119" s="5" t="s">
        <v>1913</v>
      </c>
      <c r="H119" s="5" t="s">
        <v>1914</v>
      </c>
      <c r="J119" s="5" t="s">
        <v>2779</v>
      </c>
    </row>
    <row r="120" spans="1:10">
      <c r="A120" s="5">
        <v>119</v>
      </c>
      <c r="B120" s="5" t="s">
        <v>1423</v>
      </c>
      <c r="C120" s="5" t="s">
        <v>168</v>
      </c>
      <c r="D120" s="5" t="s">
        <v>1915</v>
      </c>
      <c r="E120" s="5" t="s">
        <v>1916</v>
      </c>
      <c r="F120" s="5" t="s">
        <v>1917</v>
      </c>
      <c r="G120" s="5" t="s">
        <v>1431</v>
      </c>
      <c r="H120" s="5" t="s">
        <v>1918</v>
      </c>
      <c r="J120" s="5" t="s">
        <v>2779</v>
      </c>
    </row>
    <row r="121" spans="1:10">
      <c r="A121" s="5">
        <v>120</v>
      </c>
      <c r="B121" s="5" t="s">
        <v>1423</v>
      </c>
      <c r="C121" s="5" t="s">
        <v>168</v>
      </c>
      <c r="D121" s="5" t="s">
        <v>1919</v>
      </c>
      <c r="E121" s="5" t="s">
        <v>1920</v>
      </c>
      <c r="F121" s="5" t="s">
        <v>1921</v>
      </c>
      <c r="G121" s="5" t="s">
        <v>1484</v>
      </c>
      <c r="H121" s="5" t="s">
        <v>1922</v>
      </c>
      <c r="J121" s="5" t="s">
        <v>2779</v>
      </c>
    </row>
    <row r="122" spans="1:10">
      <c r="A122" s="5">
        <v>121</v>
      </c>
      <c r="B122" s="5" t="s">
        <v>1423</v>
      </c>
      <c r="C122" s="5" t="s">
        <v>168</v>
      </c>
      <c r="D122" s="5" t="s">
        <v>1923</v>
      </c>
      <c r="E122" s="5" t="s">
        <v>1924</v>
      </c>
      <c r="F122" s="5" t="s">
        <v>1925</v>
      </c>
      <c r="G122" s="5" t="s">
        <v>1510</v>
      </c>
      <c r="H122" s="5" t="s">
        <v>1926</v>
      </c>
      <c r="J122" s="5" t="s">
        <v>2779</v>
      </c>
    </row>
    <row r="123" spans="1:10">
      <c r="A123" s="5">
        <v>122</v>
      </c>
      <c r="B123" s="5" t="s">
        <v>1423</v>
      </c>
      <c r="C123" s="5" t="s">
        <v>168</v>
      </c>
      <c r="D123" s="5" t="s">
        <v>1927</v>
      </c>
      <c r="E123" s="5" t="s">
        <v>1928</v>
      </c>
      <c r="F123" s="5" t="s">
        <v>1929</v>
      </c>
      <c r="G123" s="5" t="s">
        <v>1542</v>
      </c>
      <c r="H123" s="5" t="s">
        <v>1930</v>
      </c>
      <c r="J123" s="5" t="s">
        <v>2779</v>
      </c>
    </row>
    <row r="124" spans="1:10">
      <c r="A124" s="5">
        <v>123</v>
      </c>
      <c r="B124" s="5" t="s">
        <v>1423</v>
      </c>
      <c r="C124" s="5" t="s">
        <v>168</v>
      </c>
      <c r="D124" s="5" t="s">
        <v>1931</v>
      </c>
      <c r="E124" s="5" t="s">
        <v>1932</v>
      </c>
      <c r="F124" s="5" t="s">
        <v>1933</v>
      </c>
      <c r="G124" s="5" t="s">
        <v>1450</v>
      </c>
      <c r="H124" s="5" t="s">
        <v>1934</v>
      </c>
      <c r="J124" s="5" t="s">
        <v>2779</v>
      </c>
    </row>
    <row r="125" spans="1:10">
      <c r="A125" s="5">
        <v>124</v>
      </c>
      <c r="B125" s="5" t="s">
        <v>1423</v>
      </c>
      <c r="C125" s="5" t="s">
        <v>168</v>
      </c>
      <c r="D125" s="5" t="s">
        <v>1935</v>
      </c>
      <c r="E125" s="5" t="s">
        <v>1936</v>
      </c>
      <c r="F125" s="5" t="s">
        <v>1937</v>
      </c>
      <c r="G125" s="5" t="s">
        <v>1514</v>
      </c>
      <c r="H125" s="5" t="s">
        <v>1938</v>
      </c>
      <c r="J125" s="5" t="s">
        <v>2779</v>
      </c>
    </row>
    <row r="126" spans="1:10">
      <c r="A126" s="5">
        <v>125</v>
      </c>
      <c r="B126" s="5" t="s">
        <v>1423</v>
      </c>
      <c r="C126" s="5" t="s">
        <v>168</v>
      </c>
      <c r="D126" s="5" t="s">
        <v>1939</v>
      </c>
      <c r="E126" s="5" t="s">
        <v>1940</v>
      </c>
      <c r="F126" s="5" t="s">
        <v>1941</v>
      </c>
      <c r="G126" s="5" t="s">
        <v>1440</v>
      </c>
      <c r="H126" s="5" t="s">
        <v>1942</v>
      </c>
      <c r="J126" s="5" t="s">
        <v>2779</v>
      </c>
    </row>
    <row r="127" spans="1:10">
      <c r="A127" s="5">
        <v>126</v>
      </c>
      <c r="B127" s="5" t="s">
        <v>1423</v>
      </c>
      <c r="C127" s="5" t="s">
        <v>168</v>
      </c>
      <c r="D127" s="5" t="s">
        <v>1943</v>
      </c>
      <c r="E127" s="5" t="s">
        <v>1944</v>
      </c>
      <c r="F127" s="5" t="s">
        <v>1945</v>
      </c>
      <c r="G127" s="5" t="s">
        <v>1946</v>
      </c>
      <c r="H127" s="5" t="s">
        <v>1947</v>
      </c>
      <c r="J127" s="5" t="s">
        <v>2779</v>
      </c>
    </row>
    <row r="128" spans="1:10">
      <c r="A128" s="5">
        <v>127</v>
      </c>
      <c r="B128" s="5" t="s">
        <v>1423</v>
      </c>
      <c r="C128" s="5" t="s">
        <v>168</v>
      </c>
      <c r="D128" s="5" t="s">
        <v>1948</v>
      </c>
      <c r="E128" s="5" t="s">
        <v>1949</v>
      </c>
      <c r="F128" s="5" t="s">
        <v>1950</v>
      </c>
      <c r="G128" s="5" t="s">
        <v>1450</v>
      </c>
      <c r="J128" s="5" t="s">
        <v>2779</v>
      </c>
    </row>
    <row r="129" spans="1:10">
      <c r="A129" s="5">
        <v>128</v>
      </c>
      <c r="B129" s="5" t="s">
        <v>1423</v>
      </c>
      <c r="C129" s="5" t="s">
        <v>168</v>
      </c>
      <c r="D129" s="5" t="s">
        <v>1951</v>
      </c>
      <c r="E129" s="5" t="s">
        <v>1952</v>
      </c>
      <c r="F129" s="5" t="s">
        <v>1953</v>
      </c>
      <c r="G129" s="5" t="s">
        <v>1514</v>
      </c>
      <c r="J129" s="5" t="s">
        <v>2779</v>
      </c>
    </row>
    <row r="130" spans="1:10">
      <c r="A130" s="5">
        <v>129</v>
      </c>
      <c r="B130" s="5" t="s">
        <v>1423</v>
      </c>
      <c r="C130" s="5" t="s">
        <v>168</v>
      </c>
      <c r="D130" s="5" t="s">
        <v>1954</v>
      </c>
      <c r="E130" s="5" t="s">
        <v>1955</v>
      </c>
      <c r="F130" s="5" t="s">
        <v>1956</v>
      </c>
      <c r="G130" s="5" t="s">
        <v>1707</v>
      </c>
      <c r="J130" s="5" t="s">
        <v>2779</v>
      </c>
    </row>
    <row r="131" spans="1:10">
      <c r="A131" s="5">
        <v>130</v>
      </c>
      <c r="B131" s="5" t="s">
        <v>1423</v>
      </c>
      <c r="C131" s="5" t="s">
        <v>168</v>
      </c>
      <c r="D131" s="5" t="s">
        <v>1957</v>
      </c>
      <c r="E131" s="5" t="s">
        <v>1958</v>
      </c>
      <c r="F131" s="5" t="s">
        <v>1959</v>
      </c>
      <c r="G131" s="5" t="s">
        <v>1703</v>
      </c>
      <c r="H131" s="5" t="s">
        <v>1654</v>
      </c>
      <c r="J131" s="5" t="s">
        <v>2779</v>
      </c>
    </row>
    <row r="132" spans="1:10">
      <c r="A132" s="5">
        <v>131</v>
      </c>
      <c r="B132" s="5" t="s">
        <v>1423</v>
      </c>
      <c r="C132" s="5" t="s">
        <v>168</v>
      </c>
      <c r="D132" s="5" t="s">
        <v>1960</v>
      </c>
      <c r="E132" s="5" t="s">
        <v>1961</v>
      </c>
      <c r="F132" s="5" t="s">
        <v>1962</v>
      </c>
      <c r="G132" s="5" t="s">
        <v>1583</v>
      </c>
      <c r="J132" s="5" t="s">
        <v>2779</v>
      </c>
    </row>
    <row r="133" spans="1:10">
      <c r="A133" s="5">
        <v>132</v>
      </c>
      <c r="B133" s="5" t="s">
        <v>1423</v>
      </c>
      <c r="C133" s="5" t="s">
        <v>168</v>
      </c>
      <c r="D133" s="5" t="s">
        <v>1963</v>
      </c>
      <c r="E133" s="5" t="s">
        <v>1964</v>
      </c>
      <c r="F133" s="5" t="s">
        <v>1965</v>
      </c>
      <c r="G133" s="5" t="s">
        <v>1450</v>
      </c>
      <c r="H133" s="5" t="s">
        <v>1966</v>
      </c>
      <c r="J133" s="5" t="s">
        <v>2779</v>
      </c>
    </row>
    <row r="134" spans="1:10">
      <c r="A134" s="5">
        <v>133</v>
      </c>
      <c r="B134" s="5" t="s">
        <v>1423</v>
      </c>
      <c r="C134" s="5" t="s">
        <v>168</v>
      </c>
      <c r="D134" s="5" t="s">
        <v>1967</v>
      </c>
      <c r="E134" s="5" t="s">
        <v>1968</v>
      </c>
      <c r="F134" s="5" t="s">
        <v>1969</v>
      </c>
      <c r="G134" s="5" t="s">
        <v>1440</v>
      </c>
      <c r="H134" s="5" t="s">
        <v>1970</v>
      </c>
      <c r="J134" s="5" t="s">
        <v>2779</v>
      </c>
    </row>
    <row r="135" spans="1:10">
      <c r="A135" s="5">
        <v>134</v>
      </c>
      <c r="B135" s="5" t="s">
        <v>1423</v>
      </c>
      <c r="C135" s="5" t="s">
        <v>168</v>
      </c>
      <c r="D135" s="5" t="s">
        <v>1971</v>
      </c>
      <c r="E135" s="5" t="s">
        <v>1972</v>
      </c>
      <c r="F135" s="5" t="s">
        <v>1973</v>
      </c>
      <c r="G135" s="5" t="s">
        <v>1450</v>
      </c>
      <c r="H135" s="5" t="s">
        <v>1974</v>
      </c>
      <c r="J135" s="5" t="s">
        <v>2779</v>
      </c>
    </row>
    <row r="136" spans="1:10">
      <c r="A136" s="5">
        <v>135</v>
      </c>
      <c r="B136" s="5" t="s">
        <v>1423</v>
      </c>
      <c r="C136" s="5" t="s">
        <v>168</v>
      </c>
      <c r="D136" s="5" t="s">
        <v>1975</v>
      </c>
      <c r="E136" s="5" t="s">
        <v>1976</v>
      </c>
      <c r="F136" s="5" t="s">
        <v>1977</v>
      </c>
      <c r="G136" s="5" t="s">
        <v>1716</v>
      </c>
      <c r="H136" s="5" t="s">
        <v>1978</v>
      </c>
      <c r="J136" s="5" t="s">
        <v>2779</v>
      </c>
    </row>
    <row r="137" spans="1:10">
      <c r="A137" s="5">
        <v>136</v>
      </c>
      <c r="B137" s="5" t="s">
        <v>1423</v>
      </c>
      <c r="C137" s="5" t="s">
        <v>168</v>
      </c>
      <c r="D137" s="5" t="s">
        <v>1979</v>
      </c>
      <c r="E137" s="5" t="s">
        <v>1980</v>
      </c>
      <c r="F137" s="5" t="s">
        <v>1981</v>
      </c>
      <c r="G137" s="5" t="s">
        <v>1658</v>
      </c>
      <c r="H137" s="5" t="s">
        <v>1762</v>
      </c>
      <c r="J137" s="5" t="s">
        <v>2779</v>
      </c>
    </row>
    <row r="138" spans="1:10">
      <c r="A138" s="5">
        <v>137</v>
      </c>
      <c r="B138" s="5" t="s">
        <v>1423</v>
      </c>
      <c r="C138" s="5" t="s">
        <v>168</v>
      </c>
      <c r="D138" s="5" t="s">
        <v>1982</v>
      </c>
      <c r="E138" s="5" t="s">
        <v>1983</v>
      </c>
      <c r="F138" s="5" t="s">
        <v>1984</v>
      </c>
      <c r="G138" s="5" t="s">
        <v>1431</v>
      </c>
      <c r="H138" s="5" t="s">
        <v>1985</v>
      </c>
      <c r="J138" s="5" t="s">
        <v>2779</v>
      </c>
    </row>
    <row r="139" spans="1:10">
      <c r="A139" s="5">
        <v>138</v>
      </c>
      <c r="B139" s="5" t="s">
        <v>1423</v>
      </c>
      <c r="C139" s="5" t="s">
        <v>168</v>
      </c>
      <c r="D139" s="5" t="s">
        <v>1986</v>
      </c>
      <c r="E139" s="5" t="s">
        <v>1987</v>
      </c>
      <c r="F139" s="5" t="s">
        <v>1988</v>
      </c>
      <c r="G139" s="5" t="s">
        <v>1519</v>
      </c>
      <c r="H139" s="5" t="s">
        <v>1989</v>
      </c>
      <c r="J139" s="5" t="s">
        <v>2779</v>
      </c>
    </row>
    <row r="140" spans="1:10">
      <c r="A140" s="5">
        <v>139</v>
      </c>
      <c r="B140" s="5" t="s">
        <v>1423</v>
      </c>
      <c r="C140" s="5" t="s">
        <v>168</v>
      </c>
      <c r="D140" s="5" t="s">
        <v>1990</v>
      </c>
      <c r="E140" s="5" t="s">
        <v>1991</v>
      </c>
      <c r="F140" s="5" t="s">
        <v>1992</v>
      </c>
      <c r="G140" s="5" t="s">
        <v>1436</v>
      </c>
      <c r="H140" s="5" t="s">
        <v>1993</v>
      </c>
      <c r="J140" s="5" t="s">
        <v>2779</v>
      </c>
    </row>
    <row r="141" spans="1:10">
      <c r="A141" s="5">
        <v>140</v>
      </c>
      <c r="B141" s="5" t="s">
        <v>1423</v>
      </c>
      <c r="C141" s="5" t="s">
        <v>168</v>
      </c>
      <c r="D141" s="5" t="s">
        <v>1994</v>
      </c>
      <c r="E141" s="5" t="s">
        <v>1995</v>
      </c>
      <c r="F141" s="5" t="s">
        <v>1996</v>
      </c>
      <c r="G141" s="5" t="s">
        <v>1643</v>
      </c>
      <c r="J141" s="5" t="s">
        <v>2779</v>
      </c>
    </row>
    <row r="142" spans="1:10">
      <c r="A142" s="5">
        <v>141</v>
      </c>
      <c r="B142" s="5" t="s">
        <v>1423</v>
      </c>
      <c r="C142" s="5" t="s">
        <v>168</v>
      </c>
      <c r="D142" s="5" t="s">
        <v>1997</v>
      </c>
      <c r="E142" s="5" t="s">
        <v>1998</v>
      </c>
      <c r="F142" s="5" t="s">
        <v>1999</v>
      </c>
      <c r="G142" s="5" t="s">
        <v>1698</v>
      </c>
      <c r="H142" s="5" t="s">
        <v>2000</v>
      </c>
      <c r="J142" s="5" t="s">
        <v>2779</v>
      </c>
    </row>
    <row r="143" spans="1:10">
      <c r="A143" s="5">
        <v>142</v>
      </c>
      <c r="B143" s="5" t="s">
        <v>1423</v>
      </c>
      <c r="C143" s="5" t="s">
        <v>168</v>
      </c>
      <c r="D143" s="5" t="s">
        <v>2001</v>
      </c>
      <c r="E143" s="5" t="s">
        <v>2002</v>
      </c>
      <c r="F143" s="5" t="s">
        <v>2003</v>
      </c>
      <c r="G143" s="5" t="s">
        <v>1440</v>
      </c>
      <c r="H143" s="5" t="s">
        <v>2004</v>
      </c>
      <c r="J143" s="5" t="s">
        <v>2779</v>
      </c>
    </row>
    <row r="144" spans="1:10">
      <c r="A144" s="5">
        <v>143</v>
      </c>
      <c r="B144" s="5" t="s">
        <v>1423</v>
      </c>
      <c r="C144" s="5" t="s">
        <v>168</v>
      </c>
      <c r="D144" s="5" t="s">
        <v>2005</v>
      </c>
      <c r="E144" s="5" t="s">
        <v>2006</v>
      </c>
      <c r="F144" s="5" t="s">
        <v>2007</v>
      </c>
      <c r="G144" s="5" t="s">
        <v>1440</v>
      </c>
      <c r="H144" s="5" t="s">
        <v>2008</v>
      </c>
      <c r="J144" s="5" t="s">
        <v>2779</v>
      </c>
    </row>
    <row r="145" spans="1:10">
      <c r="A145" s="5">
        <v>144</v>
      </c>
      <c r="B145" s="5" t="s">
        <v>1423</v>
      </c>
      <c r="C145" s="5" t="s">
        <v>168</v>
      </c>
      <c r="D145" s="5" t="s">
        <v>2009</v>
      </c>
      <c r="E145" s="5" t="s">
        <v>2010</v>
      </c>
      <c r="F145" s="5" t="s">
        <v>2011</v>
      </c>
      <c r="G145" s="5" t="s">
        <v>1698</v>
      </c>
      <c r="H145" s="5" t="s">
        <v>1989</v>
      </c>
      <c r="J145" s="5" t="s">
        <v>2779</v>
      </c>
    </row>
    <row r="146" spans="1:10">
      <c r="A146" s="5">
        <v>145</v>
      </c>
      <c r="B146" s="5" t="s">
        <v>1423</v>
      </c>
      <c r="C146" s="5" t="s">
        <v>168</v>
      </c>
      <c r="D146" s="5" t="s">
        <v>2012</v>
      </c>
      <c r="E146" s="5" t="s">
        <v>2013</v>
      </c>
      <c r="F146" s="5" t="s">
        <v>2014</v>
      </c>
      <c r="G146" s="5" t="s">
        <v>1698</v>
      </c>
      <c r="H146" s="5" t="s">
        <v>2015</v>
      </c>
      <c r="J146" s="5" t="s">
        <v>2779</v>
      </c>
    </row>
    <row r="147" spans="1:10">
      <c r="A147" s="5">
        <v>146</v>
      </c>
      <c r="B147" s="5" t="s">
        <v>1423</v>
      </c>
      <c r="C147" s="5" t="s">
        <v>168</v>
      </c>
      <c r="D147" s="5" t="s">
        <v>2016</v>
      </c>
      <c r="E147" s="5" t="s">
        <v>2017</v>
      </c>
      <c r="F147" s="5" t="s">
        <v>2018</v>
      </c>
      <c r="G147" s="5" t="s">
        <v>1658</v>
      </c>
      <c r="H147" s="5" t="s">
        <v>2019</v>
      </c>
      <c r="J147" s="5" t="s">
        <v>2779</v>
      </c>
    </row>
    <row r="148" spans="1:10">
      <c r="A148" s="5">
        <v>147</v>
      </c>
      <c r="B148" s="5" t="s">
        <v>1423</v>
      </c>
      <c r="C148" s="5" t="s">
        <v>168</v>
      </c>
      <c r="D148" s="5" t="s">
        <v>2020</v>
      </c>
      <c r="E148" s="5" t="s">
        <v>2021</v>
      </c>
      <c r="F148" s="5" t="s">
        <v>2022</v>
      </c>
      <c r="G148" s="5" t="s">
        <v>1593</v>
      </c>
      <c r="H148" s="5" t="s">
        <v>2023</v>
      </c>
      <c r="J148" s="5" t="s">
        <v>2779</v>
      </c>
    </row>
    <row r="149" spans="1:10">
      <c r="A149" s="5">
        <v>148</v>
      </c>
      <c r="B149" s="5" t="s">
        <v>1423</v>
      </c>
      <c r="C149" s="5" t="s">
        <v>168</v>
      </c>
      <c r="D149" s="5" t="s">
        <v>2024</v>
      </c>
      <c r="E149" s="5" t="s">
        <v>2025</v>
      </c>
      <c r="F149" s="5" t="s">
        <v>2026</v>
      </c>
      <c r="G149" s="5" t="s">
        <v>1531</v>
      </c>
      <c r="H149" s="5" t="s">
        <v>2027</v>
      </c>
      <c r="J149" s="5" t="s">
        <v>2779</v>
      </c>
    </row>
    <row r="150" spans="1:10">
      <c r="A150" s="5">
        <v>149</v>
      </c>
      <c r="B150" s="5" t="s">
        <v>1423</v>
      </c>
      <c r="C150" s="5" t="s">
        <v>168</v>
      </c>
      <c r="D150" s="5" t="s">
        <v>2028</v>
      </c>
      <c r="E150" s="5" t="s">
        <v>2029</v>
      </c>
      <c r="F150" s="5" t="s">
        <v>2030</v>
      </c>
      <c r="G150" s="5" t="s">
        <v>1777</v>
      </c>
      <c r="H150" s="5" t="s">
        <v>2031</v>
      </c>
      <c r="J150" s="5" t="s">
        <v>2779</v>
      </c>
    </row>
    <row r="151" spans="1:10">
      <c r="A151" s="5">
        <v>150</v>
      </c>
      <c r="B151" s="5" t="s">
        <v>1423</v>
      </c>
      <c r="C151" s="5" t="s">
        <v>168</v>
      </c>
      <c r="D151" s="5" t="s">
        <v>2032</v>
      </c>
      <c r="E151" s="5" t="s">
        <v>2033</v>
      </c>
      <c r="F151" s="5" t="s">
        <v>2034</v>
      </c>
      <c r="G151" s="5" t="s">
        <v>1431</v>
      </c>
      <c r="H151" s="5" t="s">
        <v>1654</v>
      </c>
      <c r="J151" s="5" t="s">
        <v>2779</v>
      </c>
    </row>
    <row r="152" spans="1:10">
      <c r="A152" s="5">
        <v>151</v>
      </c>
      <c r="B152" s="5" t="s">
        <v>1423</v>
      </c>
      <c r="C152" s="5" t="s">
        <v>168</v>
      </c>
      <c r="D152" s="5" t="s">
        <v>2035</v>
      </c>
      <c r="E152" s="5" t="s">
        <v>2036</v>
      </c>
      <c r="F152" s="5" t="s">
        <v>2037</v>
      </c>
      <c r="G152" s="5" t="s">
        <v>1593</v>
      </c>
      <c r="H152" s="5" t="s">
        <v>2038</v>
      </c>
      <c r="J152" s="5" t="s">
        <v>2779</v>
      </c>
    </row>
    <row r="153" spans="1:10">
      <c r="A153" s="5">
        <v>152</v>
      </c>
      <c r="B153" s="5" t="s">
        <v>1423</v>
      </c>
      <c r="C153" s="5" t="s">
        <v>168</v>
      </c>
      <c r="D153" s="5" t="s">
        <v>2039</v>
      </c>
      <c r="E153" s="5" t="s">
        <v>2040</v>
      </c>
      <c r="F153" s="5" t="s">
        <v>2041</v>
      </c>
      <c r="G153" s="5" t="s">
        <v>1588</v>
      </c>
      <c r="H153" s="5" t="s">
        <v>2042</v>
      </c>
      <c r="J153" s="5" t="s">
        <v>2779</v>
      </c>
    </row>
    <row r="154" spans="1:10">
      <c r="A154" s="5">
        <v>153</v>
      </c>
      <c r="B154" s="5" t="s">
        <v>1423</v>
      </c>
      <c r="C154" s="5" t="s">
        <v>168</v>
      </c>
      <c r="D154" s="5" t="s">
        <v>2043</v>
      </c>
      <c r="E154" s="5" t="s">
        <v>2044</v>
      </c>
      <c r="F154" s="5" t="s">
        <v>2045</v>
      </c>
      <c r="G154" s="5" t="s">
        <v>1458</v>
      </c>
      <c r="H154" s="5" t="s">
        <v>2046</v>
      </c>
      <c r="J154" s="5" t="s">
        <v>2779</v>
      </c>
    </row>
    <row r="155" spans="1:10">
      <c r="A155" s="5">
        <v>154</v>
      </c>
      <c r="B155" s="5" t="s">
        <v>1423</v>
      </c>
      <c r="C155" s="5" t="s">
        <v>168</v>
      </c>
      <c r="D155" s="5" t="s">
        <v>2047</v>
      </c>
      <c r="E155" s="5" t="s">
        <v>2048</v>
      </c>
      <c r="F155" s="5" t="s">
        <v>2049</v>
      </c>
      <c r="G155" s="5" t="s">
        <v>1777</v>
      </c>
      <c r="H155" s="5" t="s">
        <v>1762</v>
      </c>
      <c r="J155" s="5" t="s">
        <v>2779</v>
      </c>
    </row>
    <row r="156" spans="1:10">
      <c r="A156" s="5">
        <v>155</v>
      </c>
      <c r="B156" s="5" t="s">
        <v>1423</v>
      </c>
      <c r="C156" s="5" t="s">
        <v>168</v>
      </c>
      <c r="D156" s="5" t="s">
        <v>2050</v>
      </c>
      <c r="E156" s="5" t="s">
        <v>2051</v>
      </c>
      <c r="F156" s="5" t="s">
        <v>2052</v>
      </c>
      <c r="G156" s="5" t="s">
        <v>1458</v>
      </c>
      <c r="H156" s="5" t="s">
        <v>1527</v>
      </c>
      <c r="J156" s="5" t="s">
        <v>2779</v>
      </c>
    </row>
    <row r="157" spans="1:10">
      <c r="A157" s="5">
        <v>156</v>
      </c>
      <c r="B157" s="5" t="s">
        <v>1423</v>
      </c>
      <c r="C157" s="5" t="s">
        <v>168</v>
      </c>
      <c r="D157" s="5" t="s">
        <v>2053</v>
      </c>
      <c r="E157" s="5" t="s">
        <v>2054</v>
      </c>
      <c r="F157" s="5" t="s">
        <v>2055</v>
      </c>
      <c r="G157" s="5" t="s">
        <v>1471</v>
      </c>
      <c r="H157" s="5" t="s">
        <v>2056</v>
      </c>
      <c r="J157" s="5" t="s">
        <v>2779</v>
      </c>
    </row>
    <row r="158" spans="1:10">
      <c r="A158" s="5">
        <v>157</v>
      </c>
      <c r="B158" s="5" t="s">
        <v>1423</v>
      </c>
      <c r="C158" s="5" t="s">
        <v>168</v>
      </c>
      <c r="D158" s="5" t="s">
        <v>2057</v>
      </c>
      <c r="E158" s="5" t="s">
        <v>2058</v>
      </c>
      <c r="F158" s="5" t="s">
        <v>2059</v>
      </c>
      <c r="G158" s="5" t="s">
        <v>1471</v>
      </c>
      <c r="H158" s="5" t="s">
        <v>2060</v>
      </c>
      <c r="J158" s="5" t="s">
        <v>2779</v>
      </c>
    </row>
    <row r="159" spans="1:10">
      <c r="A159" s="5">
        <v>158</v>
      </c>
      <c r="B159" s="5" t="s">
        <v>1423</v>
      </c>
      <c r="C159" s="5" t="s">
        <v>168</v>
      </c>
      <c r="D159" s="5" t="s">
        <v>2061</v>
      </c>
      <c r="E159" s="5" t="s">
        <v>2062</v>
      </c>
      <c r="F159" s="5" t="s">
        <v>2063</v>
      </c>
      <c r="G159" s="5" t="s">
        <v>2064</v>
      </c>
      <c r="J159" s="5" t="s">
        <v>2779</v>
      </c>
    </row>
    <row r="160" spans="1:10">
      <c r="A160" s="5">
        <v>159</v>
      </c>
      <c r="B160" s="5" t="s">
        <v>1423</v>
      </c>
      <c r="C160" s="5" t="s">
        <v>168</v>
      </c>
      <c r="D160" s="5" t="s">
        <v>2065</v>
      </c>
      <c r="E160" s="5" t="s">
        <v>2066</v>
      </c>
      <c r="F160" s="5" t="s">
        <v>2067</v>
      </c>
      <c r="G160" s="5" t="s">
        <v>1436</v>
      </c>
      <c r="H160" s="5" t="s">
        <v>2068</v>
      </c>
      <c r="J160" s="5" t="s">
        <v>2779</v>
      </c>
    </row>
    <row r="161" spans="1:10">
      <c r="A161" s="5">
        <v>160</v>
      </c>
      <c r="B161" s="5" t="s">
        <v>1423</v>
      </c>
      <c r="C161" s="5" t="s">
        <v>168</v>
      </c>
      <c r="D161" s="5" t="s">
        <v>2069</v>
      </c>
      <c r="E161" s="5" t="s">
        <v>2070</v>
      </c>
      <c r="F161" s="5" t="s">
        <v>2071</v>
      </c>
      <c r="G161" s="5" t="s">
        <v>1431</v>
      </c>
      <c r="H161" s="5" t="s">
        <v>2072</v>
      </c>
      <c r="J161" s="5" t="s">
        <v>2779</v>
      </c>
    </row>
    <row r="162" spans="1:10">
      <c r="A162" s="5">
        <v>161</v>
      </c>
      <c r="B162" s="5" t="s">
        <v>1423</v>
      </c>
      <c r="C162" s="5" t="s">
        <v>168</v>
      </c>
      <c r="D162" s="5" t="s">
        <v>2073</v>
      </c>
      <c r="E162" s="5" t="s">
        <v>2074</v>
      </c>
      <c r="F162" s="5" t="s">
        <v>2075</v>
      </c>
      <c r="G162" s="5" t="s">
        <v>1440</v>
      </c>
      <c r="H162" s="5" t="s">
        <v>2076</v>
      </c>
      <c r="J162" s="5" t="s">
        <v>2779</v>
      </c>
    </row>
    <row r="163" spans="1:10">
      <c r="A163" s="5">
        <v>162</v>
      </c>
      <c r="B163" s="5" t="s">
        <v>1423</v>
      </c>
      <c r="C163" s="5" t="s">
        <v>168</v>
      </c>
      <c r="D163" s="5" t="s">
        <v>2077</v>
      </c>
      <c r="E163" s="5" t="s">
        <v>2078</v>
      </c>
      <c r="F163" s="5" t="s">
        <v>2079</v>
      </c>
      <c r="G163" s="5" t="s">
        <v>1777</v>
      </c>
      <c r="J163" s="5" t="s">
        <v>2779</v>
      </c>
    </row>
    <row r="164" spans="1:10">
      <c r="A164" s="5">
        <v>163</v>
      </c>
      <c r="B164" s="5" t="s">
        <v>1423</v>
      </c>
      <c r="C164" s="5" t="s">
        <v>168</v>
      </c>
      <c r="D164" s="5" t="s">
        <v>2080</v>
      </c>
      <c r="E164" s="5" t="s">
        <v>2081</v>
      </c>
      <c r="F164" s="5" t="s">
        <v>2082</v>
      </c>
      <c r="G164" s="5" t="s">
        <v>1497</v>
      </c>
      <c r="J164" s="5" t="s">
        <v>2779</v>
      </c>
    </row>
    <row r="165" spans="1:10">
      <c r="A165" s="5">
        <v>164</v>
      </c>
      <c r="B165" s="5" t="s">
        <v>1423</v>
      </c>
      <c r="C165" s="5" t="s">
        <v>168</v>
      </c>
      <c r="D165" s="5" t="s">
        <v>2083</v>
      </c>
      <c r="E165" s="5" t="s">
        <v>2084</v>
      </c>
      <c r="F165" s="5" t="s">
        <v>2085</v>
      </c>
      <c r="G165" s="5" t="s">
        <v>1514</v>
      </c>
      <c r="H165" s="5" t="s">
        <v>2086</v>
      </c>
      <c r="J165" s="5" t="s">
        <v>2779</v>
      </c>
    </row>
    <row r="166" spans="1:10">
      <c r="A166" s="5">
        <v>165</v>
      </c>
      <c r="B166" s="5" t="s">
        <v>1423</v>
      </c>
      <c r="C166" s="5" t="s">
        <v>168</v>
      </c>
      <c r="D166" s="5" t="s">
        <v>2087</v>
      </c>
      <c r="E166" s="5" t="s">
        <v>2088</v>
      </c>
      <c r="F166" s="5" t="s">
        <v>2089</v>
      </c>
      <c r="G166" s="5" t="s">
        <v>1519</v>
      </c>
      <c r="J166" s="5" t="s">
        <v>2779</v>
      </c>
    </row>
    <row r="167" spans="1:10">
      <c r="A167" s="5">
        <v>166</v>
      </c>
      <c r="B167" s="5" t="s">
        <v>1423</v>
      </c>
      <c r="C167" s="5" t="s">
        <v>168</v>
      </c>
      <c r="D167" s="5" t="s">
        <v>2090</v>
      </c>
      <c r="E167" s="5" t="s">
        <v>2091</v>
      </c>
      <c r="F167" s="5" t="s">
        <v>2092</v>
      </c>
      <c r="G167" s="5" t="s">
        <v>1471</v>
      </c>
      <c r="J167" s="5" t="s">
        <v>2779</v>
      </c>
    </row>
    <row r="168" spans="1:10">
      <c r="A168" s="5">
        <v>167</v>
      </c>
      <c r="B168" s="5" t="s">
        <v>1423</v>
      </c>
      <c r="C168" s="5" t="s">
        <v>168</v>
      </c>
      <c r="D168" s="5" t="s">
        <v>2093</v>
      </c>
      <c r="E168" s="5" t="s">
        <v>2094</v>
      </c>
      <c r="F168" s="5" t="s">
        <v>2095</v>
      </c>
      <c r="G168" s="5" t="s">
        <v>1542</v>
      </c>
      <c r="H168" s="5" t="s">
        <v>2096</v>
      </c>
      <c r="J168" s="5" t="s">
        <v>2779</v>
      </c>
    </row>
    <row r="169" spans="1:10">
      <c r="A169" s="5">
        <v>168</v>
      </c>
      <c r="B169" s="5" t="s">
        <v>1423</v>
      </c>
      <c r="C169" s="5" t="s">
        <v>168</v>
      </c>
      <c r="D169" s="5" t="s">
        <v>2097</v>
      </c>
      <c r="E169" s="5" t="s">
        <v>2098</v>
      </c>
      <c r="F169" s="5" t="s">
        <v>2099</v>
      </c>
      <c r="G169" s="5" t="s">
        <v>1653</v>
      </c>
      <c r="J169" s="5" t="s">
        <v>2779</v>
      </c>
    </row>
    <row r="170" spans="1:10">
      <c r="A170" s="5">
        <v>169</v>
      </c>
      <c r="B170" s="5" t="s">
        <v>1423</v>
      </c>
      <c r="C170" s="5" t="s">
        <v>168</v>
      </c>
      <c r="D170" s="5" t="s">
        <v>2100</v>
      </c>
      <c r="E170" s="5" t="s">
        <v>2101</v>
      </c>
      <c r="F170" s="5" t="s">
        <v>2102</v>
      </c>
      <c r="G170" s="5" t="s">
        <v>1436</v>
      </c>
      <c r="H170" s="5" t="s">
        <v>2103</v>
      </c>
      <c r="J170" s="5" t="s">
        <v>2779</v>
      </c>
    </row>
    <row r="171" spans="1:10">
      <c r="A171" s="5">
        <v>170</v>
      </c>
      <c r="B171" s="5" t="s">
        <v>1423</v>
      </c>
      <c r="C171" s="5" t="s">
        <v>168</v>
      </c>
      <c r="D171" s="5" t="s">
        <v>2104</v>
      </c>
      <c r="E171" s="5" t="s">
        <v>2105</v>
      </c>
      <c r="F171" s="5" t="s">
        <v>2106</v>
      </c>
      <c r="G171" s="5" t="s">
        <v>1593</v>
      </c>
      <c r="H171" s="5" t="s">
        <v>2107</v>
      </c>
      <c r="J171" s="5" t="s">
        <v>2779</v>
      </c>
    </row>
    <row r="172" spans="1:10">
      <c r="A172" s="5">
        <v>171</v>
      </c>
      <c r="B172" s="5" t="s">
        <v>1423</v>
      </c>
      <c r="C172" s="5" t="s">
        <v>168</v>
      </c>
      <c r="D172" s="5" t="s">
        <v>2108</v>
      </c>
      <c r="E172" s="5" t="s">
        <v>2109</v>
      </c>
      <c r="F172" s="5" t="s">
        <v>2110</v>
      </c>
      <c r="G172" s="5" t="s">
        <v>1805</v>
      </c>
      <c r="H172" s="5" t="s">
        <v>2111</v>
      </c>
      <c r="J172" s="5" t="s">
        <v>2779</v>
      </c>
    </row>
    <row r="173" spans="1:10">
      <c r="A173" s="5">
        <v>172</v>
      </c>
      <c r="B173" s="5" t="s">
        <v>1423</v>
      </c>
      <c r="C173" s="5" t="s">
        <v>168</v>
      </c>
      <c r="D173" s="5" t="s">
        <v>2112</v>
      </c>
      <c r="E173" s="5" t="s">
        <v>2109</v>
      </c>
      <c r="F173" s="5" t="s">
        <v>2113</v>
      </c>
      <c r="G173" s="5" t="s">
        <v>1810</v>
      </c>
      <c r="J173" s="5" t="s">
        <v>2779</v>
      </c>
    </row>
    <row r="174" spans="1:10">
      <c r="A174" s="5">
        <v>173</v>
      </c>
      <c r="B174" s="5" t="s">
        <v>1423</v>
      </c>
      <c r="C174" s="5" t="s">
        <v>168</v>
      </c>
      <c r="D174" s="5" t="s">
        <v>2114</v>
      </c>
      <c r="E174" s="5" t="s">
        <v>2115</v>
      </c>
      <c r="F174" s="5" t="s">
        <v>2116</v>
      </c>
      <c r="G174" s="5" t="s">
        <v>1810</v>
      </c>
      <c r="H174" s="5" t="s">
        <v>2117</v>
      </c>
      <c r="J174" s="5" t="s">
        <v>2779</v>
      </c>
    </row>
    <row r="175" spans="1:10">
      <c r="A175" s="5">
        <v>174</v>
      </c>
      <c r="B175" s="5" t="s">
        <v>1423</v>
      </c>
      <c r="C175" s="5" t="s">
        <v>168</v>
      </c>
      <c r="D175" s="5" t="s">
        <v>2118</v>
      </c>
      <c r="E175" s="5" t="s">
        <v>2119</v>
      </c>
      <c r="F175" s="5" t="s">
        <v>2120</v>
      </c>
      <c r="G175" s="5" t="s">
        <v>2121</v>
      </c>
      <c r="H175" s="5" t="s">
        <v>2122</v>
      </c>
      <c r="J175" s="5" t="s">
        <v>2779</v>
      </c>
    </row>
    <row r="176" spans="1:10">
      <c r="A176" s="5">
        <v>175</v>
      </c>
      <c r="B176" s="5" t="s">
        <v>1423</v>
      </c>
      <c r="C176" s="5" t="s">
        <v>168</v>
      </c>
      <c r="D176" s="5" t="s">
        <v>2123</v>
      </c>
      <c r="E176" s="5" t="s">
        <v>2124</v>
      </c>
      <c r="F176" s="5" t="s">
        <v>2125</v>
      </c>
      <c r="G176" s="5" t="s">
        <v>1810</v>
      </c>
      <c r="H176" s="5" t="s">
        <v>2126</v>
      </c>
      <c r="J176" s="5" t="s">
        <v>2779</v>
      </c>
    </row>
    <row r="177" spans="1:10">
      <c r="A177" s="5">
        <v>176</v>
      </c>
      <c r="B177" s="5" t="s">
        <v>1423</v>
      </c>
      <c r="C177" s="5" t="s">
        <v>168</v>
      </c>
      <c r="D177" s="5" t="s">
        <v>2127</v>
      </c>
      <c r="E177" s="5" t="s">
        <v>2128</v>
      </c>
      <c r="F177" s="5" t="s">
        <v>2129</v>
      </c>
      <c r="G177" s="5" t="s">
        <v>1653</v>
      </c>
      <c r="H177" s="5" t="s">
        <v>2130</v>
      </c>
      <c r="J177" s="5" t="s">
        <v>2779</v>
      </c>
    </row>
    <row r="178" spans="1:10">
      <c r="A178" s="5">
        <v>177</v>
      </c>
      <c r="B178" s="5" t="s">
        <v>1423</v>
      </c>
      <c r="C178" s="5" t="s">
        <v>168</v>
      </c>
      <c r="D178" s="5" t="s">
        <v>2131</v>
      </c>
      <c r="E178" s="5" t="s">
        <v>2132</v>
      </c>
      <c r="F178" s="5" t="s">
        <v>2133</v>
      </c>
      <c r="G178" s="5" t="s">
        <v>1653</v>
      </c>
      <c r="J178" s="5" t="s">
        <v>2779</v>
      </c>
    </row>
    <row r="179" spans="1:10">
      <c r="A179" s="5">
        <v>178</v>
      </c>
      <c r="B179" s="5" t="s">
        <v>1423</v>
      </c>
      <c r="C179" s="5" t="s">
        <v>168</v>
      </c>
      <c r="D179" s="5" t="s">
        <v>2134</v>
      </c>
      <c r="E179" s="5" t="s">
        <v>2135</v>
      </c>
      <c r="F179" s="5" t="s">
        <v>2136</v>
      </c>
      <c r="G179" s="5" t="s">
        <v>1913</v>
      </c>
      <c r="H179" s="5" t="s">
        <v>2137</v>
      </c>
      <c r="J179" s="5" t="s">
        <v>2779</v>
      </c>
    </row>
    <row r="180" spans="1:10">
      <c r="A180" s="5">
        <v>179</v>
      </c>
      <c r="B180" s="5" t="s">
        <v>1423</v>
      </c>
      <c r="C180" s="5" t="s">
        <v>168</v>
      </c>
      <c r="D180" s="5" t="s">
        <v>2138</v>
      </c>
      <c r="E180" s="5" t="s">
        <v>2139</v>
      </c>
      <c r="F180" s="5" t="s">
        <v>2140</v>
      </c>
      <c r="G180" s="5" t="s">
        <v>1531</v>
      </c>
      <c r="H180" s="5" t="s">
        <v>2141</v>
      </c>
      <c r="J180" s="5" t="s">
        <v>2779</v>
      </c>
    </row>
    <row r="181" spans="1:10">
      <c r="A181" s="5">
        <v>180</v>
      </c>
      <c r="B181" s="5" t="s">
        <v>1423</v>
      </c>
      <c r="C181" s="5" t="s">
        <v>168</v>
      </c>
      <c r="D181" s="5" t="s">
        <v>2142</v>
      </c>
      <c r="E181" s="5" t="s">
        <v>2143</v>
      </c>
      <c r="F181" s="5" t="s">
        <v>2144</v>
      </c>
      <c r="G181" s="5" t="s">
        <v>1436</v>
      </c>
      <c r="J181" s="5" t="s">
        <v>2779</v>
      </c>
    </row>
    <row r="182" spans="1:10">
      <c r="A182" s="5">
        <v>181</v>
      </c>
      <c r="B182" s="5" t="s">
        <v>1423</v>
      </c>
      <c r="C182" s="5" t="s">
        <v>168</v>
      </c>
      <c r="D182" s="5" t="s">
        <v>2145</v>
      </c>
      <c r="E182" s="5" t="s">
        <v>2146</v>
      </c>
      <c r="F182" s="5" t="s">
        <v>2147</v>
      </c>
      <c r="G182" s="5" t="s">
        <v>1588</v>
      </c>
      <c r="H182" s="5" t="s">
        <v>2148</v>
      </c>
      <c r="J182" s="5" t="s">
        <v>2779</v>
      </c>
    </row>
    <row r="183" spans="1:10">
      <c r="A183" s="5">
        <v>182</v>
      </c>
      <c r="B183" s="5" t="s">
        <v>1423</v>
      </c>
      <c r="C183" s="5" t="s">
        <v>168</v>
      </c>
      <c r="D183" s="5" t="s">
        <v>2149</v>
      </c>
      <c r="E183" s="5" t="s">
        <v>2150</v>
      </c>
      <c r="F183" s="5" t="s">
        <v>2151</v>
      </c>
      <c r="G183" s="5" t="s">
        <v>2152</v>
      </c>
      <c r="H183" s="5" t="s">
        <v>2153</v>
      </c>
      <c r="J183" s="5" t="s">
        <v>2779</v>
      </c>
    </row>
    <row r="184" spans="1:10">
      <c r="A184" s="5">
        <v>183</v>
      </c>
      <c r="B184" s="5" t="s">
        <v>1423</v>
      </c>
      <c r="C184" s="5" t="s">
        <v>168</v>
      </c>
      <c r="D184" s="5" t="s">
        <v>2154</v>
      </c>
      <c r="E184" s="5" t="s">
        <v>2155</v>
      </c>
      <c r="F184" s="5" t="s">
        <v>2156</v>
      </c>
      <c r="G184" s="5" t="s">
        <v>1666</v>
      </c>
      <c r="H184" s="5" t="s">
        <v>2157</v>
      </c>
      <c r="J184" s="5" t="s">
        <v>2779</v>
      </c>
    </row>
    <row r="185" spans="1:10">
      <c r="A185" s="5">
        <v>184</v>
      </c>
      <c r="B185" s="5" t="s">
        <v>1423</v>
      </c>
      <c r="C185" s="5" t="s">
        <v>168</v>
      </c>
      <c r="D185" s="5" t="s">
        <v>2158</v>
      </c>
      <c r="E185" s="5" t="s">
        <v>2159</v>
      </c>
      <c r="F185" s="5" t="s">
        <v>2160</v>
      </c>
      <c r="G185" s="5" t="s">
        <v>1436</v>
      </c>
      <c r="J185" s="5" t="s">
        <v>2779</v>
      </c>
    </row>
    <row r="186" spans="1:10">
      <c r="A186" s="5">
        <v>185</v>
      </c>
      <c r="B186" s="5" t="s">
        <v>1423</v>
      </c>
      <c r="C186" s="5" t="s">
        <v>168</v>
      </c>
      <c r="D186" s="5" t="s">
        <v>2161</v>
      </c>
      <c r="E186" s="5" t="s">
        <v>2162</v>
      </c>
      <c r="F186" s="5" t="s">
        <v>2163</v>
      </c>
      <c r="G186" s="5" t="s">
        <v>1805</v>
      </c>
      <c r="H186" s="5" t="s">
        <v>2164</v>
      </c>
      <c r="J186" s="5" t="s">
        <v>2779</v>
      </c>
    </row>
    <row r="187" spans="1:10">
      <c r="A187" s="5">
        <v>186</v>
      </c>
      <c r="B187" s="5" t="s">
        <v>1423</v>
      </c>
      <c r="C187" s="5" t="s">
        <v>168</v>
      </c>
      <c r="D187" s="5" t="s">
        <v>2165</v>
      </c>
      <c r="E187" s="5" t="s">
        <v>2166</v>
      </c>
      <c r="F187" s="5" t="s">
        <v>2167</v>
      </c>
      <c r="G187" s="5" t="s">
        <v>1440</v>
      </c>
      <c r="J187" s="5" t="s">
        <v>2779</v>
      </c>
    </row>
    <row r="188" spans="1:10">
      <c r="A188" s="5">
        <v>187</v>
      </c>
      <c r="B188" s="5" t="s">
        <v>1423</v>
      </c>
      <c r="C188" s="5" t="s">
        <v>168</v>
      </c>
      <c r="D188" s="5" t="s">
        <v>2168</v>
      </c>
      <c r="E188" s="5" t="s">
        <v>2169</v>
      </c>
      <c r="F188" s="5" t="s">
        <v>2170</v>
      </c>
      <c r="G188" s="5" t="s">
        <v>1542</v>
      </c>
      <c r="H188" s="5" t="s">
        <v>2096</v>
      </c>
      <c r="J188" s="5" t="s">
        <v>2779</v>
      </c>
    </row>
    <row r="189" spans="1:10">
      <c r="A189" s="5">
        <v>188</v>
      </c>
      <c r="B189" s="5" t="s">
        <v>1423</v>
      </c>
      <c r="C189" s="5" t="s">
        <v>168</v>
      </c>
      <c r="D189" s="5" t="s">
        <v>2171</v>
      </c>
      <c r="E189" s="5" t="s">
        <v>2172</v>
      </c>
      <c r="F189" s="5" t="s">
        <v>2173</v>
      </c>
      <c r="G189" s="5" t="s">
        <v>1458</v>
      </c>
      <c r="J189" s="5" t="s">
        <v>2779</v>
      </c>
    </row>
    <row r="190" spans="1:10">
      <c r="A190" s="5">
        <v>189</v>
      </c>
      <c r="B190" s="5" t="s">
        <v>1423</v>
      </c>
      <c r="C190" s="5" t="s">
        <v>168</v>
      </c>
      <c r="D190" s="5" t="s">
        <v>2174</v>
      </c>
      <c r="E190" s="5" t="s">
        <v>2175</v>
      </c>
      <c r="F190" s="5" t="s">
        <v>2176</v>
      </c>
      <c r="G190" s="5" t="s">
        <v>1467</v>
      </c>
      <c r="H190" s="5" t="s">
        <v>2177</v>
      </c>
      <c r="J190" s="5" t="s">
        <v>2779</v>
      </c>
    </row>
    <row r="191" spans="1:10">
      <c r="A191" s="5">
        <v>190</v>
      </c>
      <c r="B191" s="5" t="s">
        <v>1423</v>
      </c>
      <c r="C191" s="5" t="s">
        <v>168</v>
      </c>
      <c r="D191" s="5" t="s">
        <v>2178</v>
      </c>
      <c r="E191" s="5" t="s">
        <v>2179</v>
      </c>
      <c r="F191" s="5" t="s">
        <v>2180</v>
      </c>
      <c r="G191" s="5" t="s">
        <v>1440</v>
      </c>
      <c r="H191" s="5" t="s">
        <v>2181</v>
      </c>
      <c r="J191" s="5" t="s">
        <v>2779</v>
      </c>
    </row>
    <row r="192" spans="1:10">
      <c r="A192" s="5">
        <v>191</v>
      </c>
      <c r="B192" s="5" t="s">
        <v>1423</v>
      </c>
      <c r="C192" s="5" t="s">
        <v>168</v>
      </c>
      <c r="D192" s="5" t="s">
        <v>2182</v>
      </c>
      <c r="E192" s="5" t="s">
        <v>2183</v>
      </c>
      <c r="F192" s="5" t="s">
        <v>2184</v>
      </c>
      <c r="G192" s="5" t="s">
        <v>1450</v>
      </c>
      <c r="H192" s="5" t="s">
        <v>2185</v>
      </c>
      <c r="J192" s="5" t="s">
        <v>2779</v>
      </c>
    </row>
    <row r="193" spans="1:10">
      <c r="A193" s="5">
        <v>192</v>
      </c>
      <c r="B193" s="5" t="s">
        <v>1423</v>
      </c>
      <c r="C193" s="5" t="s">
        <v>168</v>
      </c>
      <c r="D193" s="5" t="s">
        <v>2186</v>
      </c>
      <c r="E193" s="5" t="s">
        <v>2187</v>
      </c>
      <c r="F193" s="5" t="s">
        <v>2188</v>
      </c>
      <c r="G193" s="5" t="s">
        <v>1583</v>
      </c>
      <c r="H193" s="5" t="s">
        <v>2189</v>
      </c>
      <c r="J193" s="5" t="s">
        <v>2779</v>
      </c>
    </row>
    <row r="194" spans="1:10">
      <c r="A194" s="5">
        <v>193</v>
      </c>
      <c r="B194" s="5" t="s">
        <v>1423</v>
      </c>
      <c r="C194" s="5" t="s">
        <v>168</v>
      </c>
      <c r="D194" s="5" t="s">
        <v>2190</v>
      </c>
      <c r="E194" s="5" t="s">
        <v>2191</v>
      </c>
      <c r="F194" s="5" t="s">
        <v>2192</v>
      </c>
      <c r="G194" s="5" t="s">
        <v>1445</v>
      </c>
      <c r="H194" s="5" t="s">
        <v>2193</v>
      </c>
      <c r="J194" s="5" t="s">
        <v>2779</v>
      </c>
    </row>
    <row r="195" spans="1:10">
      <c r="A195" s="5">
        <v>194</v>
      </c>
      <c r="B195" s="5" t="s">
        <v>1423</v>
      </c>
      <c r="C195" s="5" t="s">
        <v>168</v>
      </c>
      <c r="D195" s="5" t="s">
        <v>2194</v>
      </c>
      <c r="E195" s="5" t="s">
        <v>2195</v>
      </c>
      <c r="F195" s="5" t="s">
        <v>2196</v>
      </c>
      <c r="G195" s="5" t="s">
        <v>1436</v>
      </c>
      <c r="H195" s="5" t="s">
        <v>2197</v>
      </c>
      <c r="J195" s="5" t="s">
        <v>2779</v>
      </c>
    </row>
    <row r="196" spans="1:10">
      <c r="A196" s="5">
        <v>195</v>
      </c>
      <c r="B196" s="5" t="s">
        <v>1423</v>
      </c>
      <c r="C196" s="5" t="s">
        <v>168</v>
      </c>
      <c r="D196" s="5" t="s">
        <v>2198</v>
      </c>
      <c r="E196" s="5" t="s">
        <v>2199</v>
      </c>
      <c r="F196" s="5" t="s">
        <v>2200</v>
      </c>
      <c r="G196" s="5" t="s">
        <v>1514</v>
      </c>
      <c r="J196" s="5" t="s">
        <v>2779</v>
      </c>
    </row>
    <row r="197" spans="1:10">
      <c r="A197" s="5">
        <v>196</v>
      </c>
      <c r="B197" s="5" t="s">
        <v>1423</v>
      </c>
      <c r="C197" s="5" t="s">
        <v>168</v>
      </c>
      <c r="D197" s="5" t="s">
        <v>2201</v>
      </c>
      <c r="E197" s="5" t="s">
        <v>2202</v>
      </c>
      <c r="F197" s="5" t="s">
        <v>2203</v>
      </c>
      <c r="G197" s="5" t="s">
        <v>1514</v>
      </c>
      <c r="J197" s="5" t="s">
        <v>2779</v>
      </c>
    </row>
    <row r="198" spans="1:10">
      <c r="A198" s="5">
        <v>197</v>
      </c>
      <c r="B198" s="5" t="s">
        <v>1423</v>
      </c>
      <c r="C198" s="5" t="s">
        <v>168</v>
      </c>
      <c r="D198" s="5" t="s">
        <v>2204</v>
      </c>
      <c r="E198" s="5" t="s">
        <v>2205</v>
      </c>
      <c r="F198" s="5" t="s">
        <v>2206</v>
      </c>
      <c r="G198" s="5" t="s">
        <v>1471</v>
      </c>
      <c r="H198" s="5" t="s">
        <v>2207</v>
      </c>
      <c r="J198" s="5" t="s">
        <v>2779</v>
      </c>
    </row>
    <row r="199" spans="1:10">
      <c r="A199" s="5">
        <v>198</v>
      </c>
      <c r="B199" s="5" t="s">
        <v>1423</v>
      </c>
      <c r="C199" s="5" t="s">
        <v>168</v>
      </c>
      <c r="D199" s="5" t="s">
        <v>2208</v>
      </c>
      <c r="E199" s="5" t="s">
        <v>2209</v>
      </c>
      <c r="F199" s="5" t="s">
        <v>2210</v>
      </c>
      <c r="G199" s="5" t="s">
        <v>1514</v>
      </c>
      <c r="H199" s="5" t="s">
        <v>2211</v>
      </c>
      <c r="J199" s="5" t="s">
        <v>2779</v>
      </c>
    </row>
    <row r="200" spans="1:10">
      <c r="A200" s="5">
        <v>199</v>
      </c>
      <c r="B200" s="5" t="s">
        <v>1423</v>
      </c>
      <c r="C200" s="5" t="s">
        <v>168</v>
      </c>
      <c r="D200" s="5" t="s">
        <v>2212</v>
      </c>
      <c r="E200" s="5" t="s">
        <v>2213</v>
      </c>
      <c r="F200" s="5" t="s">
        <v>2214</v>
      </c>
      <c r="G200" s="5" t="s">
        <v>1542</v>
      </c>
      <c r="H200" s="5" t="s">
        <v>2096</v>
      </c>
      <c r="J200" s="5" t="s">
        <v>2779</v>
      </c>
    </row>
    <row r="201" spans="1:10">
      <c r="A201" s="5">
        <v>200</v>
      </c>
      <c r="B201" s="5" t="s">
        <v>1423</v>
      </c>
      <c r="C201" s="5" t="s">
        <v>168</v>
      </c>
      <c r="D201" s="5" t="s">
        <v>2215</v>
      </c>
      <c r="E201" s="5" t="s">
        <v>2216</v>
      </c>
      <c r="F201" s="5" t="s">
        <v>2217</v>
      </c>
      <c r="G201" s="5" t="s">
        <v>1436</v>
      </c>
      <c r="H201" s="5" t="s">
        <v>2218</v>
      </c>
      <c r="J201" s="5" t="s">
        <v>2779</v>
      </c>
    </row>
    <row r="202" spans="1:10">
      <c r="A202" s="5">
        <v>201</v>
      </c>
      <c r="B202" s="5" t="s">
        <v>1423</v>
      </c>
      <c r="C202" s="5" t="s">
        <v>168</v>
      </c>
      <c r="D202" s="5" t="s">
        <v>2219</v>
      </c>
      <c r="E202" s="5" t="s">
        <v>2220</v>
      </c>
      <c r="F202" s="5" t="s">
        <v>2221</v>
      </c>
      <c r="G202" s="5" t="s">
        <v>1542</v>
      </c>
      <c r="H202" s="5" t="s">
        <v>2096</v>
      </c>
      <c r="J202" s="5" t="s">
        <v>2779</v>
      </c>
    </row>
    <row r="203" spans="1:10">
      <c r="A203" s="5">
        <v>202</v>
      </c>
      <c r="B203" s="5" t="s">
        <v>1423</v>
      </c>
      <c r="C203" s="5" t="s">
        <v>168</v>
      </c>
      <c r="D203" s="5" t="s">
        <v>2222</v>
      </c>
      <c r="E203" s="5" t="s">
        <v>2223</v>
      </c>
      <c r="F203" s="5" t="s">
        <v>2224</v>
      </c>
      <c r="G203" s="5" t="s">
        <v>2152</v>
      </c>
      <c r="J203" s="5" t="s">
        <v>2779</v>
      </c>
    </row>
    <row r="204" spans="1:10">
      <c r="A204" s="5">
        <v>203</v>
      </c>
      <c r="B204" s="5" t="s">
        <v>1423</v>
      </c>
      <c r="C204" s="5" t="s">
        <v>168</v>
      </c>
      <c r="D204" s="5" t="s">
        <v>2225</v>
      </c>
      <c r="E204" s="5" t="s">
        <v>2226</v>
      </c>
      <c r="F204" s="5" t="s">
        <v>2227</v>
      </c>
      <c r="G204" s="5" t="s">
        <v>1542</v>
      </c>
      <c r="H204" s="5" t="s">
        <v>2096</v>
      </c>
      <c r="J204" s="5" t="s">
        <v>2779</v>
      </c>
    </row>
    <row r="205" spans="1:10">
      <c r="A205" s="5">
        <v>204</v>
      </c>
      <c r="B205" s="5" t="s">
        <v>1423</v>
      </c>
      <c r="C205" s="5" t="s">
        <v>168</v>
      </c>
      <c r="D205" s="5" t="s">
        <v>2228</v>
      </c>
      <c r="E205" s="5" t="s">
        <v>2229</v>
      </c>
      <c r="F205" s="5" t="s">
        <v>2230</v>
      </c>
      <c r="G205" s="5" t="s">
        <v>2231</v>
      </c>
      <c r="H205" s="5" t="s">
        <v>2232</v>
      </c>
      <c r="J205" s="5" t="s">
        <v>2779</v>
      </c>
    </row>
    <row r="206" spans="1:10">
      <c r="A206" s="5">
        <v>205</v>
      </c>
      <c r="B206" s="5" t="s">
        <v>1423</v>
      </c>
      <c r="C206" s="5" t="s">
        <v>168</v>
      </c>
      <c r="D206" s="5" t="s">
        <v>2233</v>
      </c>
      <c r="E206" s="5" t="s">
        <v>2234</v>
      </c>
      <c r="F206" s="5" t="s">
        <v>2235</v>
      </c>
      <c r="G206" s="5" t="s">
        <v>1440</v>
      </c>
      <c r="H206" s="5" t="s">
        <v>2236</v>
      </c>
      <c r="J206" s="5" t="s">
        <v>2779</v>
      </c>
    </row>
    <row r="207" spans="1:10">
      <c r="A207" s="5">
        <v>206</v>
      </c>
      <c r="B207" s="5" t="s">
        <v>1423</v>
      </c>
      <c r="C207" s="5" t="s">
        <v>168</v>
      </c>
      <c r="D207" s="5" t="s">
        <v>2237</v>
      </c>
      <c r="E207" s="5" t="s">
        <v>2238</v>
      </c>
      <c r="F207" s="5" t="s">
        <v>2239</v>
      </c>
      <c r="G207" s="5" t="s">
        <v>1777</v>
      </c>
      <c r="H207" s="5" t="s">
        <v>2240</v>
      </c>
      <c r="J207" s="5" t="s">
        <v>2779</v>
      </c>
    </row>
    <row r="208" spans="1:10">
      <c r="A208" s="5">
        <v>207</v>
      </c>
      <c r="B208" s="5" t="s">
        <v>1423</v>
      </c>
      <c r="C208" s="5" t="s">
        <v>168</v>
      </c>
      <c r="D208" s="5" t="s">
        <v>2241</v>
      </c>
      <c r="E208" s="5" t="s">
        <v>2242</v>
      </c>
      <c r="F208" s="5" t="s">
        <v>2243</v>
      </c>
      <c r="G208" s="5" t="s">
        <v>1542</v>
      </c>
      <c r="J208" s="5" t="s">
        <v>2779</v>
      </c>
    </row>
    <row r="209" spans="1:10">
      <c r="A209" s="5">
        <v>208</v>
      </c>
      <c r="B209" s="5" t="s">
        <v>1423</v>
      </c>
      <c r="C209" s="5" t="s">
        <v>168</v>
      </c>
      <c r="D209" s="5" t="s">
        <v>2244</v>
      </c>
      <c r="E209" s="5" t="s">
        <v>2245</v>
      </c>
      <c r="F209" s="5" t="s">
        <v>2246</v>
      </c>
      <c r="G209" s="5" t="s">
        <v>1593</v>
      </c>
      <c r="H209" s="5" t="s">
        <v>2247</v>
      </c>
      <c r="J209" s="5" t="s">
        <v>2779</v>
      </c>
    </row>
    <row r="210" spans="1:10">
      <c r="A210" s="5">
        <v>209</v>
      </c>
      <c r="B210" s="5" t="s">
        <v>1423</v>
      </c>
      <c r="C210" s="5" t="s">
        <v>168</v>
      </c>
      <c r="D210" s="5" t="s">
        <v>2248</v>
      </c>
      <c r="E210" s="5" t="s">
        <v>2249</v>
      </c>
      <c r="F210" s="5" t="s">
        <v>2250</v>
      </c>
      <c r="G210" s="5" t="s">
        <v>1431</v>
      </c>
      <c r="H210" s="5" t="s">
        <v>2251</v>
      </c>
      <c r="J210" s="5" t="s">
        <v>2779</v>
      </c>
    </row>
    <row r="211" spans="1:10">
      <c r="A211" s="5">
        <v>210</v>
      </c>
      <c r="B211" s="5" t="s">
        <v>1423</v>
      </c>
      <c r="C211" s="5" t="s">
        <v>168</v>
      </c>
      <c r="D211" s="5" t="s">
        <v>2252</v>
      </c>
      <c r="E211" s="5" t="s">
        <v>2253</v>
      </c>
      <c r="F211" s="5" t="s">
        <v>2254</v>
      </c>
      <c r="G211" s="5" t="s">
        <v>1583</v>
      </c>
      <c r="H211" s="5" t="s">
        <v>2255</v>
      </c>
      <c r="J211" s="5" t="s">
        <v>2779</v>
      </c>
    </row>
    <row r="212" spans="1:10">
      <c r="A212" s="5">
        <v>211</v>
      </c>
      <c r="B212" s="5" t="s">
        <v>1423</v>
      </c>
      <c r="C212" s="5" t="s">
        <v>168</v>
      </c>
      <c r="D212" s="5" t="s">
        <v>2256</v>
      </c>
      <c r="E212" s="5" t="s">
        <v>2257</v>
      </c>
      <c r="F212" s="5" t="s">
        <v>2258</v>
      </c>
      <c r="G212" s="5" t="s">
        <v>1542</v>
      </c>
      <c r="H212" s="5" t="s">
        <v>2096</v>
      </c>
      <c r="J212" s="5" t="s">
        <v>2779</v>
      </c>
    </row>
    <row r="213" spans="1:10">
      <c r="A213" s="5">
        <v>212</v>
      </c>
      <c r="B213" s="5" t="s">
        <v>1423</v>
      </c>
      <c r="C213" s="5" t="s">
        <v>168</v>
      </c>
      <c r="D213" s="5" t="s">
        <v>2259</v>
      </c>
      <c r="E213" s="5" t="s">
        <v>2260</v>
      </c>
      <c r="F213" s="5" t="s">
        <v>2261</v>
      </c>
      <c r="G213" s="5" t="s">
        <v>1431</v>
      </c>
      <c r="H213" s="5" t="s">
        <v>2262</v>
      </c>
      <c r="J213" s="5" t="s">
        <v>2779</v>
      </c>
    </row>
    <row r="214" spans="1:10">
      <c r="A214" s="5">
        <v>213</v>
      </c>
      <c r="B214" s="5" t="s">
        <v>1423</v>
      </c>
      <c r="C214" s="5" t="s">
        <v>168</v>
      </c>
      <c r="D214" s="5" t="s">
        <v>2263</v>
      </c>
      <c r="E214" s="5" t="s">
        <v>2264</v>
      </c>
      <c r="F214" s="5" t="s">
        <v>2265</v>
      </c>
      <c r="G214" s="5" t="s">
        <v>1440</v>
      </c>
      <c r="H214" s="5" t="s">
        <v>2266</v>
      </c>
      <c r="J214" s="5" t="s">
        <v>2779</v>
      </c>
    </row>
    <row r="215" spans="1:10">
      <c r="A215" s="5">
        <v>214</v>
      </c>
      <c r="B215" s="5" t="s">
        <v>1423</v>
      </c>
      <c r="C215" s="5" t="s">
        <v>168</v>
      </c>
      <c r="D215" s="5" t="s">
        <v>2267</v>
      </c>
      <c r="E215" s="5" t="s">
        <v>2268</v>
      </c>
      <c r="F215" s="5" t="s">
        <v>2269</v>
      </c>
      <c r="G215" s="5" t="s">
        <v>1624</v>
      </c>
      <c r="H215" s="5" t="s">
        <v>2270</v>
      </c>
      <c r="J215" s="5" t="s">
        <v>2779</v>
      </c>
    </row>
    <row r="216" spans="1:10">
      <c r="A216" s="5">
        <v>215</v>
      </c>
      <c r="B216" s="5" t="s">
        <v>1423</v>
      </c>
      <c r="C216" s="5" t="s">
        <v>168</v>
      </c>
      <c r="D216" s="5" t="s">
        <v>2271</v>
      </c>
      <c r="E216" s="5" t="s">
        <v>2272</v>
      </c>
      <c r="F216" s="5" t="s">
        <v>2273</v>
      </c>
      <c r="G216" s="5" t="s">
        <v>1531</v>
      </c>
      <c r="J216" s="5" t="s">
        <v>2779</v>
      </c>
    </row>
    <row r="217" spans="1:10">
      <c r="A217" s="5">
        <v>216</v>
      </c>
      <c r="B217" s="5" t="s">
        <v>1423</v>
      </c>
      <c r="C217" s="5" t="s">
        <v>168</v>
      </c>
      <c r="D217" s="5" t="s">
        <v>2274</v>
      </c>
      <c r="E217" s="5" t="s">
        <v>2275</v>
      </c>
      <c r="F217" s="5" t="s">
        <v>2276</v>
      </c>
      <c r="G217" s="5" t="s">
        <v>1588</v>
      </c>
      <c r="H217" s="5" t="s">
        <v>2277</v>
      </c>
      <c r="J217" s="5" t="s">
        <v>2779</v>
      </c>
    </row>
    <row r="218" spans="1:10">
      <c r="A218" s="5">
        <v>217</v>
      </c>
      <c r="B218" s="5" t="s">
        <v>1423</v>
      </c>
      <c r="C218" s="5" t="s">
        <v>168</v>
      </c>
      <c r="D218" s="5" t="s">
        <v>2278</v>
      </c>
      <c r="E218" s="5" t="s">
        <v>2279</v>
      </c>
      <c r="F218" s="5" t="s">
        <v>2280</v>
      </c>
      <c r="G218" s="5" t="s">
        <v>1653</v>
      </c>
      <c r="H218" s="5" t="s">
        <v>2281</v>
      </c>
      <c r="J218" s="5" t="s">
        <v>2779</v>
      </c>
    </row>
    <row r="219" spans="1:10">
      <c r="A219" s="5">
        <v>218</v>
      </c>
      <c r="B219" s="5" t="s">
        <v>1423</v>
      </c>
      <c r="C219" s="5" t="s">
        <v>168</v>
      </c>
      <c r="D219" s="5" t="s">
        <v>2282</v>
      </c>
      <c r="E219" s="5" t="s">
        <v>2283</v>
      </c>
      <c r="F219" s="5" t="s">
        <v>2284</v>
      </c>
      <c r="G219" s="5" t="s">
        <v>1440</v>
      </c>
      <c r="J219" s="5" t="s">
        <v>2779</v>
      </c>
    </row>
    <row r="220" spans="1:10">
      <c r="A220" s="5">
        <v>219</v>
      </c>
      <c r="B220" s="5" t="s">
        <v>1423</v>
      </c>
      <c r="C220" s="5" t="s">
        <v>168</v>
      </c>
      <c r="D220" s="5" t="s">
        <v>2285</v>
      </c>
      <c r="E220" s="5" t="s">
        <v>2286</v>
      </c>
      <c r="F220" s="5" t="s">
        <v>2287</v>
      </c>
      <c r="G220" s="5" t="s">
        <v>1471</v>
      </c>
      <c r="J220" s="5" t="s">
        <v>2779</v>
      </c>
    </row>
    <row r="221" spans="1:10">
      <c r="A221" s="5">
        <v>220</v>
      </c>
      <c r="B221" s="5" t="s">
        <v>1423</v>
      </c>
      <c r="C221" s="5" t="s">
        <v>168</v>
      </c>
      <c r="D221" s="5" t="s">
        <v>2288</v>
      </c>
      <c r="E221" s="5" t="s">
        <v>2289</v>
      </c>
      <c r="F221" s="5" t="s">
        <v>2290</v>
      </c>
      <c r="G221" s="5" t="s">
        <v>1716</v>
      </c>
      <c r="H221" s="5" t="s">
        <v>1654</v>
      </c>
      <c r="J221" s="5" t="s">
        <v>2779</v>
      </c>
    </row>
    <row r="222" spans="1:10">
      <c r="A222" s="5">
        <v>221</v>
      </c>
      <c r="B222" s="5" t="s">
        <v>1423</v>
      </c>
      <c r="C222" s="5" t="s">
        <v>168</v>
      </c>
      <c r="D222" s="5" t="s">
        <v>2291</v>
      </c>
      <c r="E222" s="5" t="s">
        <v>2292</v>
      </c>
      <c r="F222" s="5" t="s">
        <v>2293</v>
      </c>
      <c r="G222" s="5" t="s">
        <v>1531</v>
      </c>
      <c r="J222" s="5" t="s">
        <v>2779</v>
      </c>
    </row>
    <row r="223" spans="1:10">
      <c r="A223" s="5">
        <v>222</v>
      </c>
      <c r="B223" s="5" t="s">
        <v>1423</v>
      </c>
      <c r="C223" s="5" t="s">
        <v>168</v>
      </c>
      <c r="D223" s="5" t="s">
        <v>2294</v>
      </c>
      <c r="E223" s="5" t="s">
        <v>2295</v>
      </c>
      <c r="F223" s="5" t="s">
        <v>2296</v>
      </c>
      <c r="G223" s="5" t="s">
        <v>1658</v>
      </c>
      <c r="H223" s="5" t="s">
        <v>2042</v>
      </c>
      <c r="J223" s="5" t="s">
        <v>2779</v>
      </c>
    </row>
    <row r="224" spans="1:10">
      <c r="A224" s="5">
        <v>223</v>
      </c>
      <c r="B224" s="5" t="s">
        <v>1423</v>
      </c>
      <c r="C224" s="5" t="s">
        <v>168</v>
      </c>
      <c r="D224" s="5" t="s">
        <v>2297</v>
      </c>
      <c r="E224" s="5" t="s">
        <v>2298</v>
      </c>
      <c r="F224" s="5" t="s">
        <v>2299</v>
      </c>
      <c r="G224" s="5" t="s">
        <v>1431</v>
      </c>
      <c r="H224" s="5" t="s">
        <v>2300</v>
      </c>
      <c r="J224" s="5" t="s">
        <v>2779</v>
      </c>
    </row>
    <row r="225" spans="1:10">
      <c r="A225" s="5">
        <v>224</v>
      </c>
      <c r="B225" s="5" t="s">
        <v>1423</v>
      </c>
      <c r="C225" s="5" t="s">
        <v>168</v>
      </c>
      <c r="D225" s="5" t="s">
        <v>2301</v>
      </c>
      <c r="E225" s="5" t="s">
        <v>2302</v>
      </c>
      <c r="F225" s="5" t="s">
        <v>2303</v>
      </c>
      <c r="G225" s="5" t="s">
        <v>1583</v>
      </c>
      <c r="H225" s="5" t="s">
        <v>2304</v>
      </c>
      <c r="J225" s="5" t="s">
        <v>2779</v>
      </c>
    </row>
    <row r="226" spans="1:10">
      <c r="A226" s="5">
        <v>225</v>
      </c>
      <c r="B226" s="5" t="s">
        <v>1423</v>
      </c>
      <c r="C226" s="5" t="s">
        <v>168</v>
      </c>
      <c r="D226" s="5" t="s">
        <v>2305</v>
      </c>
      <c r="E226" s="5" t="s">
        <v>2306</v>
      </c>
      <c r="F226" s="5" t="s">
        <v>2307</v>
      </c>
      <c r="G226" s="5" t="s">
        <v>1703</v>
      </c>
      <c r="J226" s="5" t="s">
        <v>2779</v>
      </c>
    </row>
    <row r="227" spans="1:10">
      <c r="A227" s="5">
        <v>226</v>
      </c>
      <c r="B227" s="5" t="s">
        <v>1423</v>
      </c>
      <c r="C227" s="5" t="s">
        <v>168</v>
      </c>
      <c r="D227" s="5" t="s">
        <v>2308</v>
      </c>
      <c r="E227" s="5" t="s">
        <v>2309</v>
      </c>
      <c r="F227" s="5" t="s">
        <v>2310</v>
      </c>
      <c r="G227" s="5" t="s">
        <v>1703</v>
      </c>
      <c r="H227" s="5" t="s">
        <v>2311</v>
      </c>
      <c r="J227" s="5" t="s">
        <v>2779</v>
      </c>
    </row>
    <row r="228" spans="1:10">
      <c r="A228" s="5">
        <v>227</v>
      </c>
      <c r="B228" s="5" t="s">
        <v>1423</v>
      </c>
      <c r="C228" s="5" t="s">
        <v>168</v>
      </c>
      <c r="D228" s="5" t="s">
        <v>2312</v>
      </c>
      <c r="E228" s="5" t="s">
        <v>2313</v>
      </c>
      <c r="F228" s="5" t="s">
        <v>2314</v>
      </c>
      <c r="G228" s="5" t="s">
        <v>1440</v>
      </c>
      <c r="H228" s="5" t="s">
        <v>2315</v>
      </c>
      <c r="J228" s="5" t="s">
        <v>2779</v>
      </c>
    </row>
    <row r="229" spans="1:10">
      <c r="A229" s="5">
        <v>228</v>
      </c>
      <c r="B229" s="5" t="s">
        <v>1423</v>
      </c>
      <c r="C229" s="5" t="s">
        <v>168</v>
      </c>
      <c r="D229" s="5" t="s">
        <v>2804</v>
      </c>
      <c r="E229" s="5" t="s">
        <v>2317</v>
      </c>
      <c r="F229" s="5" t="s">
        <v>2805</v>
      </c>
      <c r="G229" s="5" t="s">
        <v>1471</v>
      </c>
      <c r="H229" s="5" t="s">
        <v>2806</v>
      </c>
      <c r="J229" s="5" t="s">
        <v>2779</v>
      </c>
    </row>
    <row r="230" spans="1:10">
      <c r="A230" s="5">
        <v>229</v>
      </c>
      <c r="B230" s="5" t="s">
        <v>1423</v>
      </c>
      <c r="C230" s="5" t="s">
        <v>168</v>
      </c>
      <c r="D230" s="5" t="s">
        <v>2316</v>
      </c>
      <c r="E230" s="5" t="s">
        <v>2317</v>
      </c>
      <c r="F230" s="5" t="s">
        <v>2318</v>
      </c>
      <c r="G230" s="5" t="s">
        <v>1436</v>
      </c>
      <c r="H230" s="5" t="s">
        <v>2319</v>
      </c>
      <c r="J230" s="5" t="s">
        <v>2779</v>
      </c>
    </row>
    <row r="231" spans="1:10">
      <c r="A231" s="5">
        <v>230</v>
      </c>
      <c r="B231" s="5" t="s">
        <v>1423</v>
      </c>
      <c r="C231" s="5" t="s">
        <v>168</v>
      </c>
      <c r="D231" s="5" t="s">
        <v>2320</v>
      </c>
      <c r="E231" s="5" t="s">
        <v>2321</v>
      </c>
      <c r="F231" s="5" t="s">
        <v>2322</v>
      </c>
      <c r="G231" s="5" t="s">
        <v>1440</v>
      </c>
      <c r="J231" s="5" t="s">
        <v>2779</v>
      </c>
    </row>
    <row r="232" spans="1:10">
      <c r="A232" s="5">
        <v>231</v>
      </c>
      <c r="B232" s="5" t="s">
        <v>1423</v>
      </c>
      <c r="C232" s="5" t="s">
        <v>168</v>
      </c>
      <c r="D232" s="5" t="s">
        <v>2323</v>
      </c>
      <c r="E232" s="5" t="s">
        <v>2324</v>
      </c>
      <c r="F232" s="5" t="s">
        <v>2325</v>
      </c>
      <c r="G232" s="5" t="s">
        <v>1588</v>
      </c>
      <c r="H232" s="5" t="s">
        <v>2326</v>
      </c>
      <c r="J232" s="5" t="s">
        <v>2779</v>
      </c>
    </row>
    <row r="233" spans="1:10">
      <c r="A233" s="5">
        <v>232</v>
      </c>
      <c r="B233" s="5" t="s">
        <v>1423</v>
      </c>
      <c r="C233" s="5" t="s">
        <v>168</v>
      </c>
      <c r="D233" s="5" t="s">
        <v>2327</v>
      </c>
      <c r="E233" s="5" t="s">
        <v>2328</v>
      </c>
      <c r="F233" s="5" t="s">
        <v>2329</v>
      </c>
      <c r="G233" s="5" t="s">
        <v>1542</v>
      </c>
      <c r="H233" s="5" t="s">
        <v>2330</v>
      </c>
      <c r="J233" s="5" t="s">
        <v>2779</v>
      </c>
    </row>
    <row r="234" spans="1:10">
      <c r="A234" s="5">
        <v>233</v>
      </c>
      <c r="B234" s="5" t="s">
        <v>1423</v>
      </c>
      <c r="C234" s="5" t="s">
        <v>168</v>
      </c>
      <c r="D234" s="5" t="s">
        <v>2331</v>
      </c>
      <c r="E234" s="5" t="s">
        <v>2328</v>
      </c>
      <c r="F234" s="5" t="s">
        <v>2332</v>
      </c>
      <c r="G234" s="5" t="s">
        <v>1440</v>
      </c>
      <c r="H234" s="5" t="s">
        <v>2333</v>
      </c>
      <c r="J234" s="5" t="s">
        <v>2779</v>
      </c>
    </row>
    <row r="235" spans="1:10">
      <c r="A235" s="5">
        <v>234</v>
      </c>
      <c r="B235" s="5" t="s">
        <v>1423</v>
      </c>
      <c r="C235" s="5" t="s">
        <v>168</v>
      </c>
      <c r="D235" s="5" t="s">
        <v>2334</v>
      </c>
      <c r="E235" s="5" t="s">
        <v>2335</v>
      </c>
      <c r="F235" s="5" t="s">
        <v>2336</v>
      </c>
      <c r="G235" s="5" t="s">
        <v>1471</v>
      </c>
      <c r="H235" s="5" t="s">
        <v>2337</v>
      </c>
      <c r="J235" s="5" t="s">
        <v>2779</v>
      </c>
    </row>
    <row r="236" spans="1:10">
      <c r="A236" s="5">
        <v>235</v>
      </c>
      <c r="B236" s="5" t="s">
        <v>1423</v>
      </c>
      <c r="C236" s="5" t="s">
        <v>168</v>
      </c>
      <c r="D236" s="5" t="s">
        <v>2338</v>
      </c>
      <c r="E236" s="5" t="s">
        <v>2339</v>
      </c>
      <c r="F236" s="5" t="s">
        <v>2340</v>
      </c>
      <c r="G236" s="5" t="s">
        <v>1431</v>
      </c>
      <c r="H236" s="5" t="s">
        <v>2341</v>
      </c>
      <c r="J236" s="5" t="s">
        <v>2779</v>
      </c>
    </row>
    <row r="237" spans="1:10">
      <c r="A237" s="5">
        <v>236</v>
      </c>
      <c r="B237" s="5" t="s">
        <v>1423</v>
      </c>
      <c r="C237" s="5" t="s">
        <v>168</v>
      </c>
      <c r="D237" s="5" t="s">
        <v>2342</v>
      </c>
      <c r="E237" s="5" t="s">
        <v>2343</v>
      </c>
      <c r="F237" s="5" t="s">
        <v>2344</v>
      </c>
      <c r="G237" s="5" t="s">
        <v>1471</v>
      </c>
      <c r="H237" s="5" t="s">
        <v>2345</v>
      </c>
      <c r="J237" s="5" t="s">
        <v>2779</v>
      </c>
    </row>
    <row r="238" spans="1:10">
      <c r="A238" s="5">
        <v>237</v>
      </c>
      <c r="B238" s="5" t="s">
        <v>1423</v>
      </c>
      <c r="C238" s="5" t="s">
        <v>168</v>
      </c>
      <c r="D238" s="5" t="s">
        <v>2346</v>
      </c>
      <c r="E238" s="5" t="s">
        <v>2347</v>
      </c>
      <c r="F238" s="5" t="s">
        <v>2348</v>
      </c>
      <c r="G238" s="5" t="s">
        <v>1471</v>
      </c>
      <c r="H238" s="5" t="s">
        <v>2281</v>
      </c>
      <c r="J238" s="5" t="s">
        <v>2779</v>
      </c>
    </row>
    <row r="239" spans="1:10">
      <c r="A239" s="5">
        <v>238</v>
      </c>
      <c r="B239" s="5" t="s">
        <v>1423</v>
      </c>
      <c r="C239" s="5" t="s">
        <v>168</v>
      </c>
      <c r="D239" s="5" t="s">
        <v>2349</v>
      </c>
      <c r="E239" s="5" t="s">
        <v>2350</v>
      </c>
      <c r="F239" s="5" t="s">
        <v>2351</v>
      </c>
      <c r="G239" s="5" t="s">
        <v>1810</v>
      </c>
      <c r="H239" s="5" t="s">
        <v>2352</v>
      </c>
      <c r="J239" s="5" t="s">
        <v>2779</v>
      </c>
    </row>
    <row r="240" spans="1:10">
      <c r="A240" s="5">
        <v>239</v>
      </c>
      <c r="B240" s="5" t="s">
        <v>1423</v>
      </c>
      <c r="C240" s="5" t="s">
        <v>168</v>
      </c>
      <c r="D240" s="5" t="s">
        <v>2353</v>
      </c>
      <c r="E240" s="5" t="s">
        <v>2354</v>
      </c>
      <c r="F240" s="5" t="s">
        <v>2355</v>
      </c>
      <c r="G240" s="5" t="s">
        <v>1436</v>
      </c>
      <c r="H240" s="5" t="s">
        <v>2356</v>
      </c>
      <c r="J240" s="5" t="s">
        <v>2779</v>
      </c>
    </row>
    <row r="241" spans="1:10">
      <c r="A241" s="5">
        <v>240</v>
      </c>
      <c r="B241" s="5" t="s">
        <v>1423</v>
      </c>
      <c r="C241" s="5" t="s">
        <v>168</v>
      </c>
      <c r="D241" s="5" t="s">
        <v>2357</v>
      </c>
      <c r="E241" s="5" t="s">
        <v>2358</v>
      </c>
      <c r="F241" s="5" t="s">
        <v>2359</v>
      </c>
      <c r="G241" s="5" t="s">
        <v>1531</v>
      </c>
      <c r="H241" s="5" t="s">
        <v>2360</v>
      </c>
      <c r="J241" s="5" t="s">
        <v>2779</v>
      </c>
    </row>
    <row r="242" spans="1:10">
      <c r="A242" s="5">
        <v>241</v>
      </c>
      <c r="B242" s="5" t="s">
        <v>1423</v>
      </c>
      <c r="C242" s="5" t="s">
        <v>168</v>
      </c>
      <c r="D242" s="5" t="s">
        <v>2361</v>
      </c>
      <c r="E242" s="5" t="s">
        <v>2362</v>
      </c>
      <c r="F242" s="5" t="s">
        <v>2363</v>
      </c>
      <c r="G242" s="5" t="s">
        <v>1458</v>
      </c>
      <c r="H242" s="5" t="s">
        <v>2364</v>
      </c>
      <c r="J242" s="5" t="s">
        <v>2779</v>
      </c>
    </row>
    <row r="243" spans="1:10">
      <c r="A243" s="5">
        <v>242</v>
      </c>
      <c r="B243" s="5" t="s">
        <v>1423</v>
      </c>
      <c r="C243" s="5" t="s">
        <v>168</v>
      </c>
      <c r="D243" s="5" t="s">
        <v>2365</v>
      </c>
      <c r="E243" s="5" t="s">
        <v>2366</v>
      </c>
      <c r="F243" s="5" t="s">
        <v>2367</v>
      </c>
      <c r="G243" s="5" t="s">
        <v>1531</v>
      </c>
      <c r="H243" s="5" t="s">
        <v>2368</v>
      </c>
      <c r="J243" s="5" t="s">
        <v>2779</v>
      </c>
    </row>
    <row r="244" spans="1:10">
      <c r="A244" s="5">
        <v>243</v>
      </c>
      <c r="B244" s="5" t="s">
        <v>1423</v>
      </c>
      <c r="C244" s="5" t="s">
        <v>168</v>
      </c>
      <c r="D244" s="5" t="s">
        <v>2369</v>
      </c>
      <c r="E244" s="5" t="s">
        <v>2370</v>
      </c>
      <c r="F244" s="5" t="s">
        <v>2371</v>
      </c>
      <c r="G244" s="5" t="s">
        <v>1658</v>
      </c>
      <c r="H244" s="5" t="s">
        <v>2372</v>
      </c>
      <c r="J244" s="5" t="s">
        <v>2779</v>
      </c>
    </row>
    <row r="245" spans="1:10">
      <c r="A245" s="5">
        <v>244</v>
      </c>
      <c r="B245" s="5" t="s">
        <v>1423</v>
      </c>
      <c r="C245" s="5" t="s">
        <v>168</v>
      </c>
      <c r="D245" s="5" t="s">
        <v>2373</v>
      </c>
      <c r="E245" s="5" t="s">
        <v>2374</v>
      </c>
      <c r="F245" s="5" t="s">
        <v>2375</v>
      </c>
      <c r="G245" s="5" t="s">
        <v>1810</v>
      </c>
      <c r="H245" s="5" t="s">
        <v>2376</v>
      </c>
      <c r="J245" s="5" t="s">
        <v>2779</v>
      </c>
    </row>
    <row r="246" spans="1:10">
      <c r="A246" s="5">
        <v>245</v>
      </c>
      <c r="B246" s="5" t="s">
        <v>1423</v>
      </c>
      <c r="C246" s="5" t="s">
        <v>168</v>
      </c>
      <c r="D246" s="5" t="s">
        <v>2377</v>
      </c>
      <c r="E246" s="5" t="s">
        <v>2378</v>
      </c>
      <c r="F246" s="5" t="s">
        <v>2379</v>
      </c>
      <c r="G246" s="5" t="s">
        <v>1458</v>
      </c>
      <c r="H246" s="5" t="s">
        <v>1654</v>
      </c>
      <c r="J246" s="5" t="s">
        <v>2779</v>
      </c>
    </row>
    <row r="247" spans="1:10">
      <c r="A247" s="5">
        <v>246</v>
      </c>
      <c r="B247" s="5" t="s">
        <v>1423</v>
      </c>
      <c r="C247" s="5" t="s">
        <v>168</v>
      </c>
      <c r="D247" s="5" t="s">
        <v>2380</v>
      </c>
      <c r="E247" s="5" t="s">
        <v>2381</v>
      </c>
      <c r="F247" s="5" t="s">
        <v>2382</v>
      </c>
      <c r="G247" s="5" t="s">
        <v>1777</v>
      </c>
      <c r="H247" s="5" t="s">
        <v>2383</v>
      </c>
      <c r="J247" s="5" t="s">
        <v>2779</v>
      </c>
    </row>
    <row r="248" spans="1:10">
      <c r="A248" s="5">
        <v>247</v>
      </c>
      <c r="B248" s="5" t="s">
        <v>1423</v>
      </c>
      <c r="C248" s="5" t="s">
        <v>168</v>
      </c>
      <c r="D248" s="5" t="s">
        <v>2384</v>
      </c>
      <c r="E248" s="5" t="s">
        <v>2385</v>
      </c>
      <c r="F248" s="5" t="s">
        <v>2386</v>
      </c>
      <c r="G248" s="5" t="s">
        <v>1431</v>
      </c>
      <c r="H248" s="5" t="s">
        <v>2387</v>
      </c>
      <c r="J248" s="5" t="s">
        <v>2779</v>
      </c>
    </row>
    <row r="249" spans="1:10">
      <c r="A249" s="5">
        <v>248</v>
      </c>
      <c r="B249" s="5" t="s">
        <v>1423</v>
      </c>
      <c r="C249" s="5" t="s">
        <v>168</v>
      </c>
      <c r="D249" s="5" t="s">
        <v>2388</v>
      </c>
      <c r="E249" s="5" t="s">
        <v>2389</v>
      </c>
      <c r="F249" s="5" t="s">
        <v>2390</v>
      </c>
      <c r="G249" s="5" t="s">
        <v>1514</v>
      </c>
      <c r="H249" s="5" t="s">
        <v>2391</v>
      </c>
      <c r="J249" s="5" t="s">
        <v>2779</v>
      </c>
    </row>
    <row r="250" spans="1:10">
      <c r="A250" s="5">
        <v>249</v>
      </c>
      <c r="B250" s="5" t="s">
        <v>1423</v>
      </c>
      <c r="C250" s="5" t="s">
        <v>168</v>
      </c>
      <c r="D250" s="5" t="s">
        <v>2392</v>
      </c>
      <c r="E250" s="5" t="s">
        <v>2393</v>
      </c>
      <c r="F250" s="5" t="s">
        <v>2394</v>
      </c>
      <c r="G250" s="5" t="s">
        <v>1542</v>
      </c>
      <c r="H250" s="5" t="s">
        <v>2395</v>
      </c>
      <c r="J250" s="5" t="s">
        <v>2779</v>
      </c>
    </row>
    <row r="251" spans="1:10">
      <c r="A251" s="5">
        <v>250</v>
      </c>
      <c r="B251" s="5" t="s">
        <v>1423</v>
      </c>
      <c r="C251" s="5" t="s">
        <v>168</v>
      </c>
      <c r="D251" s="5" t="s">
        <v>2396</v>
      </c>
      <c r="E251" s="5" t="s">
        <v>2393</v>
      </c>
      <c r="F251" s="5" t="s">
        <v>2397</v>
      </c>
      <c r="G251" s="5" t="s">
        <v>1514</v>
      </c>
      <c r="H251" s="5" t="s">
        <v>2398</v>
      </c>
      <c r="J251" s="5" t="s">
        <v>2779</v>
      </c>
    </row>
    <row r="252" spans="1:10">
      <c r="A252" s="5">
        <v>251</v>
      </c>
      <c r="B252" s="5" t="s">
        <v>1423</v>
      </c>
      <c r="C252" s="5" t="s">
        <v>168</v>
      </c>
      <c r="D252" s="5" t="s">
        <v>2399</v>
      </c>
      <c r="E252" s="5" t="s">
        <v>2400</v>
      </c>
      <c r="F252" s="5" t="s">
        <v>2401</v>
      </c>
      <c r="G252" s="5" t="s">
        <v>1514</v>
      </c>
      <c r="H252" s="5" t="s">
        <v>2402</v>
      </c>
      <c r="J252" s="5" t="s">
        <v>2779</v>
      </c>
    </row>
    <row r="253" spans="1:10">
      <c r="A253" s="5">
        <v>252</v>
      </c>
      <c r="B253" s="5" t="s">
        <v>1423</v>
      </c>
      <c r="C253" s="5" t="s">
        <v>168</v>
      </c>
      <c r="D253" s="5" t="s">
        <v>2403</v>
      </c>
      <c r="E253" s="5" t="s">
        <v>2404</v>
      </c>
      <c r="F253" s="5" t="s">
        <v>2405</v>
      </c>
      <c r="G253" s="5" t="s">
        <v>1707</v>
      </c>
      <c r="H253" s="5" t="s">
        <v>2406</v>
      </c>
      <c r="J253" s="5" t="s">
        <v>2779</v>
      </c>
    </row>
    <row r="254" spans="1:10">
      <c r="A254" s="5">
        <v>253</v>
      </c>
      <c r="B254" s="5" t="s">
        <v>1423</v>
      </c>
      <c r="C254" s="5" t="s">
        <v>168</v>
      </c>
      <c r="D254" s="5" t="s">
        <v>2407</v>
      </c>
      <c r="E254" s="5" t="s">
        <v>2408</v>
      </c>
      <c r="F254" s="5" t="s">
        <v>2409</v>
      </c>
      <c r="G254" s="5" t="s">
        <v>1777</v>
      </c>
      <c r="H254" s="5" t="s">
        <v>2410</v>
      </c>
      <c r="J254" s="5" t="s">
        <v>2779</v>
      </c>
    </row>
    <row r="255" spans="1:10">
      <c r="A255" s="5">
        <v>254</v>
      </c>
      <c r="B255" s="5" t="s">
        <v>1423</v>
      </c>
      <c r="C255" s="5" t="s">
        <v>168</v>
      </c>
      <c r="D255" s="5" t="s">
        <v>2411</v>
      </c>
      <c r="E255" s="5" t="s">
        <v>2412</v>
      </c>
      <c r="F255" s="5" t="s">
        <v>2413</v>
      </c>
      <c r="G255" s="5" t="s">
        <v>1519</v>
      </c>
      <c r="J255" s="5" t="s">
        <v>2779</v>
      </c>
    </row>
    <row r="256" spans="1:10">
      <c r="A256" s="5">
        <v>255</v>
      </c>
      <c r="B256" s="5" t="s">
        <v>1423</v>
      </c>
      <c r="C256" s="5" t="s">
        <v>168</v>
      </c>
      <c r="D256" s="5" t="s">
        <v>2414</v>
      </c>
      <c r="E256" s="5" t="s">
        <v>2415</v>
      </c>
      <c r="F256" s="5" t="s">
        <v>2416</v>
      </c>
      <c r="G256" s="5" t="s">
        <v>1542</v>
      </c>
      <c r="H256" s="5" t="s">
        <v>2417</v>
      </c>
      <c r="J256" s="5" t="s">
        <v>2779</v>
      </c>
    </row>
    <row r="257" spans="1:10">
      <c r="A257" s="5">
        <v>256</v>
      </c>
      <c r="B257" s="5" t="s">
        <v>1423</v>
      </c>
      <c r="C257" s="5" t="s">
        <v>168</v>
      </c>
      <c r="D257" s="5" t="s">
        <v>2418</v>
      </c>
      <c r="E257" s="5" t="s">
        <v>2419</v>
      </c>
      <c r="F257" s="5" t="s">
        <v>2420</v>
      </c>
      <c r="G257" s="5" t="s">
        <v>1514</v>
      </c>
      <c r="J257" s="5" t="s">
        <v>2779</v>
      </c>
    </row>
    <row r="258" spans="1:10">
      <c r="A258" s="5">
        <v>257</v>
      </c>
      <c r="B258" s="5" t="s">
        <v>1423</v>
      </c>
      <c r="C258" s="5" t="s">
        <v>168</v>
      </c>
      <c r="D258" s="5" t="s">
        <v>2421</v>
      </c>
      <c r="E258" s="5" t="s">
        <v>2422</v>
      </c>
      <c r="F258" s="5" t="s">
        <v>2423</v>
      </c>
      <c r="G258" s="5" t="s">
        <v>1471</v>
      </c>
      <c r="H258" s="5" t="s">
        <v>2424</v>
      </c>
      <c r="J258" s="5" t="s">
        <v>2779</v>
      </c>
    </row>
    <row r="259" spans="1:10">
      <c r="A259" s="5">
        <v>258</v>
      </c>
      <c r="B259" s="5" t="s">
        <v>1423</v>
      </c>
      <c r="C259" s="5" t="s">
        <v>168</v>
      </c>
      <c r="D259" s="5" t="s">
        <v>2425</v>
      </c>
      <c r="E259" s="5" t="s">
        <v>2426</v>
      </c>
      <c r="F259" s="5" t="s">
        <v>2427</v>
      </c>
      <c r="G259" s="5" t="s">
        <v>1458</v>
      </c>
      <c r="H259" s="5" t="s">
        <v>2326</v>
      </c>
      <c r="J259" s="5" t="s">
        <v>2779</v>
      </c>
    </row>
    <row r="260" spans="1:10">
      <c r="A260" s="5">
        <v>259</v>
      </c>
      <c r="B260" s="5" t="s">
        <v>1423</v>
      </c>
      <c r="C260" s="5" t="s">
        <v>168</v>
      </c>
      <c r="D260" s="5" t="s">
        <v>2428</v>
      </c>
      <c r="E260" s="5" t="s">
        <v>2429</v>
      </c>
      <c r="F260" s="5" t="s">
        <v>2430</v>
      </c>
      <c r="G260" s="5" t="s">
        <v>1805</v>
      </c>
      <c r="H260" s="5" t="s">
        <v>2431</v>
      </c>
      <c r="J260" s="5" t="s">
        <v>2779</v>
      </c>
    </row>
    <row r="261" spans="1:10">
      <c r="A261" s="5">
        <v>260</v>
      </c>
      <c r="B261" s="5" t="s">
        <v>1423</v>
      </c>
      <c r="C261" s="5" t="s">
        <v>168</v>
      </c>
      <c r="D261" s="5" t="s">
        <v>2432</v>
      </c>
      <c r="E261" s="5" t="s">
        <v>2429</v>
      </c>
      <c r="F261" s="5" t="s">
        <v>2433</v>
      </c>
      <c r="G261" s="5" t="s">
        <v>1531</v>
      </c>
      <c r="H261" s="5" t="s">
        <v>2434</v>
      </c>
      <c r="J261" s="5" t="s">
        <v>2779</v>
      </c>
    </row>
    <row r="262" spans="1:10">
      <c r="A262" s="5">
        <v>261</v>
      </c>
      <c r="B262" s="5" t="s">
        <v>1423</v>
      </c>
      <c r="C262" s="5" t="s">
        <v>168</v>
      </c>
      <c r="D262" s="5" t="s">
        <v>2435</v>
      </c>
      <c r="E262" s="5" t="s">
        <v>2436</v>
      </c>
      <c r="F262" s="5" t="s">
        <v>2437</v>
      </c>
      <c r="G262" s="5" t="s">
        <v>1514</v>
      </c>
      <c r="H262" s="5" t="s">
        <v>2438</v>
      </c>
      <c r="J262" s="5" t="s">
        <v>2779</v>
      </c>
    </row>
    <row r="263" spans="1:10">
      <c r="A263" s="5">
        <v>262</v>
      </c>
      <c r="B263" s="5" t="s">
        <v>1423</v>
      </c>
      <c r="C263" s="5" t="s">
        <v>168</v>
      </c>
      <c r="D263" s="5" t="s">
        <v>2439</v>
      </c>
      <c r="E263" s="5" t="s">
        <v>2440</v>
      </c>
      <c r="F263" s="5" t="s">
        <v>2441</v>
      </c>
      <c r="G263" s="5" t="s">
        <v>1436</v>
      </c>
      <c r="H263" s="5" t="s">
        <v>2442</v>
      </c>
      <c r="J263" s="5" t="s">
        <v>2779</v>
      </c>
    </row>
    <row r="264" spans="1:10">
      <c r="A264" s="5">
        <v>263</v>
      </c>
      <c r="B264" s="5" t="s">
        <v>1423</v>
      </c>
      <c r="C264" s="5" t="s">
        <v>168</v>
      </c>
      <c r="D264" s="5" t="s">
        <v>2443</v>
      </c>
      <c r="E264" s="5" t="s">
        <v>2444</v>
      </c>
      <c r="F264" s="5" t="s">
        <v>2445</v>
      </c>
      <c r="G264" s="5" t="s">
        <v>1531</v>
      </c>
      <c r="J264" s="5" t="s">
        <v>2779</v>
      </c>
    </row>
    <row r="265" spans="1:10">
      <c r="A265" s="5">
        <v>264</v>
      </c>
      <c r="B265" s="5" t="s">
        <v>1423</v>
      </c>
      <c r="C265" s="5" t="s">
        <v>168</v>
      </c>
      <c r="D265" s="5" t="s">
        <v>2807</v>
      </c>
      <c r="E265" s="5" t="s">
        <v>2808</v>
      </c>
      <c r="F265" s="5" t="s">
        <v>2809</v>
      </c>
      <c r="G265" s="5" t="s">
        <v>1450</v>
      </c>
      <c r="J265" s="5" t="s">
        <v>2779</v>
      </c>
    </row>
    <row r="266" spans="1:10">
      <c r="A266" s="5">
        <v>265</v>
      </c>
      <c r="B266" s="5" t="s">
        <v>1423</v>
      </c>
      <c r="C266" s="5" t="s">
        <v>168</v>
      </c>
      <c r="D266" s="5" t="s">
        <v>2446</v>
      </c>
      <c r="E266" s="5" t="s">
        <v>2447</v>
      </c>
      <c r="F266" s="5" t="s">
        <v>2448</v>
      </c>
      <c r="G266" s="5" t="s">
        <v>1514</v>
      </c>
      <c r="H266" s="5" t="s">
        <v>2449</v>
      </c>
      <c r="J266" s="5" t="s">
        <v>2779</v>
      </c>
    </row>
    <row r="267" spans="1:10">
      <c r="A267" s="5">
        <v>266</v>
      </c>
      <c r="B267" s="5" t="s">
        <v>1423</v>
      </c>
      <c r="C267" s="5" t="s">
        <v>168</v>
      </c>
      <c r="D267" s="5" t="s">
        <v>2450</v>
      </c>
      <c r="E267" s="5" t="s">
        <v>2451</v>
      </c>
      <c r="F267" s="5" t="s">
        <v>2452</v>
      </c>
      <c r="G267" s="5" t="s">
        <v>1436</v>
      </c>
      <c r="H267" s="5" t="s">
        <v>2453</v>
      </c>
      <c r="J267" s="5" t="s">
        <v>2779</v>
      </c>
    </row>
    <row r="268" spans="1:10">
      <c r="A268" s="5">
        <v>267</v>
      </c>
      <c r="B268" s="5" t="s">
        <v>1423</v>
      </c>
      <c r="C268" s="5" t="s">
        <v>168</v>
      </c>
      <c r="D268" s="5" t="s">
        <v>2454</v>
      </c>
      <c r="E268" s="5" t="s">
        <v>2455</v>
      </c>
      <c r="F268" s="5" t="s">
        <v>2456</v>
      </c>
      <c r="G268" s="5" t="s">
        <v>1716</v>
      </c>
      <c r="H268" s="5" t="s">
        <v>2457</v>
      </c>
      <c r="J268" s="5" t="s">
        <v>2779</v>
      </c>
    </row>
    <row r="269" spans="1:10">
      <c r="A269" s="5">
        <v>268</v>
      </c>
      <c r="B269" s="5" t="s">
        <v>1423</v>
      </c>
      <c r="C269" s="5" t="s">
        <v>168</v>
      </c>
      <c r="D269" s="5" t="s">
        <v>2458</v>
      </c>
      <c r="E269" s="5" t="s">
        <v>2459</v>
      </c>
      <c r="F269" s="5" t="s">
        <v>2460</v>
      </c>
      <c r="G269" s="5" t="s">
        <v>1431</v>
      </c>
      <c r="H269" s="5" t="s">
        <v>2461</v>
      </c>
      <c r="J269" s="5" t="s">
        <v>2779</v>
      </c>
    </row>
    <row r="270" spans="1:10">
      <c r="A270" s="5">
        <v>269</v>
      </c>
      <c r="B270" s="5" t="s">
        <v>1423</v>
      </c>
      <c r="C270" s="5" t="s">
        <v>168</v>
      </c>
      <c r="D270" s="5" t="s">
        <v>2462</v>
      </c>
      <c r="E270" s="5" t="s">
        <v>2463</v>
      </c>
      <c r="F270" s="5" t="s">
        <v>2464</v>
      </c>
      <c r="G270" s="5" t="s">
        <v>2152</v>
      </c>
      <c r="H270" s="5" t="s">
        <v>1918</v>
      </c>
      <c r="J270" s="5" t="s">
        <v>2779</v>
      </c>
    </row>
    <row r="271" spans="1:10">
      <c r="A271" s="5">
        <v>270</v>
      </c>
      <c r="B271" s="5" t="s">
        <v>1423</v>
      </c>
      <c r="C271" s="5" t="s">
        <v>168</v>
      </c>
      <c r="D271" s="5" t="s">
        <v>2465</v>
      </c>
      <c r="E271" s="5" t="s">
        <v>2466</v>
      </c>
      <c r="F271" s="5" t="s">
        <v>2467</v>
      </c>
      <c r="G271" s="5" t="s">
        <v>1436</v>
      </c>
      <c r="J271" s="5" t="s">
        <v>2779</v>
      </c>
    </row>
    <row r="272" spans="1:10">
      <c r="A272" s="5">
        <v>271</v>
      </c>
      <c r="B272" s="5" t="s">
        <v>1423</v>
      </c>
      <c r="C272" s="5" t="s">
        <v>168</v>
      </c>
      <c r="D272" s="5" t="s">
        <v>2468</v>
      </c>
      <c r="E272" s="5" t="s">
        <v>2469</v>
      </c>
      <c r="F272" s="5" t="s">
        <v>2470</v>
      </c>
      <c r="G272" s="5" t="s">
        <v>1458</v>
      </c>
      <c r="H272" s="5" t="s">
        <v>2471</v>
      </c>
      <c r="J272" s="5" t="s">
        <v>2779</v>
      </c>
    </row>
    <row r="273" spans="1:10">
      <c r="A273" s="5">
        <v>272</v>
      </c>
      <c r="B273" s="5" t="s">
        <v>1423</v>
      </c>
      <c r="C273" s="5" t="s">
        <v>168</v>
      </c>
      <c r="D273" s="5" t="s">
        <v>2472</v>
      </c>
      <c r="E273" s="5" t="s">
        <v>2473</v>
      </c>
      <c r="F273" s="5" t="s">
        <v>2474</v>
      </c>
      <c r="G273" s="5" t="s">
        <v>1510</v>
      </c>
      <c r="H273" s="5" t="s">
        <v>2475</v>
      </c>
      <c r="J273" s="5" t="s">
        <v>2779</v>
      </c>
    </row>
    <row r="274" spans="1:10">
      <c r="A274" s="5">
        <v>273</v>
      </c>
      <c r="B274" s="5" t="s">
        <v>1423</v>
      </c>
      <c r="C274" s="5" t="s">
        <v>168</v>
      </c>
      <c r="D274" s="5" t="s">
        <v>2476</v>
      </c>
      <c r="E274" s="5" t="s">
        <v>2477</v>
      </c>
      <c r="F274" s="5" t="s">
        <v>2478</v>
      </c>
      <c r="G274" s="5" t="s">
        <v>1471</v>
      </c>
      <c r="H274" s="5" t="s">
        <v>2479</v>
      </c>
      <c r="J274" s="5" t="s">
        <v>2779</v>
      </c>
    </row>
    <row r="275" spans="1:10">
      <c r="A275" s="5">
        <v>274</v>
      </c>
      <c r="B275" s="5" t="s">
        <v>1423</v>
      </c>
      <c r="C275" s="5" t="s">
        <v>168</v>
      </c>
      <c r="D275" s="5" t="s">
        <v>2810</v>
      </c>
      <c r="E275" s="5" t="s">
        <v>2811</v>
      </c>
      <c r="F275" s="5" t="s">
        <v>2812</v>
      </c>
      <c r="G275" s="5" t="s">
        <v>1716</v>
      </c>
      <c r="H275" s="5" t="s">
        <v>2813</v>
      </c>
      <c r="J275" s="5" t="s">
        <v>2779</v>
      </c>
    </row>
    <row r="276" spans="1:10">
      <c r="A276" s="5">
        <v>275</v>
      </c>
      <c r="B276" s="5" t="s">
        <v>1423</v>
      </c>
      <c r="C276" s="5" t="s">
        <v>168</v>
      </c>
      <c r="D276" s="5" t="s">
        <v>2480</v>
      </c>
      <c r="E276" s="5" t="s">
        <v>2481</v>
      </c>
      <c r="F276" s="5" t="s">
        <v>2482</v>
      </c>
      <c r="G276" s="5" t="s">
        <v>1519</v>
      </c>
      <c r="H276" s="5" t="s">
        <v>2483</v>
      </c>
      <c r="J276" s="5" t="s">
        <v>2779</v>
      </c>
    </row>
    <row r="277" spans="1:10">
      <c r="A277" s="5">
        <v>276</v>
      </c>
      <c r="B277" s="5" t="s">
        <v>1423</v>
      </c>
      <c r="C277" s="5" t="s">
        <v>168</v>
      </c>
      <c r="D277" s="5" t="s">
        <v>2484</v>
      </c>
      <c r="E277" s="5" t="s">
        <v>2485</v>
      </c>
      <c r="F277" s="5" t="s">
        <v>2486</v>
      </c>
      <c r="G277" s="5" t="s">
        <v>1810</v>
      </c>
      <c r="H277" s="5" t="s">
        <v>2487</v>
      </c>
      <c r="J277" s="5" t="s">
        <v>2779</v>
      </c>
    </row>
    <row r="278" spans="1:10">
      <c r="A278" s="5">
        <v>277</v>
      </c>
      <c r="B278" s="5" t="s">
        <v>1423</v>
      </c>
      <c r="C278" s="5" t="s">
        <v>168</v>
      </c>
      <c r="D278" s="5" t="s">
        <v>2488</v>
      </c>
      <c r="E278" s="5" t="s">
        <v>2489</v>
      </c>
      <c r="F278" s="5" t="s">
        <v>2490</v>
      </c>
      <c r="G278" s="5" t="s">
        <v>1471</v>
      </c>
      <c r="H278" s="5" t="s">
        <v>2491</v>
      </c>
      <c r="J278" s="5" t="s">
        <v>2779</v>
      </c>
    </row>
    <row r="279" spans="1:10">
      <c r="A279" s="5">
        <v>278</v>
      </c>
      <c r="B279" s="5" t="s">
        <v>1423</v>
      </c>
      <c r="C279" s="5" t="s">
        <v>168</v>
      </c>
      <c r="D279" s="5" t="s">
        <v>2492</v>
      </c>
      <c r="E279" s="5" t="s">
        <v>2493</v>
      </c>
      <c r="F279" s="5" t="s">
        <v>2494</v>
      </c>
      <c r="G279" s="5" t="s">
        <v>1514</v>
      </c>
      <c r="H279" s="5" t="s">
        <v>2495</v>
      </c>
      <c r="J279" s="5" t="s">
        <v>2779</v>
      </c>
    </row>
    <row r="280" spans="1:10">
      <c r="A280" s="5">
        <v>279</v>
      </c>
      <c r="B280" s="5" t="s">
        <v>1423</v>
      </c>
      <c r="C280" s="5" t="s">
        <v>168</v>
      </c>
      <c r="D280" s="5" t="s">
        <v>2496</v>
      </c>
      <c r="E280" s="5" t="s">
        <v>2497</v>
      </c>
      <c r="F280" s="5" t="s">
        <v>2498</v>
      </c>
      <c r="G280" s="5" t="s">
        <v>1514</v>
      </c>
      <c r="H280" s="5" t="s">
        <v>2499</v>
      </c>
      <c r="J280" s="5" t="s">
        <v>2779</v>
      </c>
    </row>
    <row r="281" spans="1:10">
      <c r="A281" s="5">
        <v>280</v>
      </c>
      <c r="B281" s="5" t="s">
        <v>1423</v>
      </c>
      <c r="C281" s="5" t="s">
        <v>168</v>
      </c>
      <c r="D281" s="5" t="s">
        <v>2500</v>
      </c>
      <c r="E281" s="5" t="s">
        <v>2501</v>
      </c>
      <c r="F281" s="5" t="s">
        <v>2502</v>
      </c>
      <c r="G281" s="5" t="s">
        <v>1436</v>
      </c>
      <c r="J281" s="5" t="s">
        <v>2779</v>
      </c>
    </row>
    <row r="282" spans="1:10">
      <c r="A282" s="5">
        <v>281</v>
      </c>
      <c r="B282" s="5" t="s">
        <v>1423</v>
      </c>
      <c r="C282" s="5" t="s">
        <v>168</v>
      </c>
      <c r="D282" s="5" t="s">
        <v>2503</v>
      </c>
      <c r="E282" s="5" t="s">
        <v>2504</v>
      </c>
      <c r="F282" s="5" t="s">
        <v>2505</v>
      </c>
      <c r="G282" s="5" t="s">
        <v>1436</v>
      </c>
      <c r="H282" s="5" t="s">
        <v>2031</v>
      </c>
      <c r="J282" s="5" t="s">
        <v>2779</v>
      </c>
    </row>
    <row r="283" spans="1:10">
      <c r="A283" s="5">
        <v>282</v>
      </c>
      <c r="B283" s="5" t="s">
        <v>1423</v>
      </c>
      <c r="C283" s="5" t="s">
        <v>168</v>
      </c>
      <c r="D283" s="5" t="s">
        <v>2506</v>
      </c>
      <c r="E283" s="5" t="s">
        <v>2507</v>
      </c>
      <c r="F283" s="5" t="s">
        <v>2508</v>
      </c>
      <c r="G283" s="5" t="s">
        <v>1810</v>
      </c>
      <c r="H283" s="5" t="s">
        <v>2509</v>
      </c>
      <c r="J283" s="5" t="s">
        <v>2779</v>
      </c>
    </row>
    <row r="284" spans="1:10">
      <c r="A284" s="5">
        <v>283</v>
      </c>
      <c r="B284" s="5" t="s">
        <v>1423</v>
      </c>
      <c r="C284" s="5" t="s">
        <v>168</v>
      </c>
      <c r="D284" s="5" t="s">
        <v>2510</v>
      </c>
      <c r="E284" s="5" t="s">
        <v>2511</v>
      </c>
      <c r="F284" s="5" t="s">
        <v>2512</v>
      </c>
      <c r="G284" s="5" t="s">
        <v>2152</v>
      </c>
      <c r="H284" s="5" t="s">
        <v>2395</v>
      </c>
      <c r="J284" s="5" t="s">
        <v>2779</v>
      </c>
    </row>
    <row r="285" spans="1:10">
      <c r="A285" s="5">
        <v>284</v>
      </c>
      <c r="B285" s="5" t="s">
        <v>1423</v>
      </c>
      <c r="C285" s="5" t="s">
        <v>168</v>
      </c>
      <c r="D285" s="5" t="s">
        <v>2513</v>
      </c>
      <c r="E285" s="5" t="s">
        <v>2514</v>
      </c>
      <c r="F285" s="5" t="s">
        <v>2515</v>
      </c>
      <c r="G285" s="5" t="s">
        <v>1440</v>
      </c>
      <c r="J285" s="5" t="s">
        <v>2779</v>
      </c>
    </row>
    <row r="286" spans="1:10">
      <c r="A286" s="5">
        <v>285</v>
      </c>
      <c r="B286" s="5" t="s">
        <v>1423</v>
      </c>
      <c r="C286" s="5" t="s">
        <v>168</v>
      </c>
      <c r="D286" s="5" t="s">
        <v>2516</v>
      </c>
      <c r="E286" s="5" t="s">
        <v>2517</v>
      </c>
      <c r="F286" s="5" t="s">
        <v>2518</v>
      </c>
      <c r="G286" s="5" t="s">
        <v>1471</v>
      </c>
      <c r="J286" s="5" t="s">
        <v>2779</v>
      </c>
    </row>
    <row r="287" spans="1:10">
      <c r="A287" s="5">
        <v>286</v>
      </c>
      <c r="B287" s="5" t="s">
        <v>1423</v>
      </c>
      <c r="C287" s="5" t="s">
        <v>168</v>
      </c>
      <c r="D287" s="5" t="s">
        <v>2519</v>
      </c>
      <c r="E287" s="5" t="s">
        <v>2520</v>
      </c>
      <c r="F287" s="5" t="s">
        <v>2521</v>
      </c>
      <c r="G287" s="5" t="s">
        <v>1471</v>
      </c>
      <c r="H287" s="5" t="s">
        <v>2522</v>
      </c>
      <c r="J287" s="5" t="s">
        <v>2779</v>
      </c>
    </row>
    <row r="288" spans="1:10">
      <c r="A288" s="5">
        <v>287</v>
      </c>
      <c r="B288" s="5" t="s">
        <v>1423</v>
      </c>
      <c r="C288" s="5" t="s">
        <v>168</v>
      </c>
      <c r="D288" s="5" t="s">
        <v>2523</v>
      </c>
      <c r="E288" s="5" t="s">
        <v>2524</v>
      </c>
      <c r="F288" s="5" t="s">
        <v>2525</v>
      </c>
      <c r="G288" s="5" t="s">
        <v>1542</v>
      </c>
      <c r="H288" s="5" t="s">
        <v>2096</v>
      </c>
      <c r="J288" s="5" t="s">
        <v>2779</v>
      </c>
    </row>
    <row r="289" spans="1:10">
      <c r="A289" s="5">
        <v>288</v>
      </c>
      <c r="B289" s="5" t="s">
        <v>1423</v>
      </c>
      <c r="C289" s="5" t="s">
        <v>168</v>
      </c>
      <c r="D289" s="5" t="s">
        <v>2526</v>
      </c>
      <c r="E289" s="5" t="s">
        <v>2527</v>
      </c>
      <c r="F289" s="5" t="s">
        <v>2528</v>
      </c>
      <c r="G289" s="5" t="s">
        <v>1542</v>
      </c>
      <c r="J289" s="5" t="s">
        <v>2779</v>
      </c>
    </row>
    <row r="290" spans="1:10">
      <c r="A290" s="5">
        <v>289</v>
      </c>
      <c r="B290" s="5" t="s">
        <v>1423</v>
      </c>
      <c r="C290" s="5" t="s">
        <v>168</v>
      </c>
      <c r="D290" s="5" t="s">
        <v>2529</v>
      </c>
      <c r="E290" s="5" t="s">
        <v>2530</v>
      </c>
      <c r="F290" s="5" t="s">
        <v>2531</v>
      </c>
      <c r="G290" s="5" t="s">
        <v>1484</v>
      </c>
      <c r="J290" s="5" t="s">
        <v>2779</v>
      </c>
    </row>
    <row r="291" spans="1:10">
      <c r="A291" s="5">
        <v>290</v>
      </c>
      <c r="B291" s="5" t="s">
        <v>1423</v>
      </c>
      <c r="C291" s="5" t="s">
        <v>168</v>
      </c>
      <c r="D291" s="5" t="s">
        <v>2532</v>
      </c>
      <c r="E291" s="5" t="s">
        <v>2533</v>
      </c>
      <c r="F291" s="5" t="s">
        <v>2534</v>
      </c>
      <c r="G291" s="5" t="s">
        <v>1484</v>
      </c>
      <c r="H291" s="5" t="s">
        <v>2535</v>
      </c>
      <c r="J291" s="5" t="s">
        <v>2779</v>
      </c>
    </row>
    <row r="292" spans="1:10">
      <c r="A292" s="5">
        <v>291</v>
      </c>
      <c r="B292" s="5" t="s">
        <v>1423</v>
      </c>
      <c r="C292" s="5" t="s">
        <v>168</v>
      </c>
      <c r="D292" s="5" t="s">
        <v>2536</v>
      </c>
      <c r="E292" s="5" t="s">
        <v>2537</v>
      </c>
      <c r="F292" s="5" t="s">
        <v>2538</v>
      </c>
      <c r="G292" s="5" t="s">
        <v>2539</v>
      </c>
      <c r="H292" s="5" t="s">
        <v>2540</v>
      </c>
      <c r="J292" s="5" t="s">
        <v>2779</v>
      </c>
    </row>
    <row r="293" spans="1:10">
      <c r="A293" s="5">
        <v>292</v>
      </c>
      <c r="B293" s="5" t="s">
        <v>1423</v>
      </c>
      <c r="C293" s="5" t="s">
        <v>168</v>
      </c>
      <c r="D293" s="5" t="s">
        <v>2541</v>
      </c>
      <c r="E293" s="5" t="s">
        <v>2542</v>
      </c>
      <c r="F293" s="5" t="s">
        <v>2543</v>
      </c>
      <c r="G293" s="5" t="s">
        <v>1440</v>
      </c>
      <c r="J293" s="5" t="s">
        <v>2779</v>
      </c>
    </row>
    <row r="294" spans="1:10">
      <c r="A294" s="5">
        <v>293</v>
      </c>
      <c r="B294" s="5" t="s">
        <v>1423</v>
      </c>
      <c r="C294" s="5" t="s">
        <v>168</v>
      </c>
      <c r="D294" s="5" t="s">
        <v>2544</v>
      </c>
      <c r="E294" s="5" t="s">
        <v>2545</v>
      </c>
      <c r="F294" s="5" t="s">
        <v>2546</v>
      </c>
      <c r="G294" s="5" t="s">
        <v>1450</v>
      </c>
      <c r="J294" s="5" t="s">
        <v>2779</v>
      </c>
    </row>
    <row r="295" spans="1:10">
      <c r="A295" s="5">
        <v>294</v>
      </c>
      <c r="B295" s="5" t="s">
        <v>1423</v>
      </c>
      <c r="C295" s="5" t="s">
        <v>168</v>
      </c>
      <c r="D295" s="5" t="s">
        <v>2547</v>
      </c>
      <c r="E295" s="5" t="s">
        <v>2548</v>
      </c>
      <c r="F295" s="5" t="s">
        <v>2549</v>
      </c>
      <c r="G295" s="5" t="s">
        <v>1542</v>
      </c>
      <c r="J295" s="5" t="s">
        <v>2779</v>
      </c>
    </row>
    <row r="296" spans="1:10">
      <c r="A296" s="5">
        <v>295</v>
      </c>
      <c r="B296" s="5" t="s">
        <v>1423</v>
      </c>
      <c r="C296" s="5" t="s">
        <v>168</v>
      </c>
      <c r="D296" s="5" t="s">
        <v>2550</v>
      </c>
      <c r="E296" s="5" t="s">
        <v>2551</v>
      </c>
      <c r="F296" s="5" t="s">
        <v>2552</v>
      </c>
      <c r="G296" s="5" t="s">
        <v>1440</v>
      </c>
      <c r="H296" s="5" t="s">
        <v>2553</v>
      </c>
      <c r="J296" s="5" t="s">
        <v>2779</v>
      </c>
    </row>
    <row r="297" spans="1:10">
      <c r="A297" s="5">
        <v>296</v>
      </c>
      <c r="B297" s="5" t="s">
        <v>1423</v>
      </c>
      <c r="C297" s="5" t="s">
        <v>168</v>
      </c>
      <c r="D297" s="5" t="s">
        <v>2554</v>
      </c>
      <c r="E297" s="5" t="s">
        <v>2555</v>
      </c>
      <c r="F297" s="5" t="s">
        <v>2556</v>
      </c>
      <c r="G297" s="5" t="s">
        <v>1484</v>
      </c>
      <c r="H297" s="5" t="s">
        <v>2557</v>
      </c>
      <c r="J297" s="5" t="s">
        <v>2779</v>
      </c>
    </row>
    <row r="298" spans="1:10">
      <c r="A298" s="5">
        <v>297</v>
      </c>
      <c r="B298" s="5" t="s">
        <v>1423</v>
      </c>
      <c r="C298" s="5" t="s">
        <v>168</v>
      </c>
      <c r="D298" s="5" t="s">
        <v>2558</v>
      </c>
      <c r="E298" s="5" t="s">
        <v>2559</v>
      </c>
      <c r="F298" s="5" t="s">
        <v>2560</v>
      </c>
      <c r="G298" s="5" t="s">
        <v>2231</v>
      </c>
      <c r="J298" s="5" t="s">
        <v>2779</v>
      </c>
    </row>
    <row r="299" spans="1:10">
      <c r="A299" s="5">
        <v>298</v>
      </c>
      <c r="B299" s="5" t="s">
        <v>1423</v>
      </c>
      <c r="C299" s="5" t="s">
        <v>168</v>
      </c>
      <c r="D299" s="5" t="s">
        <v>2561</v>
      </c>
      <c r="E299" s="5" t="s">
        <v>2562</v>
      </c>
      <c r="F299" s="5" t="s">
        <v>2563</v>
      </c>
      <c r="G299" s="5" t="s">
        <v>1519</v>
      </c>
      <c r="H299" s="5" t="s">
        <v>2564</v>
      </c>
      <c r="J299" s="5" t="s">
        <v>2779</v>
      </c>
    </row>
    <row r="300" spans="1:10">
      <c r="A300" s="5">
        <v>299</v>
      </c>
      <c r="B300" s="5" t="s">
        <v>1423</v>
      </c>
      <c r="C300" s="5" t="s">
        <v>168</v>
      </c>
      <c r="D300" s="5" t="s">
        <v>2565</v>
      </c>
      <c r="E300" s="5" t="s">
        <v>2566</v>
      </c>
      <c r="F300" s="5" t="s">
        <v>2567</v>
      </c>
      <c r="G300" s="5" t="s">
        <v>1612</v>
      </c>
      <c r="J300" s="5" t="s">
        <v>2779</v>
      </c>
    </row>
    <row r="301" spans="1:10">
      <c r="A301" s="5">
        <v>300</v>
      </c>
      <c r="B301" s="5" t="s">
        <v>1423</v>
      </c>
      <c r="C301" s="5" t="s">
        <v>168</v>
      </c>
      <c r="D301" s="5" t="s">
        <v>2568</v>
      </c>
      <c r="E301" s="5" t="s">
        <v>2569</v>
      </c>
      <c r="F301" s="5" t="s">
        <v>2570</v>
      </c>
      <c r="G301" s="5" t="s">
        <v>1440</v>
      </c>
      <c r="J301" s="5" t="s">
        <v>2779</v>
      </c>
    </row>
    <row r="302" spans="1:10">
      <c r="A302" s="5">
        <v>301</v>
      </c>
      <c r="B302" s="5" t="s">
        <v>1423</v>
      </c>
      <c r="C302" s="5" t="s">
        <v>168</v>
      </c>
      <c r="D302" s="5" t="s">
        <v>2571</v>
      </c>
      <c r="E302" s="5" t="s">
        <v>2572</v>
      </c>
      <c r="F302" s="5" t="s">
        <v>2573</v>
      </c>
      <c r="G302" s="5" t="s">
        <v>1471</v>
      </c>
      <c r="H302" s="5" t="s">
        <v>2281</v>
      </c>
      <c r="J302" s="5" t="s">
        <v>2779</v>
      </c>
    </row>
    <row r="303" spans="1:10">
      <c r="A303" s="5">
        <v>302</v>
      </c>
      <c r="B303" s="5" t="s">
        <v>1423</v>
      </c>
      <c r="C303" s="5" t="s">
        <v>168</v>
      </c>
      <c r="D303" s="5" t="s">
        <v>2574</v>
      </c>
      <c r="E303" s="5" t="s">
        <v>2575</v>
      </c>
      <c r="F303" s="5" t="s">
        <v>2576</v>
      </c>
      <c r="G303" s="5" t="s">
        <v>1450</v>
      </c>
      <c r="H303" s="5" t="s">
        <v>2577</v>
      </c>
      <c r="J303" s="5" t="s">
        <v>2779</v>
      </c>
    </row>
    <row r="304" spans="1:10">
      <c r="A304" s="5">
        <v>303</v>
      </c>
      <c r="B304" s="5" t="s">
        <v>1423</v>
      </c>
      <c r="C304" s="5" t="s">
        <v>168</v>
      </c>
      <c r="D304" s="5" t="s">
        <v>2578</v>
      </c>
      <c r="E304" s="5" t="s">
        <v>2579</v>
      </c>
      <c r="F304" s="5" t="s">
        <v>2580</v>
      </c>
      <c r="G304" s="5" t="s">
        <v>1519</v>
      </c>
      <c r="H304" s="5" t="s">
        <v>1985</v>
      </c>
      <c r="J304" s="5" t="s">
        <v>2779</v>
      </c>
    </row>
    <row r="305" spans="1:10">
      <c r="A305" s="5">
        <v>304</v>
      </c>
      <c r="B305" s="5" t="s">
        <v>1423</v>
      </c>
      <c r="C305" s="5" t="s">
        <v>168</v>
      </c>
      <c r="D305" s="5" t="s">
        <v>2581</v>
      </c>
      <c r="E305" s="5" t="s">
        <v>2582</v>
      </c>
      <c r="F305" s="5" t="s">
        <v>2583</v>
      </c>
      <c r="G305" s="5" t="s">
        <v>1471</v>
      </c>
      <c r="H305" s="5" t="s">
        <v>1654</v>
      </c>
      <c r="J305" s="5" t="s">
        <v>2779</v>
      </c>
    </row>
    <row r="306" spans="1:10">
      <c r="A306" s="5">
        <v>305</v>
      </c>
      <c r="B306" s="5" t="s">
        <v>1423</v>
      </c>
      <c r="C306" s="5" t="s">
        <v>168</v>
      </c>
      <c r="D306" s="5" t="s">
        <v>2584</v>
      </c>
      <c r="E306" s="5" t="s">
        <v>2585</v>
      </c>
      <c r="F306" s="5" t="s">
        <v>2586</v>
      </c>
      <c r="G306" s="5" t="s">
        <v>2587</v>
      </c>
      <c r="J306" s="5" t="s">
        <v>2779</v>
      </c>
    </row>
    <row r="307" spans="1:10">
      <c r="A307" s="5">
        <v>306</v>
      </c>
      <c r="B307" s="5" t="s">
        <v>1423</v>
      </c>
      <c r="C307" s="5" t="s">
        <v>168</v>
      </c>
      <c r="D307" s="5" t="s">
        <v>2588</v>
      </c>
      <c r="E307" s="5" t="s">
        <v>2589</v>
      </c>
      <c r="F307" s="5" t="s">
        <v>2590</v>
      </c>
      <c r="G307" s="5" t="s">
        <v>1514</v>
      </c>
      <c r="J307" s="5" t="s">
        <v>2779</v>
      </c>
    </row>
    <row r="308" spans="1:10">
      <c r="A308" s="5">
        <v>307</v>
      </c>
      <c r="B308" s="5" t="s">
        <v>1423</v>
      </c>
      <c r="C308" s="5" t="s">
        <v>168</v>
      </c>
      <c r="D308" s="5" t="s">
        <v>2591</v>
      </c>
      <c r="E308" s="5" t="s">
        <v>2592</v>
      </c>
      <c r="F308" s="5" t="s">
        <v>2593</v>
      </c>
      <c r="G308" s="5" t="s">
        <v>1624</v>
      </c>
      <c r="H308" s="5" t="s">
        <v>2594</v>
      </c>
      <c r="J308" s="5" t="s">
        <v>2779</v>
      </c>
    </row>
    <row r="309" spans="1:10">
      <c r="A309" s="5">
        <v>308</v>
      </c>
      <c r="B309" s="5" t="s">
        <v>1423</v>
      </c>
      <c r="C309" s="5" t="s">
        <v>168</v>
      </c>
      <c r="D309" s="5" t="s">
        <v>2595</v>
      </c>
      <c r="E309" s="5" t="s">
        <v>2596</v>
      </c>
      <c r="F309" s="5" t="s">
        <v>2597</v>
      </c>
      <c r="G309" s="5" t="s">
        <v>1624</v>
      </c>
      <c r="J309" s="5" t="s">
        <v>2779</v>
      </c>
    </row>
    <row r="310" spans="1:10">
      <c r="A310" s="5">
        <v>309</v>
      </c>
      <c r="B310" s="5" t="s">
        <v>1423</v>
      </c>
      <c r="C310" s="5" t="s">
        <v>168</v>
      </c>
      <c r="D310" s="5" t="s">
        <v>2598</v>
      </c>
      <c r="E310" s="5" t="s">
        <v>2599</v>
      </c>
      <c r="F310" s="5" t="s">
        <v>2600</v>
      </c>
      <c r="G310" s="5" t="s">
        <v>1436</v>
      </c>
      <c r="H310" s="5" t="s">
        <v>2601</v>
      </c>
      <c r="J310" s="5" t="s">
        <v>2779</v>
      </c>
    </row>
    <row r="311" spans="1:10">
      <c r="A311" s="5">
        <v>310</v>
      </c>
      <c r="B311" s="5" t="s">
        <v>1423</v>
      </c>
      <c r="C311" s="5" t="s">
        <v>168</v>
      </c>
      <c r="D311" s="5" t="s">
        <v>2602</v>
      </c>
      <c r="E311" s="5" t="s">
        <v>2603</v>
      </c>
      <c r="F311" s="5" t="s">
        <v>2604</v>
      </c>
      <c r="G311" s="5" t="s">
        <v>1777</v>
      </c>
      <c r="J311" s="5" t="s">
        <v>2779</v>
      </c>
    </row>
    <row r="312" spans="1:10">
      <c r="A312" s="5">
        <v>311</v>
      </c>
      <c r="B312" s="5" t="s">
        <v>1423</v>
      </c>
      <c r="C312" s="5" t="s">
        <v>168</v>
      </c>
      <c r="D312" s="5" t="s">
        <v>2605</v>
      </c>
      <c r="E312" s="5" t="s">
        <v>2606</v>
      </c>
      <c r="F312" s="5" t="s">
        <v>2607</v>
      </c>
      <c r="G312" s="5" t="s">
        <v>1666</v>
      </c>
      <c r="H312" s="5" t="s">
        <v>2608</v>
      </c>
      <c r="J312" s="5" t="s">
        <v>2779</v>
      </c>
    </row>
    <row r="313" spans="1:10">
      <c r="A313" s="5">
        <v>312</v>
      </c>
      <c r="B313" s="5" t="s">
        <v>1423</v>
      </c>
      <c r="C313" s="5" t="s">
        <v>168</v>
      </c>
      <c r="D313" s="5" t="s">
        <v>2609</v>
      </c>
      <c r="E313" s="5" t="s">
        <v>2610</v>
      </c>
      <c r="F313" s="5" t="s">
        <v>2611</v>
      </c>
      <c r="G313" s="5" t="s">
        <v>1777</v>
      </c>
      <c r="J313" s="5" t="s">
        <v>2779</v>
      </c>
    </row>
    <row r="314" spans="1:10">
      <c r="A314" s="5">
        <v>313</v>
      </c>
      <c r="B314" s="5" t="s">
        <v>1423</v>
      </c>
      <c r="C314" s="5" t="s">
        <v>168</v>
      </c>
      <c r="D314" s="5" t="s">
        <v>2612</v>
      </c>
      <c r="E314" s="5" t="s">
        <v>2613</v>
      </c>
      <c r="F314" s="5" t="s">
        <v>2614</v>
      </c>
      <c r="G314" s="5" t="s">
        <v>1777</v>
      </c>
      <c r="H314" s="5" t="s">
        <v>2615</v>
      </c>
      <c r="J314" s="5" t="s">
        <v>2779</v>
      </c>
    </row>
    <row r="315" spans="1:10">
      <c r="A315" s="5">
        <v>314</v>
      </c>
      <c r="B315" s="5" t="s">
        <v>1423</v>
      </c>
      <c r="C315" s="5" t="s">
        <v>168</v>
      </c>
      <c r="D315" s="5" t="s">
        <v>2616</v>
      </c>
      <c r="E315" s="5" t="s">
        <v>2617</v>
      </c>
      <c r="F315" s="5" t="s">
        <v>2618</v>
      </c>
      <c r="G315" s="5" t="s">
        <v>1588</v>
      </c>
      <c r="H315" s="5" t="s">
        <v>1751</v>
      </c>
      <c r="J315" s="5" t="s">
        <v>2779</v>
      </c>
    </row>
    <row r="316" spans="1:10">
      <c r="A316" s="5">
        <v>315</v>
      </c>
      <c r="B316" s="5" t="s">
        <v>1423</v>
      </c>
      <c r="C316" s="5" t="s">
        <v>168</v>
      </c>
      <c r="D316" s="5" t="s">
        <v>2619</v>
      </c>
      <c r="E316" s="5" t="s">
        <v>2620</v>
      </c>
      <c r="F316" s="5" t="s">
        <v>2621</v>
      </c>
      <c r="G316" s="5" t="s">
        <v>1777</v>
      </c>
      <c r="H316" s="5" t="s">
        <v>2622</v>
      </c>
      <c r="J316" s="5" t="s">
        <v>2779</v>
      </c>
    </row>
    <row r="317" spans="1:10">
      <c r="A317" s="5">
        <v>316</v>
      </c>
      <c r="B317" s="5" t="s">
        <v>1423</v>
      </c>
      <c r="C317" s="5" t="s">
        <v>168</v>
      </c>
      <c r="D317" s="5" t="s">
        <v>2623</v>
      </c>
      <c r="E317" s="5" t="s">
        <v>2624</v>
      </c>
      <c r="F317" s="5" t="s">
        <v>2625</v>
      </c>
      <c r="G317" s="5" t="s">
        <v>1436</v>
      </c>
      <c r="J317" s="5" t="s">
        <v>2779</v>
      </c>
    </row>
    <row r="318" spans="1:10">
      <c r="A318" s="5">
        <v>317</v>
      </c>
      <c r="B318" s="5" t="s">
        <v>1423</v>
      </c>
      <c r="C318" s="5" t="s">
        <v>168</v>
      </c>
      <c r="D318" s="5" t="s">
        <v>2626</v>
      </c>
      <c r="E318" s="5" t="s">
        <v>2627</v>
      </c>
      <c r="F318" s="5" t="s">
        <v>2628</v>
      </c>
      <c r="G318" s="5" t="s">
        <v>1624</v>
      </c>
      <c r="H318" s="5" t="s">
        <v>2629</v>
      </c>
      <c r="J318" s="5" t="s">
        <v>2779</v>
      </c>
    </row>
    <row r="319" spans="1:10">
      <c r="A319" s="5">
        <v>318</v>
      </c>
      <c r="B319" s="5" t="s">
        <v>1423</v>
      </c>
      <c r="C319" s="5" t="s">
        <v>168</v>
      </c>
      <c r="D319" s="5" t="s">
        <v>2630</v>
      </c>
      <c r="E319" s="5" t="s">
        <v>2631</v>
      </c>
      <c r="F319" s="5" t="s">
        <v>2632</v>
      </c>
      <c r="G319" s="5" t="s">
        <v>1471</v>
      </c>
      <c r="J319" s="5" t="s">
        <v>2779</v>
      </c>
    </row>
    <row r="320" spans="1:10">
      <c r="A320" s="5">
        <v>319</v>
      </c>
      <c r="B320" s="5" t="s">
        <v>1423</v>
      </c>
      <c r="C320" s="5" t="s">
        <v>168</v>
      </c>
      <c r="D320" s="5" t="s">
        <v>2814</v>
      </c>
      <c r="E320" s="5" t="s">
        <v>2815</v>
      </c>
      <c r="F320" s="5" t="s">
        <v>2348</v>
      </c>
      <c r="G320" s="5" t="s">
        <v>1588</v>
      </c>
      <c r="H320" s="5" t="s">
        <v>1493</v>
      </c>
      <c r="J320" s="5" t="s">
        <v>2779</v>
      </c>
    </row>
    <row r="321" spans="1:10">
      <c r="A321" s="5">
        <v>320</v>
      </c>
      <c r="B321" s="5" t="s">
        <v>1423</v>
      </c>
      <c r="C321" s="5" t="s">
        <v>168</v>
      </c>
      <c r="D321" s="5" t="s">
        <v>2633</v>
      </c>
      <c r="E321" s="5" t="s">
        <v>2634</v>
      </c>
      <c r="F321" s="5" t="s">
        <v>2635</v>
      </c>
      <c r="G321" s="5" t="s">
        <v>1450</v>
      </c>
      <c r="J321" s="5" t="s">
        <v>2779</v>
      </c>
    </row>
    <row r="322" spans="1:10">
      <c r="A322" s="5">
        <v>321</v>
      </c>
      <c r="B322" s="5" t="s">
        <v>1423</v>
      </c>
      <c r="C322" s="5" t="s">
        <v>168</v>
      </c>
      <c r="D322" s="5" t="s">
        <v>2636</v>
      </c>
      <c r="E322" s="5" t="s">
        <v>2637</v>
      </c>
      <c r="F322" s="5" t="s">
        <v>2638</v>
      </c>
      <c r="G322" s="5" t="s">
        <v>1703</v>
      </c>
      <c r="H322" s="5" t="s">
        <v>2639</v>
      </c>
      <c r="J322" s="5" t="s">
        <v>2779</v>
      </c>
    </row>
    <row r="323" spans="1:10">
      <c r="A323" s="5">
        <v>322</v>
      </c>
      <c r="B323" s="5" t="s">
        <v>1423</v>
      </c>
      <c r="C323" s="5" t="s">
        <v>168</v>
      </c>
      <c r="D323" s="5" t="s">
        <v>2640</v>
      </c>
      <c r="E323" s="5" t="s">
        <v>2641</v>
      </c>
      <c r="F323" s="5" t="s">
        <v>2642</v>
      </c>
      <c r="G323" s="5" t="s">
        <v>1531</v>
      </c>
      <c r="J323" s="5" t="s">
        <v>2779</v>
      </c>
    </row>
    <row r="324" spans="1:10">
      <c r="A324" s="5">
        <v>323</v>
      </c>
      <c r="B324" s="5" t="s">
        <v>1423</v>
      </c>
      <c r="C324" s="5" t="s">
        <v>168</v>
      </c>
      <c r="D324" s="5" t="s">
        <v>2643</v>
      </c>
      <c r="E324" s="5" t="s">
        <v>2644</v>
      </c>
      <c r="F324" s="5" t="s">
        <v>2645</v>
      </c>
      <c r="G324" s="5" t="s">
        <v>2646</v>
      </c>
      <c r="J324" s="5" t="s">
        <v>2779</v>
      </c>
    </row>
    <row r="325" spans="1:10">
      <c r="A325" s="5">
        <v>324</v>
      </c>
      <c r="B325" s="5" t="s">
        <v>1423</v>
      </c>
      <c r="C325" s="5" t="s">
        <v>168</v>
      </c>
      <c r="D325" s="5" t="s">
        <v>2647</v>
      </c>
      <c r="E325" s="5" t="s">
        <v>2648</v>
      </c>
      <c r="F325" s="5" t="s">
        <v>2649</v>
      </c>
      <c r="G325" s="5" t="s">
        <v>1531</v>
      </c>
      <c r="H325" s="5" t="s">
        <v>2650</v>
      </c>
      <c r="J325" s="5" t="s">
        <v>2779</v>
      </c>
    </row>
    <row r="326" spans="1:10">
      <c r="A326" s="5">
        <v>325</v>
      </c>
      <c r="B326" s="5" t="s">
        <v>1423</v>
      </c>
      <c r="C326" s="5" t="s">
        <v>168</v>
      </c>
      <c r="D326" s="5" t="s">
        <v>2651</v>
      </c>
      <c r="E326" s="5" t="s">
        <v>2652</v>
      </c>
      <c r="F326" s="5" t="s">
        <v>2653</v>
      </c>
      <c r="G326" s="5" t="s">
        <v>1703</v>
      </c>
      <c r="H326" s="5" t="s">
        <v>2654</v>
      </c>
      <c r="J326" s="5" t="s">
        <v>2779</v>
      </c>
    </row>
    <row r="327" spans="1:10">
      <c r="A327" s="5">
        <v>326</v>
      </c>
      <c r="B327" s="5" t="s">
        <v>1423</v>
      </c>
      <c r="C327" s="5" t="s">
        <v>168</v>
      </c>
      <c r="D327" s="5" t="s">
        <v>2655</v>
      </c>
      <c r="E327" s="5" t="s">
        <v>2656</v>
      </c>
      <c r="F327" s="5" t="s">
        <v>2657</v>
      </c>
      <c r="G327" s="5" t="s">
        <v>1519</v>
      </c>
      <c r="J327" s="5" t="s">
        <v>2779</v>
      </c>
    </row>
    <row r="328" spans="1:10">
      <c r="A328" s="5">
        <v>327</v>
      </c>
      <c r="B328" s="5" t="s">
        <v>1423</v>
      </c>
      <c r="C328" s="5" t="s">
        <v>168</v>
      </c>
      <c r="D328" s="5" t="s">
        <v>2658</v>
      </c>
      <c r="E328" s="5" t="s">
        <v>2659</v>
      </c>
      <c r="F328" s="5" t="s">
        <v>2660</v>
      </c>
      <c r="G328" s="5" t="s">
        <v>1450</v>
      </c>
      <c r="H328" s="5" t="s">
        <v>2661</v>
      </c>
      <c r="J328" s="5" t="s">
        <v>2779</v>
      </c>
    </row>
    <row r="329" spans="1:10">
      <c r="A329" s="5">
        <v>328</v>
      </c>
      <c r="B329" s="5" t="s">
        <v>1423</v>
      </c>
      <c r="C329" s="5" t="s">
        <v>168</v>
      </c>
      <c r="D329" s="5" t="s">
        <v>2662</v>
      </c>
      <c r="E329" s="5" t="s">
        <v>2663</v>
      </c>
      <c r="F329" s="5" t="s">
        <v>2664</v>
      </c>
      <c r="G329" s="5" t="s">
        <v>1484</v>
      </c>
      <c r="H329" s="5" t="s">
        <v>2665</v>
      </c>
      <c r="J329" s="5" t="s">
        <v>2779</v>
      </c>
    </row>
    <row r="330" spans="1:10">
      <c r="A330" s="5">
        <v>329</v>
      </c>
      <c r="B330" s="5" t="s">
        <v>1423</v>
      </c>
      <c r="C330" s="5" t="s">
        <v>168</v>
      </c>
      <c r="D330" s="5" t="s">
        <v>2666</v>
      </c>
      <c r="E330" s="5" t="s">
        <v>2667</v>
      </c>
      <c r="F330" s="5" t="s">
        <v>2668</v>
      </c>
      <c r="G330" s="5" t="s">
        <v>1501</v>
      </c>
      <c r="H330" s="5" t="s">
        <v>2669</v>
      </c>
      <c r="J330" s="5" t="s">
        <v>2779</v>
      </c>
    </row>
    <row r="331" spans="1:10">
      <c r="A331" s="5">
        <v>330</v>
      </c>
      <c r="B331" s="5" t="s">
        <v>1423</v>
      </c>
      <c r="C331" s="5" t="s">
        <v>168</v>
      </c>
      <c r="D331" s="5" t="s">
        <v>2670</v>
      </c>
      <c r="E331" s="5" t="s">
        <v>2671</v>
      </c>
      <c r="F331" s="5" t="s">
        <v>2672</v>
      </c>
      <c r="G331" s="5" t="s">
        <v>2673</v>
      </c>
      <c r="H331" s="5" t="s">
        <v>2674</v>
      </c>
      <c r="J331" s="5" t="s">
        <v>2779</v>
      </c>
    </row>
    <row r="332" spans="1:10">
      <c r="A332" s="5">
        <v>331</v>
      </c>
      <c r="B332" s="5" t="s">
        <v>1423</v>
      </c>
      <c r="C332" s="5" t="s">
        <v>168</v>
      </c>
      <c r="D332" s="5" t="s">
        <v>2675</v>
      </c>
      <c r="E332" s="5" t="s">
        <v>2676</v>
      </c>
      <c r="F332" s="5" t="s">
        <v>2677</v>
      </c>
      <c r="G332" s="5" t="s">
        <v>2678</v>
      </c>
      <c r="H332" s="5" t="s">
        <v>2679</v>
      </c>
      <c r="J332" s="5" t="s">
        <v>2779</v>
      </c>
    </row>
    <row r="333" spans="1:10">
      <c r="A333" s="5">
        <v>332</v>
      </c>
      <c r="B333" s="5" t="s">
        <v>1423</v>
      </c>
      <c r="C333" s="5" t="s">
        <v>168</v>
      </c>
      <c r="D333" s="5" t="s">
        <v>2680</v>
      </c>
      <c r="E333" s="5" t="s">
        <v>2681</v>
      </c>
      <c r="F333" s="5" t="s">
        <v>2677</v>
      </c>
      <c r="G333" s="5" t="s">
        <v>2682</v>
      </c>
      <c r="J333" s="5" t="s">
        <v>2779</v>
      </c>
    </row>
    <row r="334" spans="1:10">
      <c r="A334" s="5">
        <v>333</v>
      </c>
      <c r="B334" s="5" t="s">
        <v>1423</v>
      </c>
      <c r="C334" s="5" t="s">
        <v>168</v>
      </c>
      <c r="D334" s="5" t="s">
        <v>2683</v>
      </c>
      <c r="E334" s="5" t="s">
        <v>2684</v>
      </c>
      <c r="F334" s="5" t="s">
        <v>2685</v>
      </c>
      <c r="G334" s="5" t="s">
        <v>1519</v>
      </c>
      <c r="H334" s="5" t="s">
        <v>2686</v>
      </c>
      <c r="J334" s="5" t="s">
        <v>2779</v>
      </c>
    </row>
    <row r="335" spans="1:10">
      <c r="A335" s="5">
        <v>334</v>
      </c>
      <c r="B335" s="5" t="s">
        <v>1423</v>
      </c>
      <c r="C335" s="5" t="s">
        <v>168</v>
      </c>
      <c r="D335" s="5" t="s">
        <v>2687</v>
      </c>
      <c r="E335" s="5" t="s">
        <v>2688</v>
      </c>
      <c r="F335" s="5" t="s">
        <v>2689</v>
      </c>
      <c r="G335" s="5" t="s">
        <v>2690</v>
      </c>
      <c r="J335" s="5" t="s">
        <v>2779</v>
      </c>
    </row>
    <row r="336" spans="1:10">
      <c r="A336" s="5">
        <v>335</v>
      </c>
      <c r="B336" s="5" t="s">
        <v>1423</v>
      </c>
      <c r="C336" s="5" t="s">
        <v>168</v>
      </c>
      <c r="D336" s="5" t="s">
        <v>2691</v>
      </c>
      <c r="E336" s="5" t="s">
        <v>2692</v>
      </c>
      <c r="F336" s="5" t="s">
        <v>1426</v>
      </c>
      <c r="G336" s="5" t="s">
        <v>2693</v>
      </c>
      <c r="H336" s="5" t="s">
        <v>1432</v>
      </c>
      <c r="J336" s="5" t="s">
        <v>2779</v>
      </c>
    </row>
    <row r="337" spans="1:10">
      <c r="A337" s="5">
        <v>336</v>
      </c>
      <c r="B337" s="5" t="s">
        <v>1423</v>
      </c>
      <c r="C337" s="5" t="s">
        <v>168</v>
      </c>
      <c r="D337" s="5" t="s">
        <v>2694</v>
      </c>
      <c r="E337" s="5" t="s">
        <v>2695</v>
      </c>
      <c r="F337" s="5" t="s">
        <v>2696</v>
      </c>
      <c r="G337" s="5" t="s">
        <v>1542</v>
      </c>
      <c r="H337" s="5" t="s">
        <v>2697</v>
      </c>
      <c r="J337" s="5" t="s">
        <v>2779</v>
      </c>
    </row>
    <row r="338" spans="1:10">
      <c r="A338" s="5">
        <v>337</v>
      </c>
      <c r="B338" s="5" t="s">
        <v>1423</v>
      </c>
      <c r="C338" s="5" t="s">
        <v>168</v>
      </c>
      <c r="D338" s="5" t="s">
        <v>2698</v>
      </c>
      <c r="E338" s="5" t="s">
        <v>2699</v>
      </c>
      <c r="F338" s="5" t="s">
        <v>2700</v>
      </c>
      <c r="G338" s="5" t="s">
        <v>2701</v>
      </c>
      <c r="H338" s="5" t="s">
        <v>1762</v>
      </c>
      <c r="J338" s="5" t="s">
        <v>2779</v>
      </c>
    </row>
    <row r="339" spans="1:10">
      <c r="A339" s="5">
        <v>338</v>
      </c>
      <c r="B339" s="5" t="s">
        <v>1423</v>
      </c>
      <c r="C339" s="5" t="s">
        <v>168</v>
      </c>
      <c r="D339" s="5" t="s">
        <v>2702</v>
      </c>
      <c r="E339" s="5" t="s">
        <v>2703</v>
      </c>
      <c r="F339" s="5" t="s">
        <v>2704</v>
      </c>
      <c r="G339" s="5" t="s">
        <v>1578</v>
      </c>
      <c r="J339" s="5" t="s">
        <v>2779</v>
      </c>
    </row>
    <row r="340" spans="1:10">
      <c r="A340" s="5">
        <v>339</v>
      </c>
      <c r="B340" s="5" t="s">
        <v>1423</v>
      </c>
      <c r="C340" s="5" t="s">
        <v>168</v>
      </c>
      <c r="D340" s="5" t="s">
        <v>2705</v>
      </c>
      <c r="E340" s="5" t="s">
        <v>2706</v>
      </c>
      <c r="F340" s="5" t="s">
        <v>2707</v>
      </c>
      <c r="G340" s="5" t="s">
        <v>1805</v>
      </c>
      <c r="H340" s="5" t="s">
        <v>2708</v>
      </c>
      <c r="J340" s="5" t="s">
        <v>2779</v>
      </c>
    </row>
    <row r="341" spans="1:10">
      <c r="A341" s="5">
        <v>340</v>
      </c>
      <c r="B341" s="5" t="s">
        <v>1423</v>
      </c>
      <c r="C341" s="5" t="s">
        <v>168</v>
      </c>
      <c r="D341" s="5" t="s">
        <v>2816</v>
      </c>
      <c r="E341" s="5" t="s">
        <v>2817</v>
      </c>
      <c r="F341" s="5" t="s">
        <v>2818</v>
      </c>
      <c r="G341" s="5" t="s">
        <v>2819</v>
      </c>
      <c r="H341" s="5" t="s">
        <v>2820</v>
      </c>
      <c r="J341" s="5" t="s">
        <v>2779</v>
      </c>
    </row>
    <row r="342" spans="1:10">
      <c r="A342" s="5">
        <v>341</v>
      </c>
      <c r="B342" s="5" t="s">
        <v>1423</v>
      </c>
      <c r="C342" s="5" t="s">
        <v>168</v>
      </c>
      <c r="D342" s="5" t="s">
        <v>2709</v>
      </c>
      <c r="E342" s="5" t="s">
        <v>2710</v>
      </c>
      <c r="F342" s="5" t="s">
        <v>2711</v>
      </c>
      <c r="G342" s="5" t="s">
        <v>1436</v>
      </c>
      <c r="H342" s="5" t="s">
        <v>2712</v>
      </c>
      <c r="J342" s="5" t="s">
        <v>2779</v>
      </c>
    </row>
    <row r="343" spans="1:10">
      <c r="A343" s="5">
        <v>342</v>
      </c>
      <c r="B343" s="5" t="s">
        <v>1423</v>
      </c>
      <c r="C343" s="5" t="s">
        <v>168</v>
      </c>
      <c r="D343" s="5" t="s">
        <v>2713</v>
      </c>
      <c r="E343" s="5" t="s">
        <v>2714</v>
      </c>
      <c r="F343" s="5" t="s">
        <v>2715</v>
      </c>
      <c r="G343" s="5" t="s">
        <v>2716</v>
      </c>
      <c r="H343" s="5" t="s">
        <v>2717</v>
      </c>
      <c r="J343" s="5" t="s">
        <v>2779</v>
      </c>
    </row>
    <row r="344" spans="1:10">
      <c r="A344" s="5">
        <v>343</v>
      </c>
      <c r="B344" s="5" t="s">
        <v>1423</v>
      </c>
      <c r="C344" s="5" t="s">
        <v>168</v>
      </c>
      <c r="D344" s="5" t="s">
        <v>2718</v>
      </c>
      <c r="E344" s="5" t="s">
        <v>2719</v>
      </c>
      <c r="F344" s="5" t="s">
        <v>2720</v>
      </c>
      <c r="G344" s="5" t="s">
        <v>1698</v>
      </c>
      <c r="H344" s="5" t="s">
        <v>2721</v>
      </c>
      <c r="J344" s="5" t="s">
        <v>2779</v>
      </c>
    </row>
    <row r="345" spans="1:10">
      <c r="A345" s="5">
        <v>344</v>
      </c>
      <c r="B345" s="5" t="s">
        <v>1423</v>
      </c>
      <c r="C345" s="5" t="s">
        <v>168</v>
      </c>
      <c r="D345" s="5" t="s">
        <v>2722</v>
      </c>
      <c r="E345" s="5" t="s">
        <v>2723</v>
      </c>
      <c r="F345" s="5" t="s">
        <v>2724</v>
      </c>
      <c r="G345" s="5" t="s">
        <v>1789</v>
      </c>
      <c r="H345" s="5" t="s">
        <v>2725</v>
      </c>
      <c r="J345" s="5" t="s">
        <v>2779</v>
      </c>
    </row>
    <row r="346" spans="1:10">
      <c r="A346" s="5">
        <v>345</v>
      </c>
      <c r="B346" s="5" t="s">
        <v>1423</v>
      </c>
      <c r="C346" s="5" t="s">
        <v>168</v>
      </c>
      <c r="D346" s="5" t="s">
        <v>2726</v>
      </c>
      <c r="E346" s="5" t="s">
        <v>2727</v>
      </c>
      <c r="F346" s="5" t="s">
        <v>2728</v>
      </c>
      <c r="G346" s="5" t="s">
        <v>1514</v>
      </c>
      <c r="H346" s="5" t="s">
        <v>2729</v>
      </c>
      <c r="J346" s="5" t="s">
        <v>2779</v>
      </c>
    </row>
    <row r="347" spans="1:10">
      <c r="A347" s="5">
        <v>346</v>
      </c>
      <c r="B347" s="5" t="s">
        <v>1423</v>
      </c>
      <c r="C347" s="5" t="s">
        <v>168</v>
      </c>
      <c r="D347" s="5" t="s">
        <v>2730</v>
      </c>
      <c r="E347" s="5" t="s">
        <v>2731</v>
      </c>
      <c r="F347" s="5" t="s">
        <v>2732</v>
      </c>
      <c r="G347" s="5" t="s">
        <v>1648</v>
      </c>
      <c r="H347" s="5" t="s">
        <v>2733</v>
      </c>
      <c r="J347" s="5" t="s">
        <v>2779</v>
      </c>
    </row>
    <row r="348" spans="1:10">
      <c r="A348" s="5">
        <v>347</v>
      </c>
      <c r="B348" s="5" t="s">
        <v>1423</v>
      </c>
      <c r="C348" s="5" t="s">
        <v>168</v>
      </c>
      <c r="D348" s="5" t="s">
        <v>2734</v>
      </c>
      <c r="E348" s="5" t="s">
        <v>2735</v>
      </c>
      <c r="F348" s="5" t="s">
        <v>2736</v>
      </c>
      <c r="G348" s="5" t="s">
        <v>1741</v>
      </c>
      <c r="H348" s="5" t="s">
        <v>2737</v>
      </c>
      <c r="J348" s="5" t="s">
        <v>2779</v>
      </c>
    </row>
    <row r="349" spans="1:10">
      <c r="A349" s="5">
        <v>348</v>
      </c>
      <c r="B349" s="5" t="s">
        <v>1423</v>
      </c>
      <c r="C349" s="5" t="s">
        <v>168</v>
      </c>
      <c r="D349" s="5" t="s">
        <v>2738</v>
      </c>
      <c r="E349" s="5" t="s">
        <v>2739</v>
      </c>
      <c r="F349" s="5" t="s">
        <v>2740</v>
      </c>
      <c r="G349" s="5" t="s">
        <v>1440</v>
      </c>
      <c r="H349" s="5" t="s">
        <v>2741</v>
      </c>
      <c r="J349" s="5" t="s">
        <v>2779</v>
      </c>
    </row>
    <row r="350" spans="1:10">
      <c r="A350" s="5">
        <v>349</v>
      </c>
      <c r="B350" s="5" t="s">
        <v>1423</v>
      </c>
      <c r="C350" s="5" t="s">
        <v>168</v>
      </c>
      <c r="D350" s="5" t="s">
        <v>2742</v>
      </c>
      <c r="E350" s="5" t="s">
        <v>2743</v>
      </c>
      <c r="F350" s="5" t="s">
        <v>2744</v>
      </c>
      <c r="G350" s="5" t="s">
        <v>2064</v>
      </c>
      <c r="H350" s="5" t="s">
        <v>2457</v>
      </c>
      <c r="J350" s="5" t="s">
        <v>2779</v>
      </c>
    </row>
    <row r="351" spans="1:10">
      <c r="A351" s="5">
        <v>350</v>
      </c>
      <c r="B351" s="5" t="s">
        <v>1423</v>
      </c>
      <c r="C351" s="5" t="s">
        <v>168</v>
      </c>
      <c r="D351" s="5" t="s">
        <v>2745</v>
      </c>
      <c r="E351" s="5" t="s">
        <v>2746</v>
      </c>
      <c r="F351" s="5" t="s">
        <v>2747</v>
      </c>
      <c r="G351" s="5" t="s">
        <v>1666</v>
      </c>
      <c r="H351" s="5" t="s">
        <v>2748</v>
      </c>
      <c r="J351" s="5" t="s">
        <v>2779</v>
      </c>
    </row>
    <row r="352" spans="1:10">
      <c r="A352" s="5">
        <v>351</v>
      </c>
      <c r="B352" s="5" t="s">
        <v>1423</v>
      </c>
      <c r="C352" s="5" t="s">
        <v>168</v>
      </c>
      <c r="D352" s="5" t="s">
        <v>2749</v>
      </c>
      <c r="E352" s="5" t="s">
        <v>2750</v>
      </c>
      <c r="F352" s="5" t="s">
        <v>2751</v>
      </c>
      <c r="G352" s="5" t="s">
        <v>1653</v>
      </c>
      <c r="H352" s="5" t="s">
        <v>2752</v>
      </c>
      <c r="J352" s="5" t="s">
        <v>2779</v>
      </c>
    </row>
    <row r="353" spans="1:10">
      <c r="A353" s="5">
        <v>352</v>
      </c>
      <c r="B353" s="5" t="s">
        <v>1423</v>
      </c>
      <c r="C353" s="5" t="s">
        <v>168</v>
      </c>
      <c r="D353" s="5" t="s">
        <v>2753</v>
      </c>
      <c r="E353" s="5" t="s">
        <v>2754</v>
      </c>
      <c r="F353" s="5" t="s">
        <v>2755</v>
      </c>
      <c r="G353" s="5" t="s">
        <v>1436</v>
      </c>
      <c r="H353" s="5" t="s">
        <v>2756</v>
      </c>
      <c r="J353" s="5" t="s">
        <v>2779</v>
      </c>
    </row>
    <row r="354" spans="1:10">
      <c r="A354" s="5">
        <v>353</v>
      </c>
      <c r="B354" s="5" t="s">
        <v>1423</v>
      </c>
      <c r="C354" s="5" t="s">
        <v>168</v>
      </c>
      <c r="D354" s="5" t="s">
        <v>2757</v>
      </c>
      <c r="E354" s="5" t="s">
        <v>2758</v>
      </c>
      <c r="F354" s="5" t="s">
        <v>2759</v>
      </c>
      <c r="G354" s="5" t="s">
        <v>1436</v>
      </c>
      <c r="H354" s="5" t="s">
        <v>1594</v>
      </c>
      <c r="J354" s="5" t="s">
        <v>2779</v>
      </c>
    </row>
    <row r="355" spans="1:10">
      <c r="A355" s="5">
        <v>354</v>
      </c>
      <c r="B355" s="5" t="s">
        <v>1423</v>
      </c>
      <c r="C355" s="5" t="s">
        <v>168</v>
      </c>
      <c r="D355" s="5" t="s">
        <v>2760</v>
      </c>
      <c r="E355" s="5" t="s">
        <v>2761</v>
      </c>
      <c r="F355" s="5" t="s">
        <v>2762</v>
      </c>
      <c r="G355" s="5" t="s">
        <v>2763</v>
      </c>
      <c r="J355" s="5" t="s">
        <v>2779</v>
      </c>
    </row>
    <row r="356" spans="1:10">
      <c r="A356" s="5">
        <v>355</v>
      </c>
      <c r="B356" s="5" t="s">
        <v>1423</v>
      </c>
      <c r="C356" s="5" t="s">
        <v>168</v>
      </c>
      <c r="D356" s="5" t="s">
        <v>2764</v>
      </c>
      <c r="E356" s="5" t="s">
        <v>2765</v>
      </c>
      <c r="F356" s="5" t="s">
        <v>2766</v>
      </c>
      <c r="G356" s="5" t="s">
        <v>1471</v>
      </c>
      <c r="H356" s="5" t="s">
        <v>2767</v>
      </c>
      <c r="J356" s="5" t="s">
        <v>2779</v>
      </c>
    </row>
    <row r="357" spans="1:10">
      <c r="A357" s="5">
        <v>356</v>
      </c>
      <c r="B357" s="5" t="s">
        <v>1423</v>
      </c>
      <c r="C357" s="5" t="s">
        <v>168</v>
      </c>
      <c r="D357" s="5" t="s">
        <v>2768</v>
      </c>
      <c r="E357" s="5" t="s">
        <v>2769</v>
      </c>
      <c r="F357" s="5" t="s">
        <v>2689</v>
      </c>
      <c r="G357" s="5" t="s">
        <v>2770</v>
      </c>
      <c r="J357" s="5" t="s">
        <v>2779</v>
      </c>
    </row>
    <row r="358" spans="1:10">
      <c r="A358" s="5">
        <v>357</v>
      </c>
      <c r="B358" s="5" t="s">
        <v>1423</v>
      </c>
      <c r="C358" s="5" t="s">
        <v>168</v>
      </c>
      <c r="D358" s="5" t="s">
        <v>2771</v>
      </c>
      <c r="E358" s="5" t="s">
        <v>2772</v>
      </c>
      <c r="F358" s="5" t="s">
        <v>1426</v>
      </c>
      <c r="G358" s="5" t="s">
        <v>2773</v>
      </c>
      <c r="H358" s="5" t="s">
        <v>1432</v>
      </c>
      <c r="J358" s="5" t="s">
        <v>2779</v>
      </c>
    </row>
    <row r="359" spans="1:10">
      <c r="A359" s="5">
        <v>358</v>
      </c>
      <c r="B359" s="5" t="s">
        <v>1423</v>
      </c>
      <c r="C359" s="5" t="s">
        <v>168</v>
      </c>
      <c r="D359" s="5" t="s">
        <v>2774</v>
      </c>
      <c r="E359" s="5" t="s">
        <v>2775</v>
      </c>
      <c r="F359" s="5" t="s">
        <v>2776</v>
      </c>
      <c r="G359" s="5" t="s">
        <v>2777</v>
      </c>
      <c r="H359" s="5" t="s">
        <v>2778</v>
      </c>
      <c r="J359" s="5" t="s">
        <v>2779</v>
      </c>
    </row>
  </sheetData>
  <sheetProtection formatColumns="0" formatRows="0"/>
  <phoneticPr fontId="10"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0"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10"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0"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10"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0"/>
  <sheetViews>
    <sheetView showGridLines="0" zoomScaleNormal="100" workbookViewId="0"/>
  </sheetViews>
  <sheetFormatPr defaultRowHeight="11.25"/>
  <cols>
    <col min="1" max="1" width="9.140625" style="1215"/>
  </cols>
  <sheetData>
    <row r="1" spans="1:4">
      <c r="A1" s="1215" t="s">
        <v>1399</v>
      </c>
      <c r="B1" t="s">
        <v>492</v>
      </c>
      <c r="C1" t="s">
        <v>493</v>
      </c>
      <c r="D1" t="s">
        <v>1398</v>
      </c>
    </row>
    <row r="2" spans="1:4">
      <c r="A2" s="1215">
        <v>1</v>
      </c>
      <c r="B2" t="s">
        <v>763</v>
      </c>
      <c r="C2" t="s">
        <v>763</v>
      </c>
      <c r="D2" t="s">
        <v>764</v>
      </c>
    </row>
    <row r="3" spans="1:4">
      <c r="A3" s="1215">
        <v>2</v>
      </c>
      <c r="B3" t="s">
        <v>763</v>
      </c>
      <c r="C3" t="s">
        <v>765</v>
      </c>
      <c r="D3" t="s">
        <v>766</v>
      </c>
    </row>
    <row r="4" spans="1:4">
      <c r="A4" s="1215">
        <v>3</v>
      </c>
      <c r="B4" t="s">
        <v>763</v>
      </c>
      <c r="C4" t="s">
        <v>767</v>
      </c>
      <c r="D4" t="s">
        <v>768</v>
      </c>
    </row>
    <row r="5" spans="1:4">
      <c r="A5" s="1215">
        <v>4</v>
      </c>
      <c r="B5" t="s">
        <v>763</v>
      </c>
      <c r="C5" t="s">
        <v>769</v>
      </c>
      <c r="D5" t="s">
        <v>770</v>
      </c>
    </row>
    <row r="6" spans="1:4">
      <c r="A6" s="1215">
        <v>5</v>
      </c>
      <c r="B6" t="s">
        <v>763</v>
      </c>
      <c r="C6" t="s">
        <v>771</v>
      </c>
      <c r="D6" t="s">
        <v>772</v>
      </c>
    </row>
    <row r="7" spans="1:4">
      <c r="A7" s="1215">
        <v>6</v>
      </c>
      <c r="B7" t="s">
        <v>763</v>
      </c>
      <c r="C7" t="s">
        <v>773</v>
      </c>
      <c r="D7" t="s">
        <v>774</v>
      </c>
    </row>
    <row r="8" spans="1:4">
      <c r="A8" s="1215">
        <v>7</v>
      </c>
      <c r="B8" t="s">
        <v>763</v>
      </c>
      <c r="C8" t="s">
        <v>775</v>
      </c>
      <c r="D8" t="s">
        <v>776</v>
      </c>
    </row>
    <row r="9" spans="1:4">
      <c r="A9" s="1215">
        <v>8</v>
      </c>
      <c r="B9" t="s">
        <v>763</v>
      </c>
      <c r="C9" t="s">
        <v>777</v>
      </c>
      <c r="D9" t="s">
        <v>778</v>
      </c>
    </row>
    <row r="10" spans="1:4">
      <c r="A10" s="1215">
        <v>9</v>
      </c>
      <c r="B10" t="s">
        <v>763</v>
      </c>
      <c r="C10" t="s">
        <v>779</v>
      </c>
      <c r="D10" t="s">
        <v>780</v>
      </c>
    </row>
    <row r="11" spans="1:4">
      <c r="A11" s="1215">
        <v>10</v>
      </c>
      <c r="B11" t="s">
        <v>763</v>
      </c>
      <c r="C11" t="s">
        <v>781</v>
      </c>
      <c r="D11" t="s">
        <v>782</v>
      </c>
    </row>
    <row r="12" spans="1:4">
      <c r="A12" s="1215">
        <v>11</v>
      </c>
      <c r="B12" t="s">
        <v>763</v>
      </c>
      <c r="C12" t="s">
        <v>783</v>
      </c>
      <c r="D12" t="s">
        <v>784</v>
      </c>
    </row>
    <row r="13" spans="1:4">
      <c r="A13" s="1215">
        <v>12</v>
      </c>
      <c r="B13" t="s">
        <v>785</v>
      </c>
      <c r="C13" t="s">
        <v>787</v>
      </c>
      <c r="D13" t="s">
        <v>788</v>
      </c>
    </row>
    <row r="14" spans="1:4">
      <c r="A14" s="1215">
        <v>13</v>
      </c>
      <c r="B14" t="s">
        <v>785</v>
      </c>
      <c r="C14" t="s">
        <v>785</v>
      </c>
      <c r="D14" t="s">
        <v>786</v>
      </c>
    </row>
    <row r="15" spans="1:4">
      <c r="A15" s="1215">
        <v>14</v>
      </c>
      <c r="B15" t="s">
        <v>785</v>
      </c>
      <c r="C15" t="s">
        <v>789</v>
      </c>
      <c r="D15" t="s">
        <v>790</v>
      </c>
    </row>
    <row r="16" spans="1:4">
      <c r="A16" s="1215">
        <v>15</v>
      </c>
      <c r="B16" t="s">
        <v>785</v>
      </c>
      <c r="C16" t="s">
        <v>791</v>
      </c>
      <c r="D16" t="s">
        <v>792</v>
      </c>
    </row>
    <row r="17" spans="1:4">
      <c r="A17" s="1215">
        <v>16</v>
      </c>
      <c r="B17" t="s">
        <v>785</v>
      </c>
      <c r="C17" t="s">
        <v>793</v>
      </c>
      <c r="D17" t="s">
        <v>794</v>
      </c>
    </row>
    <row r="18" spans="1:4">
      <c r="A18" s="1215">
        <v>17</v>
      </c>
      <c r="B18" t="s">
        <v>785</v>
      </c>
      <c r="C18" t="s">
        <v>795</v>
      </c>
      <c r="D18" t="s">
        <v>796</v>
      </c>
    </row>
    <row r="19" spans="1:4">
      <c r="A19" s="1215">
        <v>18</v>
      </c>
      <c r="B19" t="s">
        <v>785</v>
      </c>
      <c r="C19" t="s">
        <v>797</v>
      </c>
      <c r="D19" t="s">
        <v>798</v>
      </c>
    </row>
    <row r="20" spans="1:4">
      <c r="A20" s="1215">
        <v>19</v>
      </c>
      <c r="B20" t="s">
        <v>785</v>
      </c>
      <c r="C20" t="s">
        <v>799</v>
      </c>
      <c r="D20" t="s">
        <v>800</v>
      </c>
    </row>
    <row r="21" spans="1:4">
      <c r="A21" s="1215">
        <v>20</v>
      </c>
      <c r="B21" t="s">
        <v>785</v>
      </c>
      <c r="C21" t="s">
        <v>801</v>
      </c>
      <c r="D21" t="s">
        <v>802</v>
      </c>
    </row>
    <row r="22" spans="1:4">
      <c r="A22" s="1215">
        <v>21</v>
      </c>
      <c r="B22" t="s">
        <v>785</v>
      </c>
      <c r="C22" t="s">
        <v>803</v>
      </c>
      <c r="D22" t="s">
        <v>804</v>
      </c>
    </row>
    <row r="23" spans="1:4">
      <c r="A23" s="1215">
        <v>22</v>
      </c>
      <c r="B23" t="s">
        <v>785</v>
      </c>
      <c r="C23" t="s">
        <v>805</v>
      </c>
      <c r="D23" t="s">
        <v>806</v>
      </c>
    </row>
    <row r="24" spans="1:4">
      <c r="A24" s="1215">
        <v>23</v>
      </c>
      <c r="B24" t="s">
        <v>785</v>
      </c>
      <c r="C24" t="s">
        <v>807</v>
      </c>
      <c r="D24" t="s">
        <v>808</v>
      </c>
    </row>
    <row r="25" spans="1:4">
      <c r="A25" s="1215">
        <v>24</v>
      </c>
      <c r="B25" t="s">
        <v>785</v>
      </c>
      <c r="C25" t="s">
        <v>809</v>
      </c>
      <c r="D25" t="s">
        <v>810</v>
      </c>
    </row>
    <row r="26" spans="1:4">
      <c r="A26" s="1215">
        <v>25</v>
      </c>
      <c r="B26" t="s">
        <v>811</v>
      </c>
      <c r="C26" t="s">
        <v>811</v>
      </c>
      <c r="D26" t="s">
        <v>812</v>
      </c>
    </row>
    <row r="27" spans="1:4">
      <c r="A27" s="1215">
        <v>26</v>
      </c>
      <c r="B27" t="s">
        <v>811</v>
      </c>
      <c r="C27" t="s">
        <v>813</v>
      </c>
      <c r="D27" t="s">
        <v>814</v>
      </c>
    </row>
    <row r="28" spans="1:4">
      <c r="A28" s="1215">
        <v>27</v>
      </c>
      <c r="B28" t="s">
        <v>811</v>
      </c>
      <c r="C28" t="s">
        <v>815</v>
      </c>
      <c r="D28" t="s">
        <v>816</v>
      </c>
    </row>
    <row r="29" spans="1:4">
      <c r="A29" s="1215">
        <v>28</v>
      </c>
      <c r="B29" t="s">
        <v>811</v>
      </c>
      <c r="C29" t="s">
        <v>817</v>
      </c>
      <c r="D29" t="s">
        <v>818</v>
      </c>
    </row>
    <row r="30" spans="1:4">
      <c r="A30" s="1215">
        <v>29</v>
      </c>
      <c r="B30" t="s">
        <v>811</v>
      </c>
      <c r="C30" t="s">
        <v>819</v>
      </c>
      <c r="D30" t="s">
        <v>820</v>
      </c>
    </row>
    <row r="31" spans="1:4">
      <c r="A31" s="1215">
        <v>30</v>
      </c>
      <c r="B31" t="s">
        <v>811</v>
      </c>
      <c r="C31" t="s">
        <v>821</v>
      </c>
      <c r="D31" t="s">
        <v>822</v>
      </c>
    </row>
    <row r="32" spans="1:4">
      <c r="A32" s="1215">
        <v>31</v>
      </c>
      <c r="B32" t="s">
        <v>811</v>
      </c>
      <c r="C32" t="s">
        <v>823</v>
      </c>
      <c r="D32" t="s">
        <v>824</v>
      </c>
    </row>
    <row r="33" spans="1:4">
      <c r="A33" s="1215">
        <v>32</v>
      </c>
      <c r="B33" t="s">
        <v>811</v>
      </c>
      <c r="C33" t="s">
        <v>825</v>
      </c>
      <c r="D33" t="s">
        <v>826</v>
      </c>
    </row>
    <row r="34" spans="1:4">
      <c r="A34" s="1215">
        <v>33</v>
      </c>
      <c r="B34" t="s">
        <v>811</v>
      </c>
      <c r="C34" t="s">
        <v>827</v>
      </c>
      <c r="D34" t="s">
        <v>828</v>
      </c>
    </row>
    <row r="35" spans="1:4">
      <c r="A35" s="1215">
        <v>34</v>
      </c>
      <c r="B35" t="s">
        <v>811</v>
      </c>
      <c r="C35" t="s">
        <v>829</v>
      </c>
      <c r="D35" t="s">
        <v>830</v>
      </c>
    </row>
    <row r="36" spans="1:4">
      <c r="A36" s="1215">
        <v>35</v>
      </c>
      <c r="B36" t="s">
        <v>831</v>
      </c>
      <c r="C36" t="s">
        <v>833</v>
      </c>
      <c r="D36" t="s">
        <v>834</v>
      </c>
    </row>
    <row r="37" spans="1:4">
      <c r="A37" s="1215">
        <v>36</v>
      </c>
      <c r="B37" t="s">
        <v>831</v>
      </c>
      <c r="C37" t="s">
        <v>835</v>
      </c>
      <c r="D37" t="s">
        <v>836</v>
      </c>
    </row>
    <row r="38" spans="1:4">
      <c r="A38" s="1215">
        <v>37</v>
      </c>
      <c r="B38" t="s">
        <v>831</v>
      </c>
      <c r="C38" t="s">
        <v>837</v>
      </c>
      <c r="D38" t="s">
        <v>838</v>
      </c>
    </row>
    <row r="39" spans="1:4">
      <c r="A39" s="1215">
        <v>38</v>
      </c>
      <c r="B39" t="s">
        <v>831</v>
      </c>
      <c r="C39" t="s">
        <v>839</v>
      </c>
      <c r="D39" t="s">
        <v>840</v>
      </c>
    </row>
    <row r="40" spans="1:4">
      <c r="A40" s="1215">
        <v>39</v>
      </c>
      <c r="B40" t="s">
        <v>831</v>
      </c>
      <c r="C40" t="s">
        <v>831</v>
      </c>
      <c r="D40" t="s">
        <v>832</v>
      </c>
    </row>
    <row r="41" spans="1:4">
      <c r="A41" s="1215">
        <v>40</v>
      </c>
      <c r="B41" t="s">
        <v>831</v>
      </c>
      <c r="C41" t="s">
        <v>841</v>
      </c>
      <c r="D41" t="s">
        <v>842</v>
      </c>
    </row>
    <row r="42" spans="1:4">
      <c r="A42" s="1215">
        <v>41</v>
      </c>
      <c r="B42" t="s">
        <v>831</v>
      </c>
      <c r="C42" t="s">
        <v>843</v>
      </c>
      <c r="D42" t="s">
        <v>844</v>
      </c>
    </row>
    <row r="43" spans="1:4">
      <c r="A43" s="1215">
        <v>42</v>
      </c>
      <c r="B43" t="s">
        <v>831</v>
      </c>
      <c r="C43" t="s">
        <v>845</v>
      </c>
      <c r="D43" t="s">
        <v>846</v>
      </c>
    </row>
    <row r="44" spans="1:4">
      <c r="A44" s="1215">
        <v>43</v>
      </c>
      <c r="B44" t="s">
        <v>831</v>
      </c>
      <c r="C44" t="s">
        <v>847</v>
      </c>
      <c r="D44" t="s">
        <v>848</v>
      </c>
    </row>
    <row r="45" spans="1:4">
      <c r="A45" s="1215">
        <v>44</v>
      </c>
      <c r="B45" t="s">
        <v>831</v>
      </c>
      <c r="C45" t="s">
        <v>849</v>
      </c>
      <c r="D45" t="s">
        <v>850</v>
      </c>
    </row>
    <row r="46" spans="1:4">
      <c r="A46" s="1215">
        <v>45</v>
      </c>
      <c r="B46" t="s">
        <v>831</v>
      </c>
      <c r="C46" t="s">
        <v>851</v>
      </c>
      <c r="D46" t="s">
        <v>852</v>
      </c>
    </row>
    <row r="47" spans="1:4">
      <c r="A47" s="1215">
        <v>46</v>
      </c>
      <c r="B47" t="s">
        <v>831</v>
      </c>
      <c r="C47" t="s">
        <v>853</v>
      </c>
      <c r="D47" t="s">
        <v>854</v>
      </c>
    </row>
    <row r="48" spans="1:4">
      <c r="A48" s="1215">
        <v>47</v>
      </c>
      <c r="B48" t="s">
        <v>855</v>
      </c>
      <c r="C48" t="s">
        <v>857</v>
      </c>
      <c r="D48" t="s">
        <v>858</v>
      </c>
    </row>
    <row r="49" spans="1:4">
      <c r="A49" s="1215">
        <v>48</v>
      </c>
      <c r="B49" t="s">
        <v>855</v>
      </c>
      <c r="C49" t="s">
        <v>859</v>
      </c>
      <c r="D49" t="s">
        <v>860</v>
      </c>
    </row>
    <row r="50" spans="1:4">
      <c r="A50" s="1215">
        <v>49</v>
      </c>
      <c r="B50" t="s">
        <v>855</v>
      </c>
      <c r="C50" t="s">
        <v>861</v>
      </c>
      <c r="D50" t="s">
        <v>862</v>
      </c>
    </row>
    <row r="51" spans="1:4">
      <c r="A51" s="1215">
        <v>50</v>
      </c>
      <c r="B51" t="s">
        <v>855</v>
      </c>
      <c r="C51" t="s">
        <v>855</v>
      </c>
      <c r="D51" t="s">
        <v>856</v>
      </c>
    </row>
    <row r="52" spans="1:4">
      <c r="A52" s="1215">
        <v>51</v>
      </c>
      <c r="B52" t="s">
        <v>855</v>
      </c>
      <c r="C52" t="s">
        <v>863</v>
      </c>
      <c r="D52" t="s">
        <v>864</v>
      </c>
    </row>
    <row r="53" spans="1:4">
      <c r="A53" s="1215">
        <v>52</v>
      </c>
      <c r="B53" t="s">
        <v>855</v>
      </c>
      <c r="C53" t="s">
        <v>865</v>
      </c>
      <c r="D53" t="s">
        <v>866</v>
      </c>
    </row>
    <row r="54" spans="1:4">
      <c r="A54" s="1215">
        <v>53</v>
      </c>
      <c r="B54" t="s">
        <v>855</v>
      </c>
      <c r="C54" t="s">
        <v>867</v>
      </c>
      <c r="D54" t="s">
        <v>868</v>
      </c>
    </row>
    <row r="55" spans="1:4">
      <c r="A55" s="1215">
        <v>54</v>
      </c>
      <c r="B55" t="s">
        <v>855</v>
      </c>
      <c r="C55" t="s">
        <v>869</v>
      </c>
      <c r="D55" t="s">
        <v>870</v>
      </c>
    </row>
    <row r="56" spans="1:4">
      <c r="A56" s="1215">
        <v>55</v>
      </c>
      <c r="B56" t="s">
        <v>855</v>
      </c>
      <c r="C56" t="s">
        <v>871</v>
      </c>
      <c r="D56" t="s">
        <v>872</v>
      </c>
    </row>
    <row r="57" spans="1:4">
      <c r="A57" s="1215">
        <v>56</v>
      </c>
      <c r="B57" t="s">
        <v>855</v>
      </c>
      <c r="C57" t="s">
        <v>873</v>
      </c>
      <c r="D57" t="s">
        <v>874</v>
      </c>
    </row>
    <row r="58" spans="1:4">
      <c r="A58" s="1215">
        <v>57</v>
      </c>
      <c r="B58" t="s">
        <v>855</v>
      </c>
      <c r="C58" t="s">
        <v>875</v>
      </c>
      <c r="D58" t="s">
        <v>876</v>
      </c>
    </row>
    <row r="59" spans="1:4">
      <c r="A59" s="1215">
        <v>58</v>
      </c>
      <c r="B59" t="s">
        <v>855</v>
      </c>
      <c r="C59" t="s">
        <v>877</v>
      </c>
      <c r="D59" t="s">
        <v>878</v>
      </c>
    </row>
    <row r="60" spans="1:4">
      <c r="A60" s="1215">
        <v>59</v>
      </c>
      <c r="B60" t="s">
        <v>855</v>
      </c>
      <c r="C60" t="s">
        <v>879</v>
      </c>
      <c r="D60" t="s">
        <v>880</v>
      </c>
    </row>
    <row r="61" spans="1:4">
      <c r="A61" s="1215">
        <v>60</v>
      </c>
      <c r="B61" t="s">
        <v>855</v>
      </c>
      <c r="C61" t="s">
        <v>881</v>
      </c>
      <c r="D61" t="s">
        <v>882</v>
      </c>
    </row>
    <row r="62" spans="1:4">
      <c r="A62" s="1215">
        <v>61</v>
      </c>
      <c r="B62" t="s">
        <v>883</v>
      </c>
      <c r="C62" t="s">
        <v>883</v>
      </c>
      <c r="D62" t="s">
        <v>884</v>
      </c>
    </row>
    <row r="63" spans="1:4">
      <c r="A63" s="1215">
        <v>62</v>
      </c>
      <c r="B63" t="s">
        <v>883</v>
      </c>
      <c r="C63" t="s">
        <v>885</v>
      </c>
      <c r="D63" t="s">
        <v>886</v>
      </c>
    </row>
    <row r="64" spans="1:4">
      <c r="A64" s="1215">
        <v>63</v>
      </c>
      <c r="B64" t="s">
        <v>883</v>
      </c>
      <c r="C64" t="s">
        <v>887</v>
      </c>
      <c r="D64" t="s">
        <v>888</v>
      </c>
    </row>
    <row r="65" spans="1:4">
      <c r="A65" s="1215">
        <v>64</v>
      </c>
      <c r="B65" t="s">
        <v>883</v>
      </c>
      <c r="C65" t="s">
        <v>889</v>
      </c>
      <c r="D65" t="s">
        <v>890</v>
      </c>
    </row>
    <row r="66" spans="1:4">
      <c r="A66" s="1215">
        <v>65</v>
      </c>
      <c r="B66" t="s">
        <v>883</v>
      </c>
      <c r="C66" t="s">
        <v>891</v>
      </c>
      <c r="D66" t="s">
        <v>892</v>
      </c>
    </row>
    <row r="67" spans="1:4">
      <c r="A67" s="1215">
        <v>66</v>
      </c>
      <c r="B67" t="s">
        <v>883</v>
      </c>
      <c r="C67" t="s">
        <v>893</v>
      </c>
      <c r="D67" t="s">
        <v>894</v>
      </c>
    </row>
    <row r="68" spans="1:4">
      <c r="A68" s="1215">
        <v>67</v>
      </c>
      <c r="B68" t="s">
        <v>883</v>
      </c>
      <c r="C68" t="s">
        <v>895</v>
      </c>
      <c r="D68" t="s">
        <v>896</v>
      </c>
    </row>
    <row r="69" spans="1:4">
      <c r="A69" s="1215">
        <v>68</v>
      </c>
      <c r="B69" t="s">
        <v>883</v>
      </c>
      <c r="C69" t="s">
        <v>897</v>
      </c>
      <c r="D69" t="s">
        <v>898</v>
      </c>
    </row>
    <row r="70" spans="1:4">
      <c r="A70" s="1215">
        <v>69</v>
      </c>
      <c r="B70" t="s">
        <v>883</v>
      </c>
      <c r="C70" t="s">
        <v>899</v>
      </c>
      <c r="D70" t="s">
        <v>900</v>
      </c>
    </row>
    <row r="71" spans="1:4">
      <c r="A71" s="1215">
        <v>70</v>
      </c>
      <c r="B71" t="s">
        <v>883</v>
      </c>
      <c r="C71" t="s">
        <v>901</v>
      </c>
      <c r="D71" t="s">
        <v>902</v>
      </c>
    </row>
    <row r="72" spans="1:4">
      <c r="A72" s="1215">
        <v>71</v>
      </c>
      <c r="B72" t="s">
        <v>883</v>
      </c>
      <c r="C72" t="s">
        <v>903</v>
      </c>
      <c r="D72" t="s">
        <v>904</v>
      </c>
    </row>
    <row r="73" spans="1:4">
      <c r="A73" s="1215">
        <v>72</v>
      </c>
      <c r="B73" t="s">
        <v>905</v>
      </c>
      <c r="C73" t="s">
        <v>905</v>
      </c>
      <c r="D73" t="s">
        <v>906</v>
      </c>
    </row>
    <row r="74" spans="1:4">
      <c r="A74" s="1215">
        <v>73</v>
      </c>
      <c r="B74" t="s">
        <v>907</v>
      </c>
      <c r="C74" t="s">
        <v>907</v>
      </c>
      <c r="D74" t="s">
        <v>908</v>
      </c>
    </row>
    <row r="75" spans="1:4">
      <c r="A75" s="1215">
        <v>74</v>
      </c>
      <c r="B75" t="s">
        <v>909</v>
      </c>
      <c r="C75" t="s">
        <v>909</v>
      </c>
      <c r="D75" t="s">
        <v>910</v>
      </c>
    </row>
    <row r="76" spans="1:4">
      <c r="A76" s="1215">
        <v>75</v>
      </c>
      <c r="B76" t="s">
        <v>911</v>
      </c>
      <c r="C76" t="s">
        <v>911</v>
      </c>
      <c r="D76" t="s">
        <v>912</v>
      </c>
    </row>
    <row r="77" spans="1:4">
      <c r="A77" s="1215">
        <v>76</v>
      </c>
      <c r="B77" t="s">
        <v>913</v>
      </c>
      <c r="C77" t="s">
        <v>913</v>
      </c>
      <c r="D77" t="s">
        <v>914</v>
      </c>
    </row>
    <row r="78" spans="1:4">
      <c r="A78" s="1215">
        <v>77</v>
      </c>
      <c r="B78" t="s">
        <v>915</v>
      </c>
      <c r="C78" t="s">
        <v>915</v>
      </c>
      <c r="D78" t="s">
        <v>916</v>
      </c>
    </row>
    <row r="79" spans="1:4">
      <c r="A79" s="1215">
        <v>78</v>
      </c>
      <c r="B79" t="s">
        <v>917</v>
      </c>
      <c r="C79" t="s">
        <v>917</v>
      </c>
      <c r="D79" t="s">
        <v>918</v>
      </c>
    </row>
    <row r="80" spans="1:4">
      <c r="A80" s="1215">
        <v>79</v>
      </c>
      <c r="B80" t="s">
        <v>919</v>
      </c>
      <c r="C80" t="s">
        <v>919</v>
      </c>
      <c r="D80" t="s">
        <v>920</v>
      </c>
    </row>
    <row r="81" spans="1:4">
      <c r="A81" s="1215">
        <v>80</v>
      </c>
      <c r="B81" t="s">
        <v>921</v>
      </c>
      <c r="C81" t="s">
        <v>921</v>
      </c>
      <c r="D81" t="s">
        <v>922</v>
      </c>
    </row>
    <row r="82" spans="1:4">
      <c r="A82" s="1215">
        <v>81</v>
      </c>
      <c r="B82" t="s">
        <v>923</v>
      </c>
      <c r="C82" t="s">
        <v>923</v>
      </c>
      <c r="D82" t="s">
        <v>924</v>
      </c>
    </row>
    <row r="83" spans="1:4">
      <c r="A83" s="1215">
        <v>82</v>
      </c>
      <c r="B83" t="s">
        <v>925</v>
      </c>
      <c r="C83" t="s">
        <v>925</v>
      </c>
      <c r="D83" t="s">
        <v>926</v>
      </c>
    </row>
    <row r="84" spans="1:4">
      <c r="A84" s="1215">
        <v>83</v>
      </c>
      <c r="B84" t="s">
        <v>927</v>
      </c>
      <c r="C84" t="s">
        <v>927</v>
      </c>
      <c r="D84" t="s">
        <v>928</v>
      </c>
    </row>
    <row r="85" spans="1:4">
      <c r="A85" s="1215">
        <v>84</v>
      </c>
      <c r="B85" t="s">
        <v>929</v>
      </c>
      <c r="C85" t="s">
        <v>929</v>
      </c>
      <c r="D85" t="s">
        <v>930</v>
      </c>
    </row>
    <row r="86" spans="1:4">
      <c r="A86" s="1215">
        <v>85</v>
      </c>
      <c r="B86" t="s">
        <v>931</v>
      </c>
      <c r="C86" t="s">
        <v>931</v>
      </c>
      <c r="D86" t="s">
        <v>932</v>
      </c>
    </row>
    <row r="87" spans="1:4">
      <c r="A87" s="1215">
        <v>86</v>
      </c>
      <c r="B87" t="s">
        <v>931</v>
      </c>
      <c r="C87" t="s">
        <v>933</v>
      </c>
      <c r="D87" t="s">
        <v>934</v>
      </c>
    </row>
    <row r="88" spans="1:4">
      <c r="A88" s="1215">
        <v>87</v>
      </c>
      <c r="B88" t="s">
        <v>931</v>
      </c>
      <c r="C88" t="s">
        <v>935</v>
      </c>
      <c r="D88" t="s">
        <v>936</v>
      </c>
    </row>
    <row r="89" spans="1:4">
      <c r="A89" s="1215">
        <v>88</v>
      </c>
      <c r="B89" t="s">
        <v>931</v>
      </c>
      <c r="C89" t="s">
        <v>937</v>
      </c>
      <c r="D89" t="s">
        <v>938</v>
      </c>
    </row>
    <row r="90" spans="1:4">
      <c r="A90" s="1215">
        <v>89</v>
      </c>
      <c r="B90" t="s">
        <v>931</v>
      </c>
      <c r="C90" t="s">
        <v>939</v>
      </c>
      <c r="D90" t="s">
        <v>940</v>
      </c>
    </row>
    <row r="91" spans="1:4">
      <c r="A91" s="1215">
        <v>90</v>
      </c>
      <c r="B91" t="s">
        <v>931</v>
      </c>
      <c r="C91" t="s">
        <v>941</v>
      </c>
      <c r="D91" t="s">
        <v>942</v>
      </c>
    </row>
    <row r="92" spans="1:4">
      <c r="A92" s="1215">
        <v>91</v>
      </c>
      <c r="B92" t="s">
        <v>931</v>
      </c>
      <c r="C92" t="s">
        <v>943</v>
      </c>
      <c r="D92" t="s">
        <v>944</v>
      </c>
    </row>
    <row r="93" spans="1:4">
      <c r="A93" s="1215">
        <v>92</v>
      </c>
      <c r="B93" t="s">
        <v>931</v>
      </c>
      <c r="C93" t="s">
        <v>945</v>
      </c>
      <c r="D93" t="s">
        <v>946</v>
      </c>
    </row>
    <row r="94" spans="1:4">
      <c r="A94" s="1215">
        <v>93</v>
      </c>
      <c r="B94" t="s">
        <v>947</v>
      </c>
      <c r="C94" t="s">
        <v>947</v>
      </c>
      <c r="D94" t="s">
        <v>948</v>
      </c>
    </row>
    <row r="95" spans="1:4">
      <c r="A95" s="1215">
        <v>94</v>
      </c>
      <c r="B95" t="s">
        <v>949</v>
      </c>
      <c r="C95" t="s">
        <v>951</v>
      </c>
      <c r="D95" t="s">
        <v>952</v>
      </c>
    </row>
    <row r="96" spans="1:4">
      <c r="A96" s="1215">
        <v>95</v>
      </c>
      <c r="B96" t="s">
        <v>949</v>
      </c>
      <c r="C96" t="s">
        <v>949</v>
      </c>
      <c r="D96" t="s">
        <v>950</v>
      </c>
    </row>
    <row r="97" spans="1:4">
      <c r="A97" s="1215">
        <v>96</v>
      </c>
      <c r="B97" t="s">
        <v>949</v>
      </c>
      <c r="C97" t="s">
        <v>953</v>
      </c>
      <c r="D97" t="s">
        <v>954</v>
      </c>
    </row>
    <row r="98" spans="1:4">
      <c r="A98" s="1215">
        <v>97</v>
      </c>
      <c r="B98" t="s">
        <v>949</v>
      </c>
      <c r="C98" t="s">
        <v>955</v>
      </c>
      <c r="D98" t="s">
        <v>956</v>
      </c>
    </row>
    <row r="99" spans="1:4">
      <c r="A99" s="1215">
        <v>98</v>
      </c>
      <c r="B99" t="s">
        <v>957</v>
      </c>
      <c r="C99" t="s">
        <v>959</v>
      </c>
      <c r="D99" t="s">
        <v>960</v>
      </c>
    </row>
    <row r="100" spans="1:4">
      <c r="A100" s="1215">
        <v>99</v>
      </c>
      <c r="B100" t="s">
        <v>957</v>
      </c>
      <c r="C100" t="s">
        <v>961</v>
      </c>
      <c r="D100" t="s">
        <v>962</v>
      </c>
    </row>
    <row r="101" spans="1:4">
      <c r="A101" s="1215">
        <v>100</v>
      </c>
      <c r="B101" t="s">
        <v>957</v>
      </c>
      <c r="C101" t="s">
        <v>963</v>
      </c>
      <c r="D101" t="s">
        <v>964</v>
      </c>
    </row>
    <row r="102" spans="1:4">
      <c r="A102" s="1215">
        <v>101</v>
      </c>
      <c r="B102" t="s">
        <v>957</v>
      </c>
      <c r="C102" t="s">
        <v>965</v>
      </c>
      <c r="D102" t="s">
        <v>966</v>
      </c>
    </row>
    <row r="103" spans="1:4">
      <c r="A103" s="1215">
        <v>102</v>
      </c>
      <c r="B103" t="s">
        <v>957</v>
      </c>
      <c r="C103" t="s">
        <v>957</v>
      </c>
      <c r="D103" t="s">
        <v>958</v>
      </c>
    </row>
    <row r="104" spans="1:4">
      <c r="A104" s="1215">
        <v>103</v>
      </c>
      <c r="B104" t="s">
        <v>957</v>
      </c>
      <c r="C104" t="s">
        <v>967</v>
      </c>
      <c r="D104" t="s">
        <v>968</v>
      </c>
    </row>
    <row r="105" spans="1:4">
      <c r="A105" s="1215">
        <v>104</v>
      </c>
      <c r="B105" t="s">
        <v>957</v>
      </c>
      <c r="C105" t="s">
        <v>969</v>
      </c>
      <c r="D105" t="s">
        <v>970</v>
      </c>
    </row>
    <row r="106" spans="1:4">
      <c r="A106" s="1215">
        <v>105</v>
      </c>
      <c r="B106" t="s">
        <v>957</v>
      </c>
      <c r="C106" t="s">
        <v>971</v>
      </c>
      <c r="D106" t="s">
        <v>972</v>
      </c>
    </row>
    <row r="107" spans="1:4">
      <c r="A107" s="1215">
        <v>106</v>
      </c>
      <c r="B107" t="s">
        <v>957</v>
      </c>
      <c r="C107" t="s">
        <v>973</v>
      </c>
      <c r="D107" t="s">
        <v>974</v>
      </c>
    </row>
    <row r="108" spans="1:4">
      <c r="A108" s="1215">
        <v>107</v>
      </c>
      <c r="B108" t="s">
        <v>957</v>
      </c>
      <c r="C108" t="s">
        <v>975</v>
      </c>
      <c r="D108" t="s">
        <v>976</v>
      </c>
    </row>
    <row r="109" spans="1:4">
      <c r="A109" s="1215">
        <v>108</v>
      </c>
      <c r="B109" t="s">
        <v>957</v>
      </c>
      <c r="C109" t="s">
        <v>977</v>
      </c>
      <c r="D109" t="s">
        <v>978</v>
      </c>
    </row>
    <row r="110" spans="1:4">
      <c r="A110" s="1215">
        <v>109</v>
      </c>
      <c r="B110" t="s">
        <v>957</v>
      </c>
      <c r="C110" t="s">
        <v>979</v>
      </c>
      <c r="D110" t="s">
        <v>980</v>
      </c>
    </row>
    <row r="111" spans="1:4">
      <c r="A111" s="1215">
        <v>110</v>
      </c>
      <c r="B111" t="s">
        <v>957</v>
      </c>
      <c r="C111" t="s">
        <v>981</v>
      </c>
      <c r="D111" t="s">
        <v>982</v>
      </c>
    </row>
    <row r="112" spans="1:4">
      <c r="A112" s="1215">
        <v>111</v>
      </c>
      <c r="B112" t="s">
        <v>983</v>
      </c>
      <c r="C112" t="s">
        <v>985</v>
      </c>
      <c r="D112" t="s">
        <v>986</v>
      </c>
    </row>
    <row r="113" spans="1:4">
      <c r="A113" s="1215">
        <v>112</v>
      </c>
      <c r="B113" t="s">
        <v>983</v>
      </c>
      <c r="C113" t="s">
        <v>987</v>
      </c>
      <c r="D113" t="s">
        <v>988</v>
      </c>
    </row>
    <row r="114" spans="1:4">
      <c r="A114" s="1215">
        <v>113</v>
      </c>
      <c r="B114" t="s">
        <v>983</v>
      </c>
      <c r="C114" t="s">
        <v>989</v>
      </c>
      <c r="D114" t="s">
        <v>990</v>
      </c>
    </row>
    <row r="115" spans="1:4">
      <c r="A115" s="1215">
        <v>114</v>
      </c>
      <c r="B115" t="s">
        <v>983</v>
      </c>
      <c r="C115" t="s">
        <v>991</v>
      </c>
      <c r="D115" t="s">
        <v>992</v>
      </c>
    </row>
    <row r="116" spans="1:4">
      <c r="A116" s="1215">
        <v>115</v>
      </c>
      <c r="B116" t="s">
        <v>983</v>
      </c>
      <c r="C116" t="s">
        <v>993</v>
      </c>
      <c r="D116" t="s">
        <v>994</v>
      </c>
    </row>
    <row r="117" spans="1:4">
      <c r="A117" s="1215">
        <v>116</v>
      </c>
      <c r="B117" t="s">
        <v>983</v>
      </c>
      <c r="C117" t="s">
        <v>983</v>
      </c>
      <c r="D117" t="s">
        <v>984</v>
      </c>
    </row>
    <row r="118" spans="1:4">
      <c r="A118" s="1215">
        <v>117</v>
      </c>
      <c r="B118" t="s">
        <v>983</v>
      </c>
      <c r="C118" t="s">
        <v>995</v>
      </c>
      <c r="D118" t="s">
        <v>996</v>
      </c>
    </row>
    <row r="119" spans="1:4">
      <c r="A119" s="1215">
        <v>118</v>
      </c>
      <c r="B119" t="s">
        <v>983</v>
      </c>
      <c r="C119" t="s">
        <v>997</v>
      </c>
      <c r="D119" t="s">
        <v>998</v>
      </c>
    </row>
    <row r="120" spans="1:4">
      <c r="A120" s="1215">
        <v>119</v>
      </c>
      <c r="B120" t="s">
        <v>983</v>
      </c>
      <c r="C120" t="s">
        <v>999</v>
      </c>
      <c r="D120" t="s">
        <v>1000</v>
      </c>
    </row>
    <row r="121" spans="1:4">
      <c r="A121" s="1215">
        <v>120</v>
      </c>
      <c r="B121" t="s">
        <v>983</v>
      </c>
      <c r="C121" t="s">
        <v>1001</v>
      </c>
      <c r="D121" t="s">
        <v>1002</v>
      </c>
    </row>
    <row r="122" spans="1:4">
      <c r="A122" s="1215">
        <v>121</v>
      </c>
      <c r="B122" t="s">
        <v>983</v>
      </c>
      <c r="C122" t="s">
        <v>1003</v>
      </c>
      <c r="D122" t="s">
        <v>1004</v>
      </c>
    </row>
    <row r="123" spans="1:4">
      <c r="A123" s="1215">
        <v>122</v>
      </c>
      <c r="B123" t="s">
        <v>983</v>
      </c>
      <c r="C123" t="s">
        <v>1005</v>
      </c>
      <c r="D123" t="s">
        <v>1006</v>
      </c>
    </row>
    <row r="124" spans="1:4">
      <c r="A124" s="1215">
        <v>123</v>
      </c>
      <c r="B124" t="s">
        <v>1007</v>
      </c>
      <c r="C124" t="s">
        <v>1009</v>
      </c>
      <c r="D124" t="s">
        <v>1010</v>
      </c>
    </row>
    <row r="125" spans="1:4">
      <c r="A125" s="1215">
        <v>124</v>
      </c>
      <c r="B125" t="s">
        <v>1007</v>
      </c>
      <c r="C125" t="s">
        <v>1011</v>
      </c>
      <c r="D125" t="s">
        <v>1012</v>
      </c>
    </row>
    <row r="126" spans="1:4">
      <c r="A126" s="1215">
        <v>125</v>
      </c>
      <c r="B126" t="s">
        <v>1007</v>
      </c>
      <c r="C126" t="s">
        <v>1013</v>
      </c>
      <c r="D126" t="s">
        <v>1014</v>
      </c>
    </row>
    <row r="127" spans="1:4">
      <c r="A127" s="1215">
        <v>126</v>
      </c>
      <c r="B127" t="s">
        <v>1007</v>
      </c>
      <c r="C127" t="s">
        <v>1015</v>
      </c>
      <c r="D127" t="s">
        <v>1016</v>
      </c>
    </row>
    <row r="128" spans="1:4">
      <c r="A128" s="1215">
        <v>127</v>
      </c>
      <c r="B128" t="s">
        <v>1007</v>
      </c>
      <c r="C128" t="s">
        <v>1017</v>
      </c>
      <c r="D128" t="s">
        <v>1018</v>
      </c>
    </row>
    <row r="129" spans="1:4">
      <c r="A129" s="1215">
        <v>128</v>
      </c>
      <c r="B129" t="s">
        <v>1007</v>
      </c>
      <c r="C129" t="s">
        <v>1019</v>
      </c>
      <c r="D129" t="s">
        <v>1020</v>
      </c>
    </row>
    <row r="130" spans="1:4">
      <c r="A130" s="1215">
        <v>129</v>
      </c>
      <c r="B130" t="s">
        <v>1007</v>
      </c>
      <c r="C130" t="s">
        <v>1007</v>
      </c>
      <c r="D130" t="s">
        <v>1008</v>
      </c>
    </row>
    <row r="131" spans="1:4">
      <c r="A131" s="1215">
        <v>130</v>
      </c>
      <c r="B131" t="s">
        <v>1007</v>
      </c>
      <c r="C131" t="s">
        <v>1021</v>
      </c>
      <c r="D131" t="s">
        <v>1022</v>
      </c>
    </row>
    <row r="132" spans="1:4">
      <c r="A132" s="1215">
        <v>131</v>
      </c>
      <c r="B132" t="s">
        <v>1007</v>
      </c>
      <c r="C132" t="s">
        <v>1023</v>
      </c>
      <c r="D132" t="s">
        <v>1024</v>
      </c>
    </row>
    <row r="133" spans="1:4">
      <c r="A133" s="1215">
        <v>132</v>
      </c>
      <c r="B133" t="s">
        <v>1007</v>
      </c>
      <c r="C133" t="s">
        <v>1025</v>
      </c>
      <c r="D133" t="s">
        <v>1026</v>
      </c>
    </row>
    <row r="134" spans="1:4">
      <c r="A134" s="1215">
        <v>133</v>
      </c>
      <c r="B134" t="s">
        <v>1007</v>
      </c>
      <c r="C134" t="s">
        <v>1027</v>
      </c>
      <c r="D134" t="s">
        <v>1028</v>
      </c>
    </row>
    <row r="135" spans="1:4">
      <c r="A135" s="1215">
        <v>134</v>
      </c>
      <c r="B135" t="s">
        <v>1007</v>
      </c>
      <c r="C135" t="s">
        <v>1029</v>
      </c>
      <c r="D135" t="s">
        <v>1030</v>
      </c>
    </row>
    <row r="136" spans="1:4">
      <c r="A136" s="1215">
        <v>135</v>
      </c>
      <c r="B136" t="s">
        <v>1031</v>
      </c>
      <c r="C136" t="s">
        <v>1033</v>
      </c>
      <c r="D136" t="s">
        <v>1034</v>
      </c>
    </row>
    <row r="137" spans="1:4">
      <c r="A137" s="1215">
        <v>136</v>
      </c>
      <c r="B137" t="s">
        <v>1031</v>
      </c>
      <c r="C137" t="s">
        <v>1035</v>
      </c>
      <c r="D137" t="s">
        <v>1036</v>
      </c>
    </row>
    <row r="138" spans="1:4">
      <c r="A138" s="1215">
        <v>137</v>
      </c>
      <c r="B138" t="s">
        <v>1031</v>
      </c>
      <c r="C138" t="s">
        <v>1037</v>
      </c>
      <c r="D138" t="s">
        <v>1038</v>
      </c>
    </row>
    <row r="139" spans="1:4">
      <c r="A139" s="1215">
        <v>138</v>
      </c>
      <c r="B139" t="s">
        <v>1031</v>
      </c>
      <c r="C139" t="s">
        <v>1039</v>
      </c>
      <c r="D139" t="s">
        <v>1040</v>
      </c>
    </row>
    <row r="140" spans="1:4">
      <c r="A140" s="1215">
        <v>139</v>
      </c>
      <c r="B140" t="s">
        <v>1031</v>
      </c>
      <c r="C140" t="s">
        <v>1031</v>
      </c>
      <c r="D140" t="s">
        <v>1032</v>
      </c>
    </row>
    <row r="141" spans="1:4">
      <c r="A141" s="1215">
        <v>140</v>
      </c>
      <c r="B141" t="s">
        <v>1031</v>
      </c>
      <c r="C141" t="s">
        <v>1041</v>
      </c>
      <c r="D141" t="s">
        <v>1042</v>
      </c>
    </row>
    <row r="142" spans="1:4">
      <c r="A142" s="1215">
        <v>141</v>
      </c>
      <c r="B142" t="s">
        <v>1031</v>
      </c>
      <c r="C142" t="s">
        <v>1043</v>
      </c>
      <c r="D142" t="s">
        <v>1044</v>
      </c>
    </row>
    <row r="143" spans="1:4">
      <c r="A143" s="1215">
        <v>142</v>
      </c>
      <c r="B143" t="s">
        <v>1031</v>
      </c>
      <c r="C143" t="s">
        <v>1045</v>
      </c>
      <c r="D143" t="s">
        <v>1046</v>
      </c>
    </row>
    <row r="144" spans="1:4">
      <c r="A144" s="1215">
        <v>143</v>
      </c>
      <c r="B144" t="s">
        <v>1031</v>
      </c>
      <c r="C144" t="s">
        <v>1047</v>
      </c>
      <c r="D144" t="s">
        <v>1048</v>
      </c>
    </row>
    <row r="145" spans="1:4">
      <c r="A145" s="1215">
        <v>144</v>
      </c>
      <c r="B145" t="s">
        <v>1031</v>
      </c>
      <c r="C145" t="s">
        <v>1049</v>
      </c>
      <c r="D145" t="s">
        <v>1050</v>
      </c>
    </row>
    <row r="146" spans="1:4">
      <c r="A146" s="1215">
        <v>145</v>
      </c>
      <c r="B146" t="s">
        <v>1051</v>
      </c>
      <c r="C146" t="s">
        <v>1053</v>
      </c>
      <c r="D146" t="s">
        <v>1054</v>
      </c>
    </row>
    <row r="147" spans="1:4">
      <c r="A147" s="1215">
        <v>146</v>
      </c>
      <c r="B147" t="s">
        <v>1051</v>
      </c>
      <c r="C147" t="s">
        <v>1055</v>
      </c>
      <c r="D147" t="s">
        <v>1056</v>
      </c>
    </row>
    <row r="148" spans="1:4">
      <c r="A148" s="1215">
        <v>147</v>
      </c>
      <c r="B148" t="s">
        <v>1051</v>
      </c>
      <c r="C148" t="s">
        <v>1057</v>
      </c>
      <c r="D148" t="s">
        <v>1058</v>
      </c>
    </row>
    <row r="149" spans="1:4">
      <c r="A149" s="1215">
        <v>148</v>
      </c>
      <c r="B149" t="s">
        <v>1051</v>
      </c>
      <c r="C149" t="s">
        <v>1059</v>
      </c>
      <c r="D149" t="s">
        <v>1060</v>
      </c>
    </row>
    <row r="150" spans="1:4">
      <c r="A150" s="1215">
        <v>149</v>
      </c>
      <c r="B150" t="s">
        <v>1051</v>
      </c>
      <c r="C150" t="s">
        <v>1061</v>
      </c>
      <c r="D150" t="s">
        <v>1062</v>
      </c>
    </row>
    <row r="151" spans="1:4">
      <c r="A151" s="1215">
        <v>150</v>
      </c>
      <c r="B151" t="s">
        <v>1051</v>
      </c>
      <c r="C151" t="s">
        <v>1063</v>
      </c>
      <c r="D151" t="s">
        <v>1064</v>
      </c>
    </row>
    <row r="152" spans="1:4">
      <c r="A152" s="1215">
        <v>151</v>
      </c>
      <c r="B152" t="s">
        <v>1051</v>
      </c>
      <c r="C152" t="s">
        <v>1051</v>
      </c>
      <c r="D152" t="s">
        <v>1052</v>
      </c>
    </row>
    <row r="153" spans="1:4">
      <c r="A153" s="1215">
        <v>152</v>
      </c>
      <c r="B153" t="s">
        <v>1051</v>
      </c>
      <c r="C153" t="s">
        <v>1065</v>
      </c>
      <c r="D153" t="s">
        <v>1066</v>
      </c>
    </row>
    <row r="154" spans="1:4">
      <c r="A154" s="1215">
        <v>153</v>
      </c>
      <c r="B154" t="s">
        <v>1051</v>
      </c>
      <c r="C154" t="s">
        <v>1067</v>
      </c>
      <c r="D154" t="s">
        <v>1068</v>
      </c>
    </row>
    <row r="155" spans="1:4">
      <c r="A155" s="1215">
        <v>154</v>
      </c>
      <c r="B155" t="s">
        <v>1051</v>
      </c>
      <c r="C155" t="s">
        <v>1069</v>
      </c>
      <c r="D155" t="s">
        <v>1070</v>
      </c>
    </row>
    <row r="156" spans="1:4">
      <c r="A156" s="1215">
        <v>155</v>
      </c>
      <c r="B156" t="s">
        <v>1051</v>
      </c>
      <c r="C156" t="s">
        <v>1071</v>
      </c>
      <c r="D156" t="s">
        <v>1072</v>
      </c>
    </row>
    <row r="157" spans="1:4">
      <c r="A157" s="1215">
        <v>156</v>
      </c>
      <c r="B157" t="s">
        <v>1051</v>
      </c>
      <c r="C157" t="s">
        <v>1073</v>
      </c>
      <c r="D157" t="s">
        <v>1074</v>
      </c>
    </row>
    <row r="158" spans="1:4">
      <c r="A158" s="1215">
        <v>157</v>
      </c>
      <c r="B158" t="s">
        <v>1051</v>
      </c>
      <c r="C158" t="s">
        <v>1075</v>
      </c>
      <c r="D158" t="s">
        <v>1076</v>
      </c>
    </row>
    <row r="159" spans="1:4">
      <c r="A159" s="1215">
        <v>158</v>
      </c>
      <c r="B159" t="s">
        <v>1051</v>
      </c>
      <c r="C159" t="s">
        <v>1077</v>
      </c>
      <c r="D159" t="s">
        <v>1078</v>
      </c>
    </row>
    <row r="160" spans="1:4">
      <c r="A160" s="1215">
        <v>159</v>
      </c>
      <c r="B160" t="s">
        <v>1051</v>
      </c>
      <c r="C160" t="s">
        <v>1079</v>
      </c>
      <c r="D160" t="s">
        <v>1080</v>
      </c>
    </row>
    <row r="161" spans="1:4">
      <c r="A161" s="1215">
        <v>160</v>
      </c>
      <c r="B161" t="s">
        <v>1081</v>
      </c>
      <c r="C161" t="s">
        <v>1083</v>
      </c>
      <c r="D161" t="s">
        <v>1084</v>
      </c>
    </row>
    <row r="162" spans="1:4">
      <c r="A162" s="1215">
        <v>161</v>
      </c>
      <c r="B162" t="s">
        <v>1081</v>
      </c>
      <c r="C162" t="s">
        <v>1081</v>
      </c>
      <c r="D162" t="s">
        <v>1082</v>
      </c>
    </row>
    <row r="163" spans="1:4">
      <c r="A163" s="1215">
        <v>162</v>
      </c>
      <c r="B163" t="s">
        <v>1081</v>
      </c>
      <c r="C163" t="s">
        <v>1085</v>
      </c>
      <c r="D163" t="s">
        <v>1086</v>
      </c>
    </row>
    <row r="164" spans="1:4">
      <c r="A164" s="1215">
        <v>163</v>
      </c>
      <c r="B164" t="s">
        <v>1081</v>
      </c>
      <c r="C164" t="s">
        <v>1087</v>
      </c>
      <c r="D164" t="s">
        <v>1088</v>
      </c>
    </row>
    <row r="165" spans="1:4">
      <c r="A165" s="1215">
        <v>164</v>
      </c>
      <c r="B165" t="s">
        <v>1089</v>
      </c>
      <c r="C165" t="s">
        <v>1091</v>
      </c>
      <c r="D165" t="s">
        <v>1092</v>
      </c>
    </row>
    <row r="166" spans="1:4">
      <c r="A166" s="1215">
        <v>165</v>
      </c>
      <c r="B166" t="s">
        <v>1089</v>
      </c>
      <c r="C166" t="s">
        <v>1093</v>
      </c>
      <c r="D166" t="s">
        <v>1094</v>
      </c>
    </row>
    <row r="167" spans="1:4">
      <c r="A167" s="1215">
        <v>166</v>
      </c>
      <c r="B167" t="s">
        <v>1089</v>
      </c>
      <c r="C167" t="s">
        <v>1095</v>
      </c>
      <c r="D167" t="s">
        <v>1096</v>
      </c>
    </row>
    <row r="168" spans="1:4">
      <c r="A168" s="1215">
        <v>167</v>
      </c>
      <c r="B168" t="s">
        <v>1089</v>
      </c>
      <c r="C168" t="s">
        <v>1097</v>
      </c>
      <c r="D168" t="s">
        <v>1098</v>
      </c>
    </row>
    <row r="169" spans="1:4">
      <c r="A169" s="1215">
        <v>168</v>
      </c>
      <c r="B169" t="s">
        <v>1089</v>
      </c>
      <c r="C169" t="s">
        <v>1099</v>
      </c>
      <c r="D169" t="s">
        <v>1100</v>
      </c>
    </row>
    <row r="170" spans="1:4">
      <c r="A170" s="1215">
        <v>169</v>
      </c>
      <c r="B170" t="s">
        <v>1089</v>
      </c>
      <c r="C170" t="s">
        <v>1101</v>
      </c>
      <c r="D170" t="s">
        <v>1102</v>
      </c>
    </row>
    <row r="171" spans="1:4">
      <c r="A171" s="1215">
        <v>170</v>
      </c>
      <c r="B171" t="s">
        <v>1089</v>
      </c>
      <c r="C171" t="s">
        <v>1103</v>
      </c>
      <c r="D171" t="s">
        <v>1104</v>
      </c>
    </row>
    <row r="172" spans="1:4">
      <c r="A172" s="1215">
        <v>171</v>
      </c>
      <c r="B172" t="s">
        <v>1089</v>
      </c>
      <c r="C172" t="s">
        <v>1089</v>
      </c>
      <c r="D172" t="s">
        <v>1090</v>
      </c>
    </row>
    <row r="173" spans="1:4">
      <c r="A173" s="1215">
        <v>172</v>
      </c>
      <c r="B173" t="s">
        <v>1089</v>
      </c>
      <c r="C173" t="s">
        <v>1105</v>
      </c>
      <c r="D173" t="s">
        <v>1106</v>
      </c>
    </row>
    <row r="174" spans="1:4">
      <c r="A174" s="1215">
        <v>173</v>
      </c>
      <c r="B174" t="s">
        <v>1089</v>
      </c>
      <c r="C174" t="s">
        <v>1107</v>
      </c>
      <c r="D174" t="s">
        <v>1108</v>
      </c>
    </row>
    <row r="175" spans="1:4">
      <c r="A175" s="1215">
        <v>174</v>
      </c>
      <c r="B175" t="s">
        <v>1089</v>
      </c>
      <c r="C175" t="s">
        <v>1109</v>
      </c>
      <c r="D175" t="s">
        <v>1110</v>
      </c>
    </row>
    <row r="176" spans="1:4">
      <c r="A176" s="1215">
        <v>175</v>
      </c>
      <c r="B176" t="s">
        <v>1089</v>
      </c>
      <c r="C176" t="s">
        <v>1111</v>
      </c>
      <c r="D176" t="s">
        <v>1112</v>
      </c>
    </row>
    <row r="177" spans="1:4">
      <c r="A177" s="1215">
        <v>176</v>
      </c>
      <c r="B177" t="s">
        <v>1089</v>
      </c>
      <c r="C177" t="s">
        <v>1113</v>
      </c>
      <c r="D177" t="s">
        <v>1114</v>
      </c>
    </row>
    <row r="178" spans="1:4">
      <c r="A178" s="1215">
        <v>177</v>
      </c>
      <c r="B178" t="s">
        <v>1089</v>
      </c>
      <c r="C178" t="s">
        <v>1115</v>
      </c>
      <c r="D178" t="s">
        <v>1116</v>
      </c>
    </row>
    <row r="179" spans="1:4">
      <c r="A179" s="1215">
        <v>178</v>
      </c>
      <c r="B179" t="s">
        <v>1089</v>
      </c>
      <c r="C179" t="s">
        <v>1117</v>
      </c>
      <c r="D179" t="s">
        <v>1118</v>
      </c>
    </row>
    <row r="180" spans="1:4">
      <c r="A180" s="1215">
        <v>179</v>
      </c>
      <c r="B180" t="s">
        <v>1089</v>
      </c>
      <c r="C180" t="s">
        <v>1119</v>
      </c>
      <c r="D180" t="s">
        <v>1120</v>
      </c>
    </row>
    <row r="181" spans="1:4">
      <c r="A181" s="1215">
        <v>180</v>
      </c>
      <c r="B181" t="s">
        <v>1121</v>
      </c>
      <c r="C181" t="s">
        <v>1123</v>
      </c>
      <c r="D181" t="s">
        <v>1124</v>
      </c>
    </row>
    <row r="182" spans="1:4">
      <c r="A182" s="1215">
        <v>181</v>
      </c>
      <c r="B182" t="s">
        <v>1121</v>
      </c>
      <c r="C182" t="s">
        <v>1125</v>
      </c>
      <c r="D182" t="s">
        <v>1126</v>
      </c>
    </row>
    <row r="183" spans="1:4">
      <c r="A183" s="1215">
        <v>182</v>
      </c>
      <c r="B183" t="s">
        <v>1121</v>
      </c>
      <c r="C183" t="s">
        <v>1121</v>
      </c>
      <c r="D183" t="s">
        <v>1122</v>
      </c>
    </row>
    <row r="184" spans="1:4">
      <c r="A184" s="1215">
        <v>183</v>
      </c>
      <c r="B184" t="s">
        <v>1121</v>
      </c>
      <c r="C184" t="s">
        <v>1127</v>
      </c>
      <c r="D184" t="s">
        <v>1128</v>
      </c>
    </row>
    <row r="185" spans="1:4">
      <c r="A185" s="1215">
        <v>184</v>
      </c>
      <c r="B185" t="s">
        <v>1121</v>
      </c>
      <c r="C185" t="s">
        <v>1129</v>
      </c>
      <c r="D185" t="s">
        <v>1130</v>
      </c>
    </row>
    <row r="186" spans="1:4">
      <c r="A186" s="1215">
        <v>185</v>
      </c>
      <c r="B186" t="s">
        <v>1121</v>
      </c>
      <c r="C186" t="s">
        <v>1131</v>
      </c>
      <c r="D186" t="s">
        <v>1132</v>
      </c>
    </row>
    <row r="187" spans="1:4">
      <c r="A187" s="1215">
        <v>186</v>
      </c>
      <c r="B187" t="s">
        <v>1121</v>
      </c>
      <c r="C187" t="s">
        <v>1133</v>
      </c>
      <c r="D187" t="s">
        <v>1134</v>
      </c>
    </row>
    <row r="188" spans="1:4">
      <c r="A188" s="1215">
        <v>187</v>
      </c>
      <c r="B188" t="s">
        <v>1121</v>
      </c>
      <c r="C188" t="s">
        <v>1135</v>
      </c>
      <c r="D188" t="s">
        <v>1136</v>
      </c>
    </row>
    <row r="189" spans="1:4">
      <c r="A189" s="1215">
        <v>188</v>
      </c>
      <c r="B189" t="s">
        <v>1121</v>
      </c>
      <c r="C189" t="s">
        <v>1137</v>
      </c>
      <c r="D189" t="s">
        <v>1138</v>
      </c>
    </row>
    <row r="190" spans="1:4">
      <c r="A190" s="1215">
        <v>189</v>
      </c>
      <c r="B190" t="s">
        <v>1121</v>
      </c>
      <c r="C190" t="s">
        <v>1139</v>
      </c>
      <c r="D190" t="s">
        <v>1140</v>
      </c>
    </row>
    <row r="191" spans="1:4">
      <c r="A191" s="1215">
        <v>190</v>
      </c>
      <c r="B191" t="s">
        <v>1141</v>
      </c>
      <c r="C191" t="s">
        <v>1143</v>
      </c>
      <c r="D191" t="s">
        <v>1144</v>
      </c>
    </row>
    <row r="192" spans="1:4">
      <c r="A192" s="1215">
        <v>191</v>
      </c>
      <c r="B192" t="s">
        <v>1141</v>
      </c>
      <c r="C192" t="s">
        <v>1145</v>
      </c>
      <c r="D192" t="s">
        <v>1146</v>
      </c>
    </row>
    <row r="193" spans="1:4">
      <c r="A193" s="1215">
        <v>192</v>
      </c>
      <c r="B193" t="s">
        <v>1141</v>
      </c>
      <c r="C193" t="s">
        <v>1141</v>
      </c>
      <c r="D193" t="s">
        <v>1142</v>
      </c>
    </row>
    <row r="194" spans="1:4">
      <c r="A194" s="1215">
        <v>193</v>
      </c>
      <c r="B194" t="s">
        <v>1141</v>
      </c>
      <c r="C194" t="s">
        <v>1147</v>
      </c>
      <c r="D194" t="s">
        <v>1148</v>
      </c>
    </row>
    <row r="195" spans="1:4">
      <c r="A195" s="1215">
        <v>194</v>
      </c>
      <c r="B195" t="s">
        <v>1141</v>
      </c>
      <c r="C195" t="s">
        <v>893</v>
      </c>
      <c r="D195" t="s">
        <v>1149</v>
      </c>
    </row>
    <row r="196" spans="1:4">
      <c r="A196" s="1215">
        <v>195</v>
      </c>
      <c r="B196" t="s">
        <v>1141</v>
      </c>
      <c r="C196" t="s">
        <v>1150</v>
      </c>
      <c r="D196" t="s">
        <v>1151</v>
      </c>
    </row>
    <row r="197" spans="1:4">
      <c r="A197" s="1215">
        <v>196</v>
      </c>
      <c r="B197" t="s">
        <v>1152</v>
      </c>
      <c r="C197" t="s">
        <v>1154</v>
      </c>
      <c r="D197" t="s">
        <v>1155</v>
      </c>
    </row>
    <row r="198" spans="1:4">
      <c r="A198" s="1215">
        <v>197</v>
      </c>
      <c r="B198" t="s">
        <v>1152</v>
      </c>
      <c r="C198" t="s">
        <v>1156</v>
      </c>
      <c r="D198" t="s">
        <v>1157</v>
      </c>
    </row>
    <row r="199" spans="1:4">
      <c r="A199" s="1215">
        <v>198</v>
      </c>
      <c r="B199" t="s">
        <v>1152</v>
      </c>
      <c r="C199" t="s">
        <v>1158</v>
      </c>
      <c r="D199" t="s">
        <v>1159</v>
      </c>
    </row>
    <row r="200" spans="1:4">
      <c r="A200" s="1215">
        <v>199</v>
      </c>
      <c r="B200" t="s">
        <v>1152</v>
      </c>
      <c r="C200" t="s">
        <v>1160</v>
      </c>
      <c r="D200" t="s">
        <v>1161</v>
      </c>
    </row>
    <row r="201" spans="1:4">
      <c r="A201" s="1215">
        <v>200</v>
      </c>
      <c r="B201" t="s">
        <v>1152</v>
      </c>
      <c r="C201" t="s">
        <v>1152</v>
      </c>
      <c r="D201" t="s">
        <v>1153</v>
      </c>
    </row>
    <row r="202" spans="1:4">
      <c r="A202" s="1215">
        <v>201</v>
      </c>
      <c r="B202" t="s">
        <v>1152</v>
      </c>
      <c r="C202" t="s">
        <v>1162</v>
      </c>
      <c r="D202" t="s">
        <v>1163</v>
      </c>
    </row>
    <row r="203" spans="1:4">
      <c r="A203" s="1215">
        <v>202</v>
      </c>
      <c r="B203" t="s">
        <v>1152</v>
      </c>
      <c r="C203" t="s">
        <v>1164</v>
      </c>
      <c r="D203" t="s">
        <v>1165</v>
      </c>
    </row>
    <row r="204" spans="1:4">
      <c r="A204" s="1215">
        <v>203</v>
      </c>
      <c r="B204" t="s">
        <v>1152</v>
      </c>
      <c r="C204" t="s">
        <v>1166</v>
      </c>
      <c r="D204" t="s">
        <v>1167</v>
      </c>
    </row>
    <row r="205" spans="1:4">
      <c r="A205" s="1215">
        <v>204</v>
      </c>
      <c r="B205" t="s">
        <v>1152</v>
      </c>
      <c r="C205" t="s">
        <v>1168</v>
      </c>
      <c r="D205" t="s">
        <v>1169</v>
      </c>
    </row>
    <row r="206" spans="1:4">
      <c r="A206" s="1215">
        <v>205</v>
      </c>
      <c r="B206" t="s">
        <v>1152</v>
      </c>
      <c r="C206" t="s">
        <v>1170</v>
      </c>
      <c r="D206" t="s">
        <v>1171</v>
      </c>
    </row>
    <row r="207" spans="1:4">
      <c r="A207" s="1215">
        <v>206</v>
      </c>
      <c r="B207" t="s">
        <v>1152</v>
      </c>
      <c r="C207" t="s">
        <v>1172</v>
      </c>
      <c r="D207" t="s">
        <v>1173</v>
      </c>
    </row>
    <row r="208" spans="1:4">
      <c r="A208" s="1215">
        <v>207</v>
      </c>
      <c r="B208" t="s">
        <v>1174</v>
      </c>
      <c r="C208" t="s">
        <v>1176</v>
      </c>
      <c r="D208" t="s">
        <v>1177</v>
      </c>
    </row>
    <row r="209" spans="1:4">
      <c r="A209" s="1215">
        <v>208</v>
      </c>
      <c r="B209" t="s">
        <v>1174</v>
      </c>
      <c r="C209" t="s">
        <v>1178</v>
      </c>
      <c r="D209" t="s">
        <v>1179</v>
      </c>
    </row>
    <row r="210" spans="1:4">
      <c r="A210" s="1215">
        <v>209</v>
      </c>
      <c r="B210" t="s">
        <v>1174</v>
      </c>
      <c r="C210" t="s">
        <v>1180</v>
      </c>
      <c r="D210" t="s">
        <v>1181</v>
      </c>
    </row>
    <row r="211" spans="1:4">
      <c r="A211" s="1215">
        <v>210</v>
      </c>
      <c r="B211" t="s">
        <v>1174</v>
      </c>
      <c r="C211" t="s">
        <v>1174</v>
      </c>
      <c r="D211" t="s">
        <v>1175</v>
      </c>
    </row>
    <row r="212" spans="1:4">
      <c r="A212" s="1215">
        <v>211</v>
      </c>
      <c r="B212" t="s">
        <v>1174</v>
      </c>
      <c r="C212" t="s">
        <v>1182</v>
      </c>
      <c r="D212" t="s">
        <v>1183</v>
      </c>
    </row>
    <row r="213" spans="1:4">
      <c r="A213" s="1215">
        <v>212</v>
      </c>
      <c r="B213" t="s">
        <v>1174</v>
      </c>
      <c r="C213" t="s">
        <v>1184</v>
      </c>
      <c r="D213" t="s">
        <v>1185</v>
      </c>
    </row>
    <row r="214" spans="1:4">
      <c r="A214" s="1215">
        <v>213</v>
      </c>
      <c r="B214" t="s">
        <v>1186</v>
      </c>
      <c r="C214" t="s">
        <v>1188</v>
      </c>
      <c r="D214" t="s">
        <v>1189</v>
      </c>
    </row>
    <row r="215" spans="1:4">
      <c r="A215" s="1215">
        <v>214</v>
      </c>
      <c r="B215" t="s">
        <v>1186</v>
      </c>
      <c r="C215" t="s">
        <v>1190</v>
      </c>
      <c r="D215" t="s">
        <v>1191</v>
      </c>
    </row>
    <row r="216" spans="1:4">
      <c r="A216" s="1215">
        <v>215</v>
      </c>
      <c r="B216" t="s">
        <v>1186</v>
      </c>
      <c r="C216" t="s">
        <v>1192</v>
      </c>
      <c r="D216" t="s">
        <v>1193</v>
      </c>
    </row>
    <row r="217" spans="1:4">
      <c r="A217" s="1215">
        <v>216</v>
      </c>
      <c r="B217" t="s">
        <v>1186</v>
      </c>
      <c r="C217" t="s">
        <v>1194</v>
      </c>
      <c r="D217" t="s">
        <v>1195</v>
      </c>
    </row>
    <row r="218" spans="1:4">
      <c r="A218" s="1215">
        <v>217</v>
      </c>
      <c r="B218" t="s">
        <v>1186</v>
      </c>
      <c r="C218" t="s">
        <v>1196</v>
      </c>
      <c r="D218" t="s">
        <v>1197</v>
      </c>
    </row>
    <row r="219" spans="1:4">
      <c r="A219" s="1215">
        <v>218</v>
      </c>
      <c r="B219" t="s">
        <v>1186</v>
      </c>
      <c r="C219" t="s">
        <v>1198</v>
      </c>
      <c r="D219" t="s">
        <v>1199</v>
      </c>
    </row>
    <row r="220" spans="1:4">
      <c r="A220" s="1215">
        <v>219</v>
      </c>
      <c r="B220" t="s">
        <v>1186</v>
      </c>
      <c r="C220" t="s">
        <v>1200</v>
      </c>
      <c r="D220" t="s">
        <v>1201</v>
      </c>
    </row>
    <row r="221" spans="1:4">
      <c r="A221" s="1215">
        <v>220</v>
      </c>
      <c r="B221" t="s">
        <v>1186</v>
      </c>
      <c r="C221" t="s">
        <v>1202</v>
      </c>
      <c r="D221" t="s">
        <v>1203</v>
      </c>
    </row>
    <row r="222" spans="1:4">
      <c r="A222" s="1215">
        <v>221</v>
      </c>
      <c r="B222" t="s">
        <v>1186</v>
      </c>
      <c r="C222" t="s">
        <v>1186</v>
      </c>
      <c r="D222" t="s">
        <v>1187</v>
      </c>
    </row>
    <row r="223" spans="1:4">
      <c r="A223" s="1215">
        <v>222</v>
      </c>
      <c r="B223" t="s">
        <v>1186</v>
      </c>
      <c r="C223" t="s">
        <v>1204</v>
      </c>
      <c r="D223" t="s">
        <v>1205</v>
      </c>
    </row>
    <row r="224" spans="1:4">
      <c r="A224" s="1215">
        <v>223</v>
      </c>
      <c r="B224" t="s">
        <v>1186</v>
      </c>
      <c r="C224" t="s">
        <v>1206</v>
      </c>
      <c r="D224" t="s">
        <v>1207</v>
      </c>
    </row>
    <row r="225" spans="1:4">
      <c r="A225" s="1215">
        <v>224</v>
      </c>
      <c r="B225" t="s">
        <v>1186</v>
      </c>
      <c r="C225" t="s">
        <v>1208</v>
      </c>
      <c r="D225" t="s">
        <v>1209</v>
      </c>
    </row>
    <row r="226" spans="1:4">
      <c r="A226" s="1215">
        <v>225</v>
      </c>
      <c r="B226" t="s">
        <v>1186</v>
      </c>
      <c r="C226" t="s">
        <v>1210</v>
      </c>
      <c r="D226" t="s">
        <v>1211</v>
      </c>
    </row>
    <row r="227" spans="1:4">
      <c r="A227" s="1215">
        <v>226</v>
      </c>
      <c r="B227" t="s">
        <v>1186</v>
      </c>
      <c r="C227" t="s">
        <v>1212</v>
      </c>
      <c r="D227" t="s">
        <v>1213</v>
      </c>
    </row>
    <row r="228" spans="1:4">
      <c r="A228" s="1215">
        <v>227</v>
      </c>
      <c r="B228" t="s">
        <v>1214</v>
      </c>
      <c r="C228" t="s">
        <v>1216</v>
      </c>
      <c r="D228" t="s">
        <v>1217</v>
      </c>
    </row>
    <row r="229" spans="1:4">
      <c r="A229" s="1215">
        <v>228</v>
      </c>
      <c r="B229" t="s">
        <v>1214</v>
      </c>
      <c r="C229" t="s">
        <v>1218</v>
      </c>
      <c r="D229" t="s">
        <v>1219</v>
      </c>
    </row>
    <row r="230" spans="1:4">
      <c r="A230" s="1215">
        <v>229</v>
      </c>
      <c r="B230" t="s">
        <v>1214</v>
      </c>
      <c r="C230" t="s">
        <v>1220</v>
      </c>
      <c r="D230" t="s">
        <v>1221</v>
      </c>
    </row>
    <row r="231" spans="1:4">
      <c r="A231" s="1215">
        <v>230</v>
      </c>
      <c r="B231" t="s">
        <v>1214</v>
      </c>
      <c r="C231" t="s">
        <v>1222</v>
      </c>
      <c r="D231" t="s">
        <v>1223</v>
      </c>
    </row>
    <row r="232" spans="1:4">
      <c r="A232" s="1215">
        <v>231</v>
      </c>
      <c r="B232" t="s">
        <v>1214</v>
      </c>
      <c r="C232" t="s">
        <v>1214</v>
      </c>
      <c r="D232" t="s">
        <v>1215</v>
      </c>
    </row>
    <row r="233" spans="1:4">
      <c r="A233" s="1215">
        <v>232</v>
      </c>
      <c r="B233" t="s">
        <v>1214</v>
      </c>
      <c r="C233" t="s">
        <v>1224</v>
      </c>
      <c r="D233" t="s">
        <v>1225</v>
      </c>
    </row>
    <row r="234" spans="1:4">
      <c r="A234" s="1215">
        <v>233</v>
      </c>
      <c r="B234" t="s">
        <v>1226</v>
      </c>
      <c r="C234" t="s">
        <v>1226</v>
      </c>
      <c r="D234" t="s">
        <v>1227</v>
      </c>
    </row>
    <row r="235" spans="1:4">
      <c r="A235" s="1215">
        <v>234</v>
      </c>
      <c r="B235" t="s">
        <v>1228</v>
      </c>
      <c r="C235" t="s">
        <v>1230</v>
      </c>
      <c r="D235" t="s">
        <v>1231</v>
      </c>
    </row>
    <row r="236" spans="1:4">
      <c r="A236" s="1215">
        <v>235</v>
      </c>
      <c r="B236" t="s">
        <v>1228</v>
      </c>
      <c r="C236" t="s">
        <v>1232</v>
      </c>
      <c r="D236" t="s">
        <v>1233</v>
      </c>
    </row>
    <row r="237" spans="1:4">
      <c r="A237" s="1215">
        <v>236</v>
      </c>
      <c r="B237" t="s">
        <v>1228</v>
      </c>
      <c r="C237" t="s">
        <v>1234</v>
      </c>
      <c r="D237" t="s">
        <v>1235</v>
      </c>
    </row>
    <row r="238" spans="1:4">
      <c r="A238" s="1215">
        <v>237</v>
      </c>
      <c r="B238" t="s">
        <v>1228</v>
      </c>
      <c r="C238" t="s">
        <v>1236</v>
      </c>
      <c r="D238" t="s">
        <v>1237</v>
      </c>
    </row>
    <row r="239" spans="1:4">
      <c r="A239" s="1215">
        <v>238</v>
      </c>
      <c r="B239" t="s">
        <v>1228</v>
      </c>
      <c r="C239" t="s">
        <v>1238</v>
      </c>
      <c r="D239" t="s">
        <v>1239</v>
      </c>
    </row>
    <row r="240" spans="1:4">
      <c r="A240" s="1215">
        <v>239</v>
      </c>
      <c r="B240" t="s">
        <v>1228</v>
      </c>
      <c r="C240" t="s">
        <v>1240</v>
      </c>
      <c r="D240" t="s">
        <v>1241</v>
      </c>
    </row>
    <row r="241" spans="1:4">
      <c r="A241" s="1215">
        <v>240</v>
      </c>
      <c r="B241" t="s">
        <v>1228</v>
      </c>
      <c r="C241" t="s">
        <v>1242</v>
      </c>
      <c r="D241" t="s">
        <v>1243</v>
      </c>
    </row>
    <row r="242" spans="1:4">
      <c r="A242" s="1215">
        <v>241</v>
      </c>
      <c r="B242" t="s">
        <v>1228</v>
      </c>
      <c r="C242" t="s">
        <v>1228</v>
      </c>
      <c r="D242" t="s">
        <v>1229</v>
      </c>
    </row>
    <row r="243" spans="1:4">
      <c r="A243" s="1215">
        <v>242</v>
      </c>
      <c r="B243" t="s">
        <v>1244</v>
      </c>
      <c r="C243" t="s">
        <v>1246</v>
      </c>
      <c r="D243" t="s">
        <v>1247</v>
      </c>
    </row>
    <row r="244" spans="1:4">
      <c r="A244" s="1215">
        <v>243</v>
      </c>
      <c r="B244" t="s">
        <v>1244</v>
      </c>
      <c r="C244" t="s">
        <v>1248</v>
      </c>
      <c r="D244" t="s">
        <v>1249</v>
      </c>
    </row>
    <row r="245" spans="1:4">
      <c r="A245" s="1215">
        <v>244</v>
      </c>
      <c r="B245" t="s">
        <v>1244</v>
      </c>
      <c r="C245" t="s">
        <v>1250</v>
      </c>
      <c r="D245" t="s">
        <v>1251</v>
      </c>
    </row>
    <row r="246" spans="1:4">
      <c r="A246" s="1215">
        <v>245</v>
      </c>
      <c r="B246" t="s">
        <v>1244</v>
      </c>
      <c r="C246" t="s">
        <v>1252</v>
      </c>
      <c r="D246" t="s">
        <v>1253</v>
      </c>
    </row>
    <row r="247" spans="1:4">
      <c r="A247" s="1215">
        <v>246</v>
      </c>
      <c r="B247" t="s">
        <v>1244</v>
      </c>
      <c r="C247" t="s">
        <v>1254</v>
      </c>
      <c r="D247" t="s">
        <v>1255</v>
      </c>
    </row>
    <row r="248" spans="1:4">
      <c r="A248" s="1215">
        <v>247</v>
      </c>
      <c r="B248" t="s">
        <v>1244</v>
      </c>
      <c r="C248" t="s">
        <v>1256</v>
      </c>
      <c r="D248" t="s">
        <v>1257</v>
      </c>
    </row>
    <row r="249" spans="1:4">
      <c r="A249" s="1215">
        <v>248</v>
      </c>
      <c r="B249" t="s">
        <v>1244</v>
      </c>
      <c r="C249" t="s">
        <v>1258</v>
      </c>
      <c r="D249" t="s">
        <v>1259</v>
      </c>
    </row>
    <row r="250" spans="1:4">
      <c r="A250" s="1215">
        <v>249</v>
      </c>
      <c r="B250" t="s">
        <v>1244</v>
      </c>
      <c r="C250" t="s">
        <v>1260</v>
      </c>
      <c r="D250" t="s">
        <v>1261</v>
      </c>
    </row>
    <row r="251" spans="1:4">
      <c r="A251" s="1215">
        <v>250</v>
      </c>
      <c r="B251" t="s">
        <v>1244</v>
      </c>
      <c r="C251" t="s">
        <v>1262</v>
      </c>
      <c r="D251" t="s">
        <v>1263</v>
      </c>
    </row>
    <row r="252" spans="1:4">
      <c r="A252" s="1215">
        <v>251</v>
      </c>
      <c r="B252" t="s">
        <v>1244</v>
      </c>
      <c r="C252" t="s">
        <v>1264</v>
      </c>
      <c r="D252" t="s">
        <v>1265</v>
      </c>
    </row>
    <row r="253" spans="1:4">
      <c r="A253" s="1215">
        <v>252</v>
      </c>
      <c r="B253" t="s">
        <v>1244</v>
      </c>
      <c r="C253" t="s">
        <v>1266</v>
      </c>
      <c r="D253" t="s">
        <v>1267</v>
      </c>
    </row>
    <row r="254" spans="1:4">
      <c r="A254" s="1215">
        <v>253</v>
      </c>
      <c r="B254" t="s">
        <v>1244</v>
      </c>
      <c r="C254" t="s">
        <v>1268</v>
      </c>
      <c r="D254" t="s">
        <v>1269</v>
      </c>
    </row>
    <row r="255" spans="1:4">
      <c r="A255" s="1215">
        <v>254</v>
      </c>
      <c r="B255" t="s">
        <v>1244</v>
      </c>
      <c r="C255" t="s">
        <v>1270</v>
      </c>
      <c r="D255" t="s">
        <v>1271</v>
      </c>
    </row>
    <row r="256" spans="1:4">
      <c r="A256" s="1215">
        <v>255</v>
      </c>
      <c r="B256" t="s">
        <v>1244</v>
      </c>
      <c r="C256" t="s">
        <v>1272</v>
      </c>
      <c r="D256" t="s">
        <v>1273</v>
      </c>
    </row>
    <row r="257" spans="1:4">
      <c r="A257" s="1215">
        <v>256</v>
      </c>
      <c r="B257" t="s">
        <v>1244</v>
      </c>
      <c r="C257" t="s">
        <v>1244</v>
      </c>
      <c r="D257" t="s">
        <v>1245</v>
      </c>
    </row>
    <row r="258" spans="1:4">
      <c r="A258" s="1215">
        <v>257</v>
      </c>
      <c r="B258" t="s">
        <v>1244</v>
      </c>
      <c r="C258" t="s">
        <v>1274</v>
      </c>
      <c r="D258" t="s">
        <v>1275</v>
      </c>
    </row>
    <row r="259" spans="1:4">
      <c r="A259" s="1215">
        <v>258</v>
      </c>
      <c r="B259" t="s">
        <v>1244</v>
      </c>
      <c r="C259" t="s">
        <v>1276</v>
      </c>
      <c r="D259" t="s">
        <v>1277</v>
      </c>
    </row>
    <row r="260" spans="1:4">
      <c r="A260" s="1215">
        <v>259</v>
      </c>
      <c r="B260" t="s">
        <v>1278</v>
      </c>
      <c r="C260" t="s">
        <v>1280</v>
      </c>
      <c r="D260" t="s">
        <v>1281</v>
      </c>
    </row>
    <row r="261" spans="1:4">
      <c r="A261" s="1215">
        <v>260</v>
      </c>
      <c r="B261" t="s">
        <v>1278</v>
      </c>
      <c r="C261" t="s">
        <v>1282</v>
      </c>
      <c r="D261" t="s">
        <v>1283</v>
      </c>
    </row>
    <row r="262" spans="1:4">
      <c r="A262" s="1215">
        <v>261</v>
      </c>
      <c r="B262" t="s">
        <v>1278</v>
      </c>
      <c r="C262" t="s">
        <v>1284</v>
      </c>
      <c r="D262" t="s">
        <v>1285</v>
      </c>
    </row>
    <row r="263" spans="1:4">
      <c r="A263" s="1215">
        <v>262</v>
      </c>
      <c r="B263" t="s">
        <v>1278</v>
      </c>
      <c r="C263" t="s">
        <v>1286</v>
      </c>
      <c r="D263" t="s">
        <v>1287</v>
      </c>
    </row>
    <row r="264" spans="1:4">
      <c r="A264" s="1215">
        <v>263</v>
      </c>
      <c r="B264" t="s">
        <v>1278</v>
      </c>
      <c r="C264" t="s">
        <v>1288</v>
      </c>
      <c r="D264" t="s">
        <v>1289</v>
      </c>
    </row>
    <row r="265" spans="1:4">
      <c r="A265" s="1215">
        <v>264</v>
      </c>
      <c r="B265" t="s">
        <v>1278</v>
      </c>
      <c r="C265" t="s">
        <v>1290</v>
      </c>
      <c r="D265" t="s">
        <v>1291</v>
      </c>
    </row>
    <row r="266" spans="1:4">
      <c r="A266" s="1215">
        <v>265</v>
      </c>
      <c r="B266" t="s">
        <v>1278</v>
      </c>
      <c r="C266" t="s">
        <v>1292</v>
      </c>
      <c r="D266" t="s">
        <v>1293</v>
      </c>
    </row>
    <row r="267" spans="1:4">
      <c r="A267" s="1215">
        <v>266</v>
      </c>
      <c r="B267" t="s">
        <v>1278</v>
      </c>
      <c r="C267" t="s">
        <v>1294</v>
      </c>
      <c r="D267" t="s">
        <v>1295</v>
      </c>
    </row>
    <row r="268" spans="1:4">
      <c r="A268" s="1215">
        <v>267</v>
      </c>
      <c r="B268" t="s">
        <v>1278</v>
      </c>
      <c r="C268" t="s">
        <v>1296</v>
      </c>
      <c r="D268" t="s">
        <v>1297</v>
      </c>
    </row>
    <row r="269" spans="1:4">
      <c r="A269" s="1215">
        <v>268</v>
      </c>
      <c r="B269" t="s">
        <v>1278</v>
      </c>
      <c r="C269" t="s">
        <v>1298</v>
      </c>
      <c r="D269" t="s">
        <v>1299</v>
      </c>
    </row>
    <row r="270" spans="1:4">
      <c r="A270" s="1215">
        <v>269</v>
      </c>
      <c r="B270" t="s">
        <v>1278</v>
      </c>
      <c r="C270" t="s">
        <v>1300</v>
      </c>
      <c r="D270" t="s">
        <v>1301</v>
      </c>
    </row>
    <row r="271" spans="1:4">
      <c r="A271" s="1215">
        <v>270</v>
      </c>
      <c r="B271" t="s">
        <v>1278</v>
      </c>
      <c r="C271" t="s">
        <v>1278</v>
      </c>
      <c r="D271" t="s">
        <v>1279</v>
      </c>
    </row>
    <row r="272" spans="1:4">
      <c r="A272" s="1215">
        <v>271</v>
      </c>
      <c r="B272" t="s">
        <v>1278</v>
      </c>
      <c r="C272" t="s">
        <v>1302</v>
      </c>
      <c r="D272" t="s">
        <v>1303</v>
      </c>
    </row>
    <row r="273" spans="1:4">
      <c r="A273" s="1215">
        <v>272</v>
      </c>
      <c r="B273" t="s">
        <v>1278</v>
      </c>
      <c r="C273" t="s">
        <v>1304</v>
      </c>
      <c r="D273" t="s">
        <v>1305</v>
      </c>
    </row>
    <row r="274" spans="1:4">
      <c r="A274" s="1215">
        <v>273</v>
      </c>
      <c r="B274" t="s">
        <v>1278</v>
      </c>
      <c r="C274" t="s">
        <v>1306</v>
      </c>
      <c r="D274" t="s">
        <v>1307</v>
      </c>
    </row>
    <row r="275" spans="1:4">
      <c r="A275" s="1215">
        <v>274</v>
      </c>
      <c r="B275" t="s">
        <v>1308</v>
      </c>
      <c r="C275" t="s">
        <v>1310</v>
      </c>
      <c r="D275" t="s">
        <v>1311</v>
      </c>
    </row>
    <row r="276" spans="1:4">
      <c r="A276" s="1215">
        <v>275</v>
      </c>
      <c r="B276" t="s">
        <v>1308</v>
      </c>
      <c r="C276" t="s">
        <v>1312</v>
      </c>
      <c r="D276" t="s">
        <v>1313</v>
      </c>
    </row>
    <row r="277" spans="1:4">
      <c r="A277" s="1215">
        <v>276</v>
      </c>
      <c r="B277" t="s">
        <v>1308</v>
      </c>
      <c r="C277" t="s">
        <v>1314</v>
      </c>
      <c r="D277" t="s">
        <v>1315</v>
      </c>
    </row>
    <row r="278" spans="1:4">
      <c r="A278" s="1215">
        <v>277</v>
      </c>
      <c r="B278" t="s">
        <v>1308</v>
      </c>
      <c r="C278" t="s">
        <v>1316</v>
      </c>
      <c r="D278" t="s">
        <v>1317</v>
      </c>
    </row>
    <row r="279" spans="1:4">
      <c r="A279" s="1215">
        <v>278</v>
      </c>
      <c r="B279" t="s">
        <v>1308</v>
      </c>
      <c r="C279" t="s">
        <v>1318</v>
      </c>
      <c r="D279" t="s">
        <v>1319</v>
      </c>
    </row>
    <row r="280" spans="1:4">
      <c r="A280" s="1215">
        <v>279</v>
      </c>
      <c r="B280" t="s">
        <v>1308</v>
      </c>
      <c r="C280" t="s">
        <v>1320</v>
      </c>
      <c r="D280" t="s">
        <v>1321</v>
      </c>
    </row>
    <row r="281" spans="1:4">
      <c r="A281" s="1215">
        <v>280</v>
      </c>
      <c r="B281" t="s">
        <v>1308</v>
      </c>
      <c r="C281" t="s">
        <v>1322</v>
      </c>
      <c r="D281" t="s">
        <v>1323</v>
      </c>
    </row>
    <row r="282" spans="1:4">
      <c r="A282" s="1215">
        <v>281</v>
      </c>
      <c r="B282" t="s">
        <v>1308</v>
      </c>
      <c r="C282" t="s">
        <v>1308</v>
      </c>
      <c r="D282" t="s">
        <v>1309</v>
      </c>
    </row>
    <row r="283" spans="1:4">
      <c r="A283" s="1215">
        <v>282</v>
      </c>
      <c r="B283" t="s">
        <v>1308</v>
      </c>
      <c r="C283" t="s">
        <v>1324</v>
      </c>
      <c r="D283" t="s">
        <v>1325</v>
      </c>
    </row>
    <row r="284" spans="1:4">
      <c r="A284" s="1215">
        <v>283</v>
      </c>
      <c r="B284" t="s">
        <v>1308</v>
      </c>
      <c r="C284" t="s">
        <v>1326</v>
      </c>
      <c r="D284" t="s">
        <v>1327</v>
      </c>
    </row>
    <row r="285" spans="1:4">
      <c r="A285" s="1215">
        <v>284</v>
      </c>
      <c r="B285" t="s">
        <v>1308</v>
      </c>
      <c r="C285" t="s">
        <v>1328</v>
      </c>
      <c r="D285" t="s">
        <v>1329</v>
      </c>
    </row>
    <row r="286" spans="1:4">
      <c r="A286" s="1215">
        <v>285</v>
      </c>
      <c r="B286" t="s">
        <v>1330</v>
      </c>
      <c r="C286" t="s">
        <v>1332</v>
      </c>
      <c r="D286" t="s">
        <v>1333</v>
      </c>
    </row>
    <row r="287" spans="1:4">
      <c r="A287" s="1215">
        <v>286</v>
      </c>
      <c r="B287" t="s">
        <v>1330</v>
      </c>
      <c r="C287" t="s">
        <v>1334</v>
      </c>
      <c r="D287" t="s">
        <v>1335</v>
      </c>
    </row>
    <row r="288" spans="1:4">
      <c r="A288" s="1215">
        <v>287</v>
      </c>
      <c r="B288" t="s">
        <v>1330</v>
      </c>
      <c r="C288" t="s">
        <v>1336</v>
      </c>
      <c r="D288" t="s">
        <v>1337</v>
      </c>
    </row>
    <row r="289" spans="1:4">
      <c r="A289" s="1215">
        <v>288</v>
      </c>
      <c r="B289" t="s">
        <v>1330</v>
      </c>
      <c r="C289" t="s">
        <v>1338</v>
      </c>
      <c r="D289" t="s">
        <v>1339</v>
      </c>
    </row>
    <row r="290" spans="1:4">
      <c r="A290" s="1215">
        <v>289</v>
      </c>
      <c r="B290" t="s">
        <v>1330</v>
      </c>
      <c r="C290" t="s">
        <v>1340</v>
      </c>
      <c r="D290" t="s">
        <v>1341</v>
      </c>
    </row>
    <row r="291" spans="1:4">
      <c r="A291" s="1215">
        <v>290</v>
      </c>
      <c r="B291" t="s">
        <v>1330</v>
      </c>
      <c r="C291" t="s">
        <v>1342</v>
      </c>
      <c r="D291" t="s">
        <v>1343</v>
      </c>
    </row>
    <row r="292" spans="1:4">
      <c r="A292" s="1215">
        <v>291</v>
      </c>
      <c r="B292" t="s">
        <v>1330</v>
      </c>
      <c r="C292" t="s">
        <v>1344</v>
      </c>
      <c r="D292" t="s">
        <v>1345</v>
      </c>
    </row>
    <row r="293" spans="1:4">
      <c r="A293" s="1215">
        <v>292</v>
      </c>
      <c r="B293" t="s">
        <v>1330</v>
      </c>
      <c r="C293" t="s">
        <v>1346</v>
      </c>
      <c r="D293" t="s">
        <v>1347</v>
      </c>
    </row>
    <row r="294" spans="1:4">
      <c r="A294" s="1215">
        <v>293</v>
      </c>
      <c r="B294" t="s">
        <v>1330</v>
      </c>
      <c r="C294" t="s">
        <v>893</v>
      </c>
      <c r="D294" t="s">
        <v>1348</v>
      </c>
    </row>
    <row r="295" spans="1:4">
      <c r="A295" s="1215">
        <v>294</v>
      </c>
      <c r="B295" t="s">
        <v>1330</v>
      </c>
      <c r="C295" t="s">
        <v>1349</v>
      </c>
      <c r="D295" t="s">
        <v>1350</v>
      </c>
    </row>
    <row r="296" spans="1:4">
      <c r="A296" s="1215">
        <v>295</v>
      </c>
      <c r="B296" t="s">
        <v>1330</v>
      </c>
      <c r="C296" t="s">
        <v>1330</v>
      </c>
      <c r="D296" t="s">
        <v>1331</v>
      </c>
    </row>
    <row r="297" spans="1:4">
      <c r="A297" s="1215">
        <v>296</v>
      </c>
      <c r="B297" t="s">
        <v>1330</v>
      </c>
      <c r="C297" t="s">
        <v>1351</v>
      </c>
      <c r="D297" t="s">
        <v>1352</v>
      </c>
    </row>
    <row r="298" spans="1:4">
      <c r="A298" s="1215">
        <v>297</v>
      </c>
      <c r="B298" t="s">
        <v>1353</v>
      </c>
      <c r="C298" t="s">
        <v>1355</v>
      </c>
      <c r="D298" t="s">
        <v>1356</v>
      </c>
    </row>
    <row r="299" spans="1:4">
      <c r="A299" s="1215">
        <v>298</v>
      </c>
      <c r="B299" t="s">
        <v>1353</v>
      </c>
      <c r="C299" t="s">
        <v>1357</v>
      </c>
      <c r="D299" t="s">
        <v>1358</v>
      </c>
    </row>
    <row r="300" spans="1:4">
      <c r="A300" s="1215">
        <v>299</v>
      </c>
      <c r="B300" t="s">
        <v>1353</v>
      </c>
      <c r="C300" t="s">
        <v>1359</v>
      </c>
      <c r="D300" t="s">
        <v>1360</v>
      </c>
    </row>
    <row r="301" spans="1:4">
      <c r="A301" s="1215">
        <v>300</v>
      </c>
      <c r="B301" t="s">
        <v>1353</v>
      </c>
      <c r="C301" t="s">
        <v>1361</v>
      </c>
      <c r="D301" t="s">
        <v>1362</v>
      </c>
    </row>
    <row r="302" spans="1:4">
      <c r="A302" s="1215">
        <v>301</v>
      </c>
      <c r="B302" t="s">
        <v>1353</v>
      </c>
      <c r="C302" t="s">
        <v>1363</v>
      </c>
      <c r="D302" t="s">
        <v>1364</v>
      </c>
    </row>
    <row r="303" spans="1:4">
      <c r="A303" s="1215">
        <v>302</v>
      </c>
      <c r="B303" t="s">
        <v>1353</v>
      </c>
      <c r="C303" t="s">
        <v>1365</v>
      </c>
      <c r="D303" t="s">
        <v>1366</v>
      </c>
    </row>
    <row r="304" spans="1:4">
      <c r="A304" s="1215">
        <v>303</v>
      </c>
      <c r="B304" t="s">
        <v>1353</v>
      </c>
      <c r="C304" t="s">
        <v>1367</v>
      </c>
      <c r="D304" t="s">
        <v>1368</v>
      </c>
    </row>
    <row r="305" spans="1:4">
      <c r="A305" s="1215">
        <v>304</v>
      </c>
      <c r="B305" t="s">
        <v>1353</v>
      </c>
      <c r="C305" t="s">
        <v>1369</v>
      </c>
      <c r="D305" t="s">
        <v>1370</v>
      </c>
    </row>
    <row r="306" spans="1:4">
      <c r="A306" s="1215">
        <v>305</v>
      </c>
      <c r="B306" t="s">
        <v>1353</v>
      </c>
      <c r="C306" t="s">
        <v>1353</v>
      </c>
      <c r="D306" t="s">
        <v>1354</v>
      </c>
    </row>
    <row r="307" spans="1:4">
      <c r="A307" s="1215">
        <v>306</v>
      </c>
      <c r="B307" t="s">
        <v>1353</v>
      </c>
      <c r="C307" t="s">
        <v>1371</v>
      </c>
      <c r="D307" t="s">
        <v>1372</v>
      </c>
    </row>
    <row r="308" spans="1:4">
      <c r="A308" s="1215">
        <v>307</v>
      </c>
      <c r="B308" t="s">
        <v>1373</v>
      </c>
      <c r="C308" t="s">
        <v>1375</v>
      </c>
      <c r="D308" t="s">
        <v>1376</v>
      </c>
    </row>
    <row r="309" spans="1:4">
      <c r="A309" s="1215">
        <v>308</v>
      </c>
      <c r="B309" t="s">
        <v>1373</v>
      </c>
      <c r="C309" t="s">
        <v>1377</v>
      </c>
      <c r="D309" t="s">
        <v>1378</v>
      </c>
    </row>
    <row r="310" spans="1:4">
      <c r="A310" s="1215">
        <v>309</v>
      </c>
      <c r="B310" t="s">
        <v>1373</v>
      </c>
      <c r="C310" t="s">
        <v>1296</v>
      </c>
      <c r="D310" t="s">
        <v>1379</v>
      </c>
    </row>
    <row r="311" spans="1:4">
      <c r="A311" s="1215">
        <v>310</v>
      </c>
      <c r="B311" t="s">
        <v>1373</v>
      </c>
      <c r="C311" t="s">
        <v>1380</v>
      </c>
      <c r="D311" t="s">
        <v>1381</v>
      </c>
    </row>
    <row r="312" spans="1:4">
      <c r="A312" s="1215">
        <v>311</v>
      </c>
      <c r="B312" t="s">
        <v>1373</v>
      </c>
      <c r="C312" t="s">
        <v>1382</v>
      </c>
      <c r="D312" t="s">
        <v>1383</v>
      </c>
    </row>
    <row r="313" spans="1:4">
      <c r="A313" s="1215">
        <v>312</v>
      </c>
      <c r="B313" t="s">
        <v>1373</v>
      </c>
      <c r="C313" t="s">
        <v>1384</v>
      </c>
      <c r="D313" t="s">
        <v>1385</v>
      </c>
    </row>
    <row r="314" spans="1:4">
      <c r="A314" s="1215">
        <v>313</v>
      </c>
      <c r="B314" t="s">
        <v>1373</v>
      </c>
      <c r="C314" t="s">
        <v>1386</v>
      </c>
      <c r="D314" t="s">
        <v>1387</v>
      </c>
    </row>
    <row r="315" spans="1:4">
      <c r="A315" s="1215">
        <v>314</v>
      </c>
      <c r="B315" t="s">
        <v>1373</v>
      </c>
      <c r="C315" t="s">
        <v>1388</v>
      </c>
      <c r="D315" t="s">
        <v>1389</v>
      </c>
    </row>
    <row r="316" spans="1:4">
      <c r="A316" s="1215">
        <v>315</v>
      </c>
      <c r="B316" t="s">
        <v>1373</v>
      </c>
      <c r="C316" t="s">
        <v>1390</v>
      </c>
      <c r="D316" t="s">
        <v>1391</v>
      </c>
    </row>
    <row r="317" spans="1:4">
      <c r="A317" s="1215">
        <v>316</v>
      </c>
      <c r="B317" t="s">
        <v>1373</v>
      </c>
      <c r="C317" t="s">
        <v>1392</v>
      </c>
      <c r="D317" t="s">
        <v>1393</v>
      </c>
    </row>
    <row r="318" spans="1:4">
      <c r="A318" s="1215">
        <v>317</v>
      </c>
      <c r="B318" t="s">
        <v>1373</v>
      </c>
      <c r="C318" t="s">
        <v>1394</v>
      </c>
      <c r="D318" t="s">
        <v>1395</v>
      </c>
    </row>
    <row r="319" spans="1:4">
      <c r="A319" s="1215">
        <v>318</v>
      </c>
      <c r="B319" t="s">
        <v>1373</v>
      </c>
      <c r="C319" t="s">
        <v>1373</v>
      </c>
      <c r="D319" t="s">
        <v>1374</v>
      </c>
    </row>
    <row r="320" spans="1:4">
      <c r="A320" s="1215">
        <v>319</v>
      </c>
      <c r="B320" t="s">
        <v>1373</v>
      </c>
      <c r="C320" t="s">
        <v>1396</v>
      </c>
      <c r="D320" t="s">
        <v>1397</v>
      </c>
    </row>
  </sheetData>
  <phoneticPr fontId="10"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60" hidden="1" customWidth="1"/>
    <col min="2" max="4" width="3.7109375" style="554" hidden="1" customWidth="1"/>
    <col min="5" max="5" width="3.7109375" style="500" customWidth="1"/>
    <col min="6" max="6" width="9.7109375" style="493" customWidth="1"/>
    <col min="7" max="7" width="37.7109375" style="493" customWidth="1"/>
    <col min="8" max="8" width="66.85546875" style="493" customWidth="1"/>
    <col min="9" max="9" width="115.7109375" style="493" customWidth="1"/>
    <col min="10" max="11" width="10.5703125" style="554"/>
    <col min="12" max="12" width="11.140625" style="554" customWidth="1"/>
    <col min="13" max="14" width="10.5703125" style="554"/>
    <col min="15" max="16384" width="10.5703125" style="493"/>
  </cols>
  <sheetData>
    <row r="1" spans="1:14" ht="3" customHeight="1">
      <c r="A1" s="560" t="s">
        <v>92</v>
      </c>
    </row>
    <row r="2" spans="1:14" ht="22.5">
      <c r="F2" s="1340" t="s">
        <v>471</v>
      </c>
      <c r="G2" s="1341"/>
      <c r="H2" s="1342"/>
      <c r="I2" s="609"/>
    </row>
    <row r="3" spans="1:14" ht="3" customHeight="1"/>
    <row r="4" spans="1:14" s="539" customFormat="1" ht="11.25">
      <c r="A4" s="559"/>
      <c r="B4" s="559"/>
      <c r="C4" s="559"/>
      <c r="D4" s="559"/>
      <c r="F4" s="1298" t="s">
        <v>445</v>
      </c>
      <c r="G4" s="1298"/>
      <c r="H4" s="1298"/>
      <c r="I4" s="1343" t="s">
        <v>446</v>
      </c>
      <c r="J4" s="559"/>
      <c r="K4" s="559"/>
      <c r="L4" s="559"/>
      <c r="M4" s="559"/>
      <c r="N4" s="559"/>
    </row>
    <row r="5" spans="1:14" s="539" customFormat="1" ht="11.25" customHeight="1">
      <c r="A5" s="559"/>
      <c r="B5" s="559"/>
      <c r="C5" s="559"/>
      <c r="D5" s="559"/>
      <c r="F5" s="575" t="s">
        <v>91</v>
      </c>
      <c r="G5" s="587" t="s">
        <v>448</v>
      </c>
      <c r="H5" s="574" t="s">
        <v>439</v>
      </c>
      <c r="I5" s="1343"/>
      <c r="J5" s="559"/>
      <c r="K5" s="559"/>
      <c r="L5" s="559"/>
      <c r="M5" s="559"/>
      <c r="N5" s="559"/>
    </row>
    <row r="6" spans="1:14" s="539" customFormat="1" ht="12" customHeight="1">
      <c r="A6" s="559"/>
      <c r="B6" s="559"/>
      <c r="C6" s="559"/>
      <c r="D6" s="559"/>
      <c r="F6" s="576" t="s">
        <v>92</v>
      </c>
      <c r="G6" s="578">
        <v>2</v>
      </c>
      <c r="H6" s="579">
        <v>3</v>
      </c>
      <c r="I6" s="577">
        <v>4</v>
      </c>
      <c r="J6" s="559">
        <v>4</v>
      </c>
      <c r="K6" s="559"/>
      <c r="L6" s="559"/>
      <c r="M6" s="559"/>
      <c r="N6" s="559"/>
    </row>
    <row r="7" spans="1:14" s="539" customFormat="1" ht="18.75">
      <c r="A7" s="559"/>
      <c r="B7" s="559"/>
      <c r="C7" s="559"/>
      <c r="D7" s="559"/>
      <c r="F7" s="585">
        <v>1</v>
      </c>
      <c r="G7" s="601" t="s">
        <v>472</v>
      </c>
      <c r="H7" s="573" t="str">
        <f>IF(dateCh="","",dateCh)</f>
        <v>25.12.2018</v>
      </c>
      <c r="I7" s="550" t="s">
        <v>473</v>
      </c>
      <c r="J7" s="584"/>
      <c r="K7" s="559"/>
      <c r="L7" s="559"/>
      <c r="M7" s="559"/>
      <c r="N7" s="559"/>
    </row>
    <row r="8" spans="1:14" s="539" customFormat="1" ht="45">
      <c r="A8" s="1344">
        <v>1</v>
      </c>
      <c r="B8" s="559"/>
      <c r="C8" s="559"/>
      <c r="D8" s="559"/>
      <c r="F8" s="585" t="str">
        <f>"2." &amp;mergeValue(A8)</f>
        <v>2.1</v>
      </c>
      <c r="G8" s="601" t="s">
        <v>474</v>
      </c>
      <c r="H8" s="573"/>
      <c r="I8" s="550" t="s">
        <v>569</v>
      </c>
      <c r="J8" s="584"/>
      <c r="K8" s="559"/>
      <c r="L8" s="559"/>
      <c r="M8" s="559"/>
      <c r="N8" s="559"/>
    </row>
    <row r="9" spans="1:14" s="539" customFormat="1" ht="22.5">
      <c r="A9" s="1344"/>
      <c r="B9" s="559"/>
      <c r="C9" s="559"/>
      <c r="D9" s="559"/>
      <c r="F9" s="585" t="str">
        <f>"3." &amp;mergeValue(A9)</f>
        <v>3.1</v>
      </c>
      <c r="G9" s="601" t="s">
        <v>475</v>
      </c>
      <c r="H9" s="573"/>
      <c r="I9" s="550" t="s">
        <v>567</v>
      </c>
      <c r="J9" s="584"/>
      <c r="K9" s="559"/>
      <c r="L9" s="559"/>
      <c r="M9" s="559"/>
      <c r="N9" s="559"/>
    </row>
    <row r="10" spans="1:14" s="539" customFormat="1" ht="22.5">
      <c r="A10" s="1344"/>
      <c r="B10" s="559"/>
      <c r="C10" s="559"/>
      <c r="D10" s="559"/>
      <c r="F10" s="585" t="str">
        <f>"4."&amp;mergeValue(A10)</f>
        <v>4.1</v>
      </c>
      <c r="G10" s="601" t="s">
        <v>476</v>
      </c>
      <c r="H10" s="574" t="s">
        <v>449</v>
      </c>
      <c r="I10" s="550"/>
      <c r="J10" s="584"/>
      <c r="K10" s="559"/>
      <c r="L10" s="559"/>
      <c r="M10" s="559"/>
      <c r="N10" s="559"/>
    </row>
    <row r="11" spans="1:14" s="539" customFormat="1" ht="18.75">
      <c r="A11" s="1344"/>
      <c r="B11" s="1344">
        <v>1</v>
      </c>
      <c r="C11" s="592"/>
      <c r="D11" s="592"/>
      <c r="F11" s="585" t="str">
        <f>"4."&amp;mergeValue(A11) &amp;"."&amp;mergeValue(B11)</f>
        <v>4.1.1</v>
      </c>
      <c r="G11" s="580" t="s">
        <v>571</v>
      </c>
      <c r="H11" s="573" t="str">
        <f>IF(region_name="","",region_name)</f>
        <v>Челябинская область</v>
      </c>
      <c r="I11" s="550" t="s">
        <v>479</v>
      </c>
      <c r="J11" s="584"/>
      <c r="K11" s="559"/>
      <c r="L11" s="559"/>
      <c r="M11" s="559"/>
      <c r="N11" s="559"/>
    </row>
    <row r="12" spans="1:14" s="539" customFormat="1" ht="22.5">
      <c r="A12" s="1344"/>
      <c r="B12" s="1344"/>
      <c r="C12" s="1344">
        <v>1</v>
      </c>
      <c r="D12" s="592"/>
      <c r="F12" s="585" t="str">
        <f>"4."&amp;mergeValue(A12) &amp;"."&amp;mergeValue(B12)&amp;"."&amp;mergeValue(C12)</f>
        <v>4.1.1.1</v>
      </c>
      <c r="G12" s="591" t="s">
        <v>477</v>
      </c>
      <c r="H12" s="573"/>
      <c r="I12" s="550" t="s">
        <v>480</v>
      </c>
      <c r="J12" s="584"/>
      <c r="K12" s="559"/>
      <c r="L12" s="559"/>
      <c r="M12" s="559"/>
      <c r="N12" s="559"/>
    </row>
    <row r="13" spans="1:14" s="539" customFormat="1" ht="39" customHeight="1">
      <c r="A13" s="1344"/>
      <c r="B13" s="1344"/>
      <c r="C13" s="1344"/>
      <c r="D13" s="592">
        <v>1</v>
      </c>
      <c r="F13" s="585" t="str">
        <f>"4."&amp;mergeValue(A13) &amp;"."&amp;mergeValue(B13)&amp;"."&amp;mergeValue(C13)&amp;"."&amp;mergeValue(D13)</f>
        <v>4.1.1.1.1</v>
      </c>
      <c r="G13" s="602" t="s">
        <v>478</v>
      </c>
      <c r="H13" s="573"/>
      <c r="I13" s="1345" t="s">
        <v>570</v>
      </c>
      <c r="J13" s="584"/>
      <c r="K13" s="559"/>
      <c r="L13" s="559"/>
      <c r="M13" s="559"/>
      <c r="N13" s="559"/>
    </row>
    <row r="14" spans="1:14" s="539" customFormat="1" ht="18.75">
      <c r="A14" s="1344"/>
      <c r="B14" s="1344"/>
      <c r="C14" s="1344"/>
      <c r="D14" s="592"/>
      <c r="F14" s="588"/>
      <c r="G14" s="520" t="s">
        <v>4</v>
      </c>
      <c r="H14" s="593"/>
      <c r="I14" s="1345"/>
      <c r="J14" s="584"/>
      <c r="K14" s="559"/>
      <c r="L14" s="559"/>
      <c r="M14" s="559"/>
      <c r="N14" s="559"/>
    </row>
    <row r="15" spans="1:14" s="539" customFormat="1" ht="18.75">
      <c r="A15" s="1344"/>
      <c r="B15" s="1344"/>
      <c r="C15" s="592"/>
      <c r="D15" s="592"/>
      <c r="F15" s="603"/>
      <c r="G15" s="546" t="s">
        <v>401</v>
      </c>
      <c r="H15" s="604"/>
      <c r="I15" s="605"/>
      <c r="J15" s="584"/>
      <c r="K15" s="559"/>
      <c r="L15" s="559"/>
      <c r="M15" s="559"/>
      <c r="N15" s="559"/>
    </row>
    <row r="16" spans="1:14" s="539" customFormat="1" ht="18.75">
      <c r="A16" s="1344"/>
      <c r="B16" s="559"/>
      <c r="C16" s="559"/>
      <c r="D16" s="559"/>
      <c r="F16" s="588"/>
      <c r="G16" s="528" t="s">
        <v>484</v>
      </c>
      <c r="H16" s="589"/>
      <c r="I16" s="590"/>
      <c r="J16" s="584"/>
      <c r="K16" s="559"/>
      <c r="L16" s="559"/>
      <c r="M16" s="559"/>
      <c r="N16" s="559"/>
    </row>
    <row r="17" spans="1:14" s="539" customFormat="1" ht="18.75">
      <c r="A17" s="559"/>
      <c r="B17" s="559"/>
      <c r="C17" s="559"/>
      <c r="D17" s="559"/>
      <c r="F17" s="588"/>
      <c r="G17" s="535" t="s">
        <v>483</v>
      </c>
      <c r="H17" s="589"/>
      <c r="I17" s="590"/>
      <c r="J17" s="584"/>
      <c r="K17" s="559"/>
      <c r="L17" s="559"/>
      <c r="M17" s="559"/>
      <c r="N17" s="559"/>
    </row>
    <row r="18" spans="1:14" s="582" customFormat="1" ht="3" customHeight="1">
      <c r="A18" s="583"/>
      <c r="B18" s="583"/>
      <c r="C18" s="583"/>
      <c r="D18" s="583"/>
      <c r="F18" s="594"/>
      <c r="G18" s="595"/>
      <c r="H18" s="596"/>
      <c r="I18" s="597"/>
      <c r="J18" s="583"/>
      <c r="K18" s="583"/>
      <c r="L18" s="583"/>
      <c r="M18" s="583"/>
      <c r="N18" s="583"/>
    </row>
    <row r="19" spans="1:14" s="582" customFormat="1" ht="15" customHeight="1">
      <c r="A19" s="583"/>
      <c r="B19" s="583"/>
      <c r="C19" s="583"/>
      <c r="D19" s="583"/>
      <c r="F19" s="581"/>
      <c r="G19" s="1339" t="s">
        <v>572</v>
      </c>
      <c r="H19" s="1339"/>
      <c r="I19" s="563"/>
      <c r="J19" s="583"/>
      <c r="K19" s="583"/>
      <c r="L19" s="583"/>
      <c r="M19" s="583"/>
      <c r="N19" s="58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481</v>
      </c>
    </row>
    <row r="3" spans="2:4" ht="67.5">
      <c r="B3" s="50" t="s">
        <v>389</v>
      </c>
    </row>
    <row r="4" spans="2:4" ht="33.75">
      <c r="B4" s="50" t="s">
        <v>578</v>
      </c>
    </row>
    <row r="5" spans="2:4">
      <c r="B5" s="50" t="s">
        <v>222</v>
      </c>
    </row>
    <row r="6" spans="2:4" ht="22.5">
      <c r="B6" s="50" t="s">
        <v>266</v>
      </c>
    </row>
    <row r="7" spans="2:4" ht="22.5">
      <c r="B7" s="50" t="s">
        <v>267</v>
      </c>
    </row>
    <row r="8" spans="2:4" ht="22.5">
      <c r="B8" s="50" t="s">
        <v>268</v>
      </c>
    </row>
    <row r="9" spans="2:4" ht="22.5">
      <c r="B9" s="50" t="s">
        <v>482</v>
      </c>
    </row>
    <row r="10" spans="2:4" ht="56.25">
      <c r="B10" s="50" t="s">
        <v>673</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459</v>
      </c>
    </row>
    <row r="28" spans="1:2" ht="56.25">
      <c r="B28" s="215" t="s">
        <v>458</v>
      </c>
    </row>
    <row r="29" spans="1:2">
      <c r="B29" s="291" t="s">
        <v>388</v>
      </c>
    </row>
    <row r="30" spans="1:2" ht="22.5">
      <c r="B30" s="215" t="s">
        <v>577</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10"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0"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0"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4" hidden="1" customWidth="1"/>
    <col min="7" max="8" width="9.140625" style="560" hidden="1" customWidth="1"/>
    <col min="9" max="9" width="3.7109375" style="501" customWidth="1"/>
    <col min="10" max="11" width="3.7109375" style="500" customWidth="1"/>
    <col min="12" max="12" width="12.7109375" style="493" customWidth="1"/>
    <col min="13" max="13" width="44.7109375" style="493" customWidth="1"/>
    <col min="14" max="14" width="1.7109375" style="493" hidden="1" customWidth="1"/>
    <col min="15" max="15" width="29.7109375" style="493" hidden="1" customWidth="1"/>
    <col min="16" max="17" width="23.7109375" style="493" hidden="1" customWidth="1"/>
    <col min="18" max="18" width="11.7109375" style="493" customWidth="1"/>
    <col min="19" max="19" width="3.7109375" style="493" customWidth="1"/>
    <col min="20" max="20" width="11.7109375" style="493" customWidth="1"/>
    <col min="21" max="21" width="8.5703125" style="493" hidden="1" customWidth="1"/>
    <col min="22" max="22" width="4.7109375" style="493" customWidth="1"/>
    <col min="23" max="23" width="115.7109375" style="493" customWidth="1"/>
    <col min="24" max="25" width="10.5703125" style="554"/>
    <col min="26" max="26" width="11.140625" style="554" customWidth="1"/>
    <col min="27" max="28" width="10.5703125" style="554"/>
    <col min="29" max="16384" width="10.5703125" style="493"/>
  </cols>
  <sheetData>
    <row r="1" spans="1:28" hidden="1">
      <c r="Q1" s="552"/>
      <c r="R1" s="552"/>
    </row>
    <row r="2" spans="1:28" hidden="1">
      <c r="U2" s="552"/>
    </row>
    <row r="3" spans="1:28" hidden="1"/>
    <row r="4" spans="1:28" ht="3" customHeight="1">
      <c r="J4" s="499"/>
      <c r="K4" s="499"/>
      <c r="L4" s="494"/>
      <c r="M4" s="494"/>
      <c r="N4" s="494"/>
      <c r="O4" s="502"/>
      <c r="P4" s="502"/>
      <c r="Q4" s="502"/>
      <c r="R4" s="502"/>
      <c r="S4" s="502"/>
      <c r="T4" s="502"/>
      <c r="U4" s="502"/>
    </row>
    <row r="5" spans="1:28" ht="26.1" customHeight="1">
      <c r="J5" s="499"/>
      <c r="K5" s="499"/>
      <c r="L5" s="1373" t="s">
        <v>720</v>
      </c>
      <c r="M5" s="1373"/>
      <c r="N5" s="1373"/>
      <c r="O5" s="1373"/>
      <c r="P5" s="1373"/>
      <c r="Q5" s="1373"/>
      <c r="R5" s="1373"/>
      <c r="S5" s="1373"/>
      <c r="T5" s="1373"/>
      <c r="U5" s="633"/>
    </row>
    <row r="6" spans="1:28" ht="3" customHeight="1">
      <c r="J6" s="499"/>
      <c r="K6" s="499"/>
      <c r="L6" s="494"/>
      <c r="M6" s="494"/>
      <c r="N6" s="494"/>
      <c r="O6" s="498"/>
      <c r="P6" s="498"/>
      <c r="Q6" s="498"/>
      <c r="R6" s="498"/>
      <c r="S6" s="498"/>
      <c r="T6" s="498"/>
      <c r="U6" s="498"/>
      <c r="V6" s="502"/>
    </row>
    <row r="7" spans="1:28" s="746" customFormat="1" ht="5.25" hidden="1">
      <c r="A7" s="1120"/>
      <c r="B7" s="1120"/>
      <c r="C7" s="1120"/>
      <c r="D7" s="1120"/>
      <c r="E7" s="1120"/>
      <c r="F7" s="1120"/>
      <c r="G7" s="1120"/>
      <c r="H7" s="1120"/>
      <c r="L7" s="1170"/>
      <c r="M7" s="1046"/>
      <c r="O7" s="1349"/>
      <c r="P7" s="1349"/>
      <c r="Q7" s="1349"/>
      <c r="R7" s="1349"/>
      <c r="S7" s="1349"/>
      <c r="T7" s="1349"/>
      <c r="U7" s="780"/>
      <c r="V7" s="780"/>
      <c r="X7" s="1120"/>
      <c r="Y7" s="1120"/>
      <c r="Z7" s="1120"/>
      <c r="AA7" s="1120"/>
      <c r="AB7" s="1120"/>
    </row>
    <row r="8" spans="1:28" s="539" customFormat="1" ht="18.75">
      <c r="A8" s="559"/>
      <c r="B8" s="559"/>
      <c r="C8" s="559"/>
      <c r="D8" s="559"/>
      <c r="E8" s="559"/>
      <c r="F8" s="559"/>
      <c r="G8" s="559"/>
      <c r="H8" s="559"/>
      <c r="L8" s="469"/>
      <c r="M8" s="586" t="str">
        <f>"Дата подачи заявления об "&amp;IF(datePr_ch="","утверждении","изменении") &amp; " тарифов"</f>
        <v>Дата подачи заявления об утверждении тарифов</v>
      </c>
      <c r="N8" s="1124"/>
      <c r="O8" s="1350" t="str">
        <f>IF(datePr_ch="",IF(datePr="","",datePr),datePr_ch)</f>
        <v>26.04.2018</v>
      </c>
      <c r="P8" s="1350"/>
      <c r="Q8" s="1350"/>
      <c r="R8" s="1350"/>
      <c r="S8" s="1350"/>
      <c r="T8" s="1350"/>
      <c r="U8" s="551"/>
      <c r="V8" s="551"/>
      <c r="W8" s="489"/>
      <c r="X8" s="559"/>
      <c r="Y8" s="559"/>
      <c r="Z8" s="559"/>
      <c r="AA8" s="559"/>
      <c r="AB8" s="559"/>
    </row>
    <row r="9" spans="1:28" s="539" customFormat="1" ht="22.5">
      <c r="A9" s="559"/>
      <c r="B9" s="559"/>
      <c r="C9" s="559"/>
      <c r="D9" s="559"/>
      <c r="E9" s="559"/>
      <c r="F9" s="559"/>
      <c r="G9" s="559"/>
      <c r="H9" s="559"/>
      <c r="L9" s="522"/>
      <c r="M9" s="586" t="str">
        <f>"Номер подачи заявления об "&amp;IF(numberPr_ch="","утверждении","изменении") &amp; " тарифов"</f>
        <v>Номер подачи заявления об утверждении тарифов</v>
      </c>
      <c r="N9" s="1124"/>
      <c r="O9" s="1350" t="str">
        <f>IF(numberPr_ch="",IF(numberPr="","",numberPr),numberPr_ch)</f>
        <v>01-02/582</v>
      </c>
      <c r="P9" s="1350"/>
      <c r="Q9" s="1350"/>
      <c r="R9" s="1350"/>
      <c r="S9" s="1350"/>
      <c r="T9" s="1350"/>
      <c r="U9" s="551"/>
      <c r="V9" s="551"/>
      <c r="W9" s="489"/>
      <c r="X9" s="559"/>
      <c r="Y9" s="559"/>
      <c r="Z9" s="559"/>
      <c r="AA9" s="559"/>
      <c r="AB9" s="559"/>
    </row>
    <row r="10" spans="1:28" s="746" customFormat="1" ht="5.25" hidden="1">
      <c r="A10" s="1120"/>
      <c r="B10" s="1120"/>
      <c r="C10" s="1120"/>
      <c r="D10" s="1120"/>
      <c r="E10" s="1120"/>
      <c r="F10" s="1120"/>
      <c r="G10" s="1120"/>
      <c r="H10" s="1120"/>
      <c r="L10" s="1138"/>
      <c r="M10" s="1046"/>
      <c r="O10" s="1349"/>
      <c r="P10" s="1349"/>
      <c r="Q10" s="1349"/>
      <c r="R10" s="1349"/>
      <c r="S10" s="1349"/>
      <c r="T10" s="1349"/>
      <c r="U10" s="780"/>
      <c r="V10" s="780"/>
      <c r="X10" s="1120"/>
      <c r="Y10" s="1120"/>
      <c r="Z10" s="1120"/>
      <c r="AA10" s="1120"/>
      <c r="AB10" s="1120"/>
    </row>
    <row r="11" spans="1:28" s="539" customFormat="1" ht="11.25" hidden="1">
      <c r="A11" s="559"/>
      <c r="B11" s="559"/>
      <c r="C11" s="559"/>
      <c r="D11" s="559"/>
      <c r="E11" s="559"/>
      <c r="F11" s="559"/>
      <c r="G11" s="559"/>
      <c r="H11" s="559"/>
      <c r="L11" s="1374"/>
      <c r="M11" s="1374"/>
      <c r="N11" s="536"/>
      <c r="O11" s="551"/>
      <c r="P11" s="551"/>
      <c r="Q11" s="551"/>
      <c r="R11" s="551"/>
      <c r="S11" s="551"/>
      <c r="T11" s="551"/>
      <c r="U11" s="557" t="s">
        <v>371</v>
      </c>
      <c r="X11" s="559"/>
      <c r="Y11" s="559"/>
      <c r="Z11" s="559"/>
      <c r="AA11" s="559"/>
      <c r="AB11" s="559"/>
    </row>
    <row r="12" spans="1:28">
      <c r="J12" s="499"/>
      <c r="K12" s="499"/>
      <c r="L12" s="494"/>
      <c r="M12" s="494"/>
      <c r="N12" s="472"/>
      <c r="O12" s="1351"/>
      <c r="P12" s="1351"/>
      <c r="Q12" s="1351"/>
      <c r="R12" s="1351"/>
      <c r="S12" s="1351"/>
      <c r="T12" s="1351"/>
      <c r="U12" s="1351"/>
    </row>
    <row r="13" spans="1:28">
      <c r="J13" s="499"/>
      <c r="K13" s="499"/>
      <c r="L13" s="1298" t="s">
        <v>445</v>
      </c>
      <c r="M13" s="1298"/>
      <c r="N13" s="1298"/>
      <c r="O13" s="1298"/>
      <c r="P13" s="1298"/>
      <c r="Q13" s="1298"/>
      <c r="R13" s="1298"/>
      <c r="S13" s="1298"/>
      <c r="T13" s="1298"/>
      <c r="U13" s="1298"/>
      <c r="V13" s="1298"/>
      <c r="W13" s="1298" t="s">
        <v>446</v>
      </c>
    </row>
    <row r="14" spans="1:28" ht="14.25" customHeight="1">
      <c r="J14" s="499"/>
      <c r="K14" s="499"/>
      <c r="L14" s="1357" t="s">
        <v>91</v>
      </c>
      <c r="M14" s="1357" t="s">
        <v>603</v>
      </c>
      <c r="N14" s="630"/>
      <c r="O14" s="1358" t="s">
        <v>605</v>
      </c>
      <c r="P14" s="1359"/>
      <c r="Q14" s="1359"/>
      <c r="R14" s="1359"/>
      <c r="S14" s="1359"/>
      <c r="T14" s="1360"/>
      <c r="U14" s="1368" t="s">
        <v>339</v>
      </c>
      <c r="V14" s="1354" t="s">
        <v>274</v>
      </c>
      <c r="W14" s="1298"/>
    </row>
    <row r="15" spans="1:28" ht="14.25" customHeight="1">
      <c r="J15" s="499"/>
      <c r="K15" s="499"/>
      <c r="L15" s="1357"/>
      <c r="M15" s="1357"/>
      <c r="N15" s="631"/>
      <c r="O15" s="1363" t="s">
        <v>579</v>
      </c>
      <c r="P15" s="1361" t="s">
        <v>270</v>
      </c>
      <c r="Q15" s="1362"/>
      <c r="R15" s="1365" t="s">
        <v>616</v>
      </c>
      <c r="S15" s="1366"/>
      <c r="T15" s="1367"/>
      <c r="U15" s="1369"/>
      <c r="V15" s="1355"/>
      <c r="W15" s="1298"/>
    </row>
    <row r="16" spans="1:28" ht="33.75" customHeight="1">
      <c r="J16" s="499"/>
      <c r="K16" s="499"/>
      <c r="L16" s="1357"/>
      <c r="M16" s="1357"/>
      <c r="N16" s="632"/>
      <c r="O16" s="1364"/>
      <c r="P16" s="505" t="s">
        <v>580</v>
      </c>
      <c r="Q16" s="505" t="s">
        <v>6</v>
      </c>
      <c r="R16" s="506" t="s">
        <v>273</v>
      </c>
      <c r="S16" s="1352" t="s">
        <v>272</v>
      </c>
      <c r="T16" s="1353"/>
      <c r="U16" s="1370"/>
      <c r="V16" s="1356"/>
      <c r="W16" s="1298"/>
    </row>
    <row r="17" spans="1:28">
      <c r="J17" s="499"/>
      <c r="K17" s="538">
        <v>1</v>
      </c>
      <c r="L17" s="616" t="s">
        <v>92</v>
      </c>
      <c r="M17" s="616" t="s">
        <v>48</v>
      </c>
      <c r="N17" s="618" t="str">
        <f ca="1">OFFSET(N17,0,-1)</f>
        <v>2</v>
      </c>
      <c r="O17" s="617">
        <f ca="1">OFFSET(O17,0,-1)+1</f>
        <v>3</v>
      </c>
      <c r="P17" s="617">
        <f ca="1">OFFSET(P17,0,-1)+1</f>
        <v>4</v>
      </c>
      <c r="Q17" s="617">
        <f ca="1">OFFSET(Q17,0,-1)+1</f>
        <v>5</v>
      </c>
      <c r="R17" s="617">
        <f ca="1">OFFSET(R17,0,-1)+1</f>
        <v>6</v>
      </c>
      <c r="S17" s="1375">
        <f ca="1">OFFSET(S17,0,-1)+1</f>
        <v>7</v>
      </c>
      <c r="T17" s="1375"/>
      <c r="U17" s="617">
        <f ca="1">OFFSET(U17,0,-2)+1</f>
        <v>8</v>
      </c>
      <c r="V17" s="618">
        <f ca="1">OFFSET(V17,0,-1)</f>
        <v>8</v>
      </c>
      <c r="W17" s="617">
        <f ca="1">OFFSET(W17,0,-1)+1</f>
        <v>9</v>
      </c>
    </row>
    <row r="18" spans="1:28" ht="22.5">
      <c r="A18" s="1376">
        <v>1</v>
      </c>
      <c r="B18" s="795"/>
      <c r="C18" s="795"/>
      <c r="D18" s="795"/>
      <c r="E18" s="796"/>
      <c r="F18" s="797"/>
      <c r="G18" s="797"/>
      <c r="H18" s="797"/>
      <c r="I18" s="798"/>
      <c r="J18" s="793"/>
      <c r="K18" s="800"/>
      <c r="L18" s="562">
        <f>mergeValue(A18)</f>
        <v>1</v>
      </c>
      <c r="M18" s="610" t="s">
        <v>19</v>
      </c>
      <c r="N18" s="615"/>
      <c r="O18" s="1377"/>
      <c r="P18" s="1377"/>
      <c r="Q18" s="1377"/>
      <c r="R18" s="1377"/>
      <c r="S18" s="1377"/>
      <c r="T18" s="1377"/>
      <c r="U18" s="1377"/>
      <c r="V18" s="1377"/>
      <c r="W18" s="599" t="s">
        <v>721</v>
      </c>
      <c r="Y18" s="558"/>
      <c r="Z18" s="558" t="str">
        <f t="shared" ref="Z18:Z31" si="0">IF(M18="","",M18 )</f>
        <v>Наименование тарифа</v>
      </c>
      <c r="AA18" s="558"/>
      <c r="AB18" s="558"/>
    </row>
    <row r="19" spans="1:28" ht="22.5">
      <c r="A19" s="1376"/>
      <c r="B19" s="1376">
        <v>1</v>
      </c>
      <c r="C19" s="795"/>
      <c r="D19" s="795"/>
      <c r="E19" s="797"/>
      <c r="F19" s="797"/>
      <c r="G19" s="797"/>
      <c r="H19" s="797"/>
      <c r="I19" s="792"/>
      <c r="J19" s="791"/>
      <c r="K19" s="794"/>
      <c r="L19" s="562" t="str">
        <f>mergeValue(A19) &amp;"."&amp; mergeValue(B19)</f>
        <v>1.1</v>
      </c>
      <c r="M19" s="516" t="s">
        <v>15</v>
      </c>
      <c r="N19" s="615"/>
      <c r="O19" s="1377"/>
      <c r="P19" s="1377"/>
      <c r="Q19" s="1377"/>
      <c r="R19" s="1377"/>
      <c r="S19" s="1377"/>
      <c r="T19" s="1377"/>
      <c r="U19" s="1377"/>
      <c r="V19" s="1377"/>
      <c r="W19" s="599" t="s">
        <v>460</v>
      </c>
      <c r="Y19" s="558"/>
      <c r="Z19" s="558" t="str">
        <f t="shared" si="0"/>
        <v>Территория действия тарифа</v>
      </c>
      <c r="AA19" s="558"/>
      <c r="AB19" s="558"/>
    </row>
    <row r="20" spans="1:28" ht="22.5">
      <c r="A20" s="1376"/>
      <c r="B20" s="1376"/>
      <c r="C20" s="1376">
        <v>1</v>
      </c>
      <c r="D20" s="795"/>
      <c r="E20" s="797"/>
      <c r="F20" s="797"/>
      <c r="G20" s="797"/>
      <c r="H20" s="797"/>
      <c r="I20" s="799"/>
      <c r="J20" s="791"/>
      <c r="K20" s="794"/>
      <c r="L20" s="562" t="str">
        <f>mergeValue(A20) &amp;"."&amp; mergeValue(B20)&amp;"."&amp; mergeValue(C20)</f>
        <v>1.1.1</v>
      </c>
      <c r="M20" s="517" t="s">
        <v>7</v>
      </c>
      <c r="N20" s="615"/>
      <c r="O20" s="1377"/>
      <c r="P20" s="1377"/>
      <c r="Q20" s="1377"/>
      <c r="R20" s="1377"/>
      <c r="S20" s="1377"/>
      <c r="T20" s="1377"/>
      <c r="U20" s="1377"/>
      <c r="V20" s="1377"/>
      <c r="W20" s="599" t="s">
        <v>601</v>
      </c>
      <c r="Y20" s="558"/>
      <c r="Z20" s="558" t="str">
        <f t="shared" si="0"/>
        <v xml:space="preserve">Наименование системы теплоснабжения </v>
      </c>
      <c r="AA20" s="558"/>
      <c r="AB20" s="558"/>
    </row>
    <row r="21" spans="1:28" ht="22.5">
      <c r="A21" s="1376"/>
      <c r="B21" s="1376"/>
      <c r="C21" s="1376"/>
      <c r="D21" s="1376">
        <v>1</v>
      </c>
      <c r="E21" s="797"/>
      <c r="F21" s="797"/>
      <c r="G21" s="797"/>
      <c r="H21" s="797"/>
      <c r="I21" s="799"/>
      <c r="J21" s="791"/>
      <c r="K21" s="794"/>
      <c r="L21" s="562" t="str">
        <f>mergeValue(A21) &amp;"."&amp; mergeValue(B21)&amp;"."&amp; mergeValue(C21)&amp;"."&amp; mergeValue(D21)</f>
        <v>1.1.1.1</v>
      </c>
      <c r="M21" s="518" t="s">
        <v>21</v>
      </c>
      <c r="N21" s="615"/>
      <c r="O21" s="1377"/>
      <c r="P21" s="1377"/>
      <c r="Q21" s="1377"/>
      <c r="R21" s="1377"/>
      <c r="S21" s="1377"/>
      <c r="T21" s="1377"/>
      <c r="U21" s="1377"/>
      <c r="V21" s="1377"/>
      <c r="W21" s="599" t="s">
        <v>602</v>
      </c>
      <c r="Y21" s="558"/>
      <c r="Z21" s="558" t="str">
        <f t="shared" si="0"/>
        <v xml:space="preserve">Источник тепловой энергии  </v>
      </c>
      <c r="AA21" s="558"/>
      <c r="AB21" s="558"/>
    </row>
    <row r="22" spans="1:28" ht="78.75">
      <c r="A22" s="1376"/>
      <c r="B22" s="1376"/>
      <c r="C22" s="1376"/>
      <c r="D22" s="1376"/>
      <c r="E22" s="1376">
        <v>1</v>
      </c>
      <c r="F22" s="797"/>
      <c r="G22" s="797"/>
      <c r="H22" s="795">
        <v>1</v>
      </c>
      <c r="I22" s="1376">
        <v>1</v>
      </c>
      <c r="J22" s="797"/>
      <c r="K22" s="802"/>
      <c r="L22" s="562" t="str">
        <f>mergeValue(A22) &amp;"."&amp; mergeValue(B22)&amp;"."&amp; mergeValue(C22)&amp;"."&amp; mergeValue(D22)&amp;"."&amp; mergeValue(E22)</f>
        <v>1.1.1.1.1</v>
      </c>
      <c r="M22" s="524" t="s">
        <v>8</v>
      </c>
      <c r="N22" s="615"/>
      <c r="O22" s="1378"/>
      <c r="P22" s="1378"/>
      <c r="Q22" s="1378"/>
      <c r="R22" s="1378"/>
      <c r="S22" s="1378"/>
      <c r="T22" s="1378"/>
      <c r="U22" s="1378"/>
      <c r="V22" s="1378"/>
      <c r="W22" s="599" t="s">
        <v>722</v>
      </c>
      <c r="Y22" s="558"/>
      <c r="Z22" s="558" t="str">
        <f t="shared" si="0"/>
        <v>Схема подключения теплопотребляющей установки к коллектору источника тепловой энергии</v>
      </c>
      <c r="AA22" s="558"/>
      <c r="AB22" s="558"/>
    </row>
    <row r="23" spans="1:28" ht="33.75">
      <c r="A23" s="1376"/>
      <c r="B23" s="1376"/>
      <c r="C23" s="1376"/>
      <c r="D23" s="1376"/>
      <c r="E23" s="1376"/>
      <c r="F23" s="1376">
        <v>1</v>
      </c>
      <c r="G23" s="795"/>
      <c r="H23" s="795"/>
      <c r="I23" s="1376"/>
      <c r="J23" s="1376">
        <v>1</v>
      </c>
      <c r="K23" s="803"/>
      <c r="L23" s="562" t="str">
        <f>mergeValue(A23) &amp;"."&amp; mergeValue(B23)&amp;"."&amp; mergeValue(C23)&amp;"."&amp; mergeValue(D23)&amp;"."&amp; mergeValue(E23)&amp;"."&amp; mergeValue(F23)</f>
        <v>1.1.1.1.1.1</v>
      </c>
      <c r="M23" s="525" t="s">
        <v>9</v>
      </c>
      <c r="N23" s="615"/>
      <c r="O23" s="1379"/>
      <c r="P23" s="1380"/>
      <c r="Q23" s="1380"/>
      <c r="R23" s="1380"/>
      <c r="S23" s="1380"/>
      <c r="T23" s="1380"/>
      <c r="U23" s="1380"/>
      <c r="V23" s="1381"/>
      <c r="W23" s="599" t="s">
        <v>723</v>
      </c>
      <c r="Y23" s="558"/>
      <c r="Z23" s="558" t="str">
        <f t="shared" si="0"/>
        <v>Группа потребителей</v>
      </c>
      <c r="AA23" s="558"/>
      <c r="AB23" s="558"/>
    </row>
    <row r="24" spans="1:28" ht="122.1" customHeight="1">
      <c r="A24" s="1376"/>
      <c r="B24" s="1376"/>
      <c r="C24" s="1376"/>
      <c r="D24" s="1376"/>
      <c r="E24" s="1376"/>
      <c r="F24" s="1376"/>
      <c r="G24" s="795">
        <v>1</v>
      </c>
      <c r="H24" s="795"/>
      <c r="I24" s="1376"/>
      <c r="J24" s="1376"/>
      <c r="K24" s="803">
        <v>1</v>
      </c>
      <c r="L24" s="562" t="str">
        <f>mergeValue(A24) &amp;"."&amp; mergeValue(B24)&amp;"."&amp; mergeValue(C24)&amp;"."&amp; mergeValue(D24)&amp;"."&amp; mergeValue(E24)&amp;"."&amp; mergeValue(F24)&amp;"."&amp; mergeValue(G24)</f>
        <v>1.1.1.1.1.1.1</v>
      </c>
      <c r="M24" s="1088"/>
      <c r="N24" s="615"/>
      <c r="O24" s="532"/>
      <c r="P24" s="532"/>
      <c r="Q24" s="1040"/>
      <c r="R24" s="1382"/>
      <c r="S24" s="1372" t="s">
        <v>83</v>
      </c>
      <c r="T24" s="1371"/>
      <c r="U24" s="1372" t="s">
        <v>84</v>
      </c>
      <c r="V24" s="532"/>
      <c r="W24" s="1346" t="s">
        <v>724</v>
      </c>
      <c r="X24" s="554" t="str">
        <f>strCheckDate(O25:V25)</f>
        <v/>
      </c>
      <c r="Y24" s="558"/>
      <c r="Z24" s="558" t="str">
        <f t="shared" si="0"/>
        <v/>
      </c>
      <c r="AA24" s="558"/>
      <c r="AB24" s="558"/>
    </row>
    <row r="25" spans="1:28" ht="11.25" hidden="1">
      <c r="A25" s="1376"/>
      <c r="B25" s="1376"/>
      <c r="C25" s="1376"/>
      <c r="D25" s="1376"/>
      <c r="E25" s="1376"/>
      <c r="F25" s="1376"/>
      <c r="G25" s="795"/>
      <c r="H25" s="795"/>
      <c r="I25" s="1376"/>
      <c r="J25" s="1376"/>
      <c r="K25" s="803"/>
      <c r="L25" s="569"/>
      <c r="M25" s="615"/>
      <c r="N25" s="615"/>
      <c r="O25" s="532"/>
      <c r="P25" s="532"/>
      <c r="Q25" s="553" t="str">
        <f>R24 &amp; "-" &amp; T24</f>
        <v>-</v>
      </c>
      <c r="R25" s="1371"/>
      <c r="S25" s="1372"/>
      <c r="T25" s="1371"/>
      <c r="U25" s="1372"/>
      <c r="V25" s="532"/>
      <c r="W25" s="1347"/>
      <c r="Y25" s="558"/>
      <c r="Z25" s="558" t="str">
        <f t="shared" si="0"/>
        <v/>
      </c>
      <c r="AA25" s="558"/>
      <c r="AB25" s="558"/>
    </row>
    <row r="26" spans="1:28" ht="15" customHeight="1">
      <c r="A26" s="1376"/>
      <c r="B26" s="1376"/>
      <c r="C26" s="1376"/>
      <c r="D26" s="1376"/>
      <c r="E26" s="1376"/>
      <c r="F26" s="1376"/>
      <c r="G26" s="797"/>
      <c r="H26" s="795"/>
      <c r="I26" s="1376"/>
      <c r="J26" s="1376"/>
      <c r="K26" s="802"/>
      <c r="L26" s="508"/>
      <c r="M26" s="527" t="s">
        <v>24</v>
      </c>
      <c r="N26" s="534"/>
      <c r="O26" s="534"/>
      <c r="P26" s="534"/>
      <c r="Q26" s="534"/>
      <c r="R26" s="534"/>
      <c r="S26" s="534"/>
      <c r="T26" s="534"/>
      <c r="U26" s="534"/>
      <c r="V26" s="530"/>
      <c r="W26" s="1348"/>
      <c r="Y26" s="558"/>
      <c r="Z26" s="558" t="str">
        <f t="shared" si="0"/>
        <v>Добавить вид теплоносителя (параметры теплоносителя)</v>
      </c>
      <c r="AA26" s="558"/>
      <c r="AB26" s="558"/>
    </row>
    <row r="27" spans="1:28" ht="15" customHeight="1">
      <c r="A27" s="1376"/>
      <c r="B27" s="1376"/>
      <c r="C27" s="1376"/>
      <c r="D27" s="1376"/>
      <c r="E27" s="1376"/>
      <c r="F27" s="797"/>
      <c r="G27" s="797"/>
      <c r="H27" s="795"/>
      <c r="I27" s="1376"/>
      <c r="J27" s="797"/>
      <c r="K27" s="802"/>
      <c r="L27" s="508"/>
      <c r="M27" s="526" t="s">
        <v>10</v>
      </c>
      <c r="N27" s="534"/>
      <c r="O27" s="534"/>
      <c r="P27" s="534"/>
      <c r="Q27" s="534"/>
      <c r="R27" s="534"/>
      <c r="S27" s="534"/>
      <c r="T27" s="534"/>
      <c r="U27" s="533"/>
      <c r="V27" s="534"/>
      <c r="W27" s="634"/>
      <c r="Y27" s="558"/>
      <c r="Z27" s="558" t="str">
        <f t="shared" si="0"/>
        <v>Добавить группу потребителей</v>
      </c>
      <c r="AA27" s="558"/>
      <c r="AB27" s="558"/>
    </row>
    <row r="28" spans="1:28" ht="15" customHeight="1">
      <c r="A28" s="1376"/>
      <c r="B28" s="1376"/>
      <c r="C28" s="1376"/>
      <c r="D28" s="1376"/>
      <c r="E28" s="801"/>
      <c r="F28" s="797"/>
      <c r="G28" s="797"/>
      <c r="H28" s="797"/>
      <c r="I28" s="793"/>
      <c r="J28" s="790"/>
      <c r="K28" s="800"/>
      <c r="L28" s="508"/>
      <c r="M28" s="521" t="s">
        <v>11</v>
      </c>
      <c r="N28" s="534"/>
      <c r="O28" s="534"/>
      <c r="P28" s="534"/>
      <c r="Q28" s="534"/>
      <c r="R28" s="534"/>
      <c r="S28" s="534"/>
      <c r="T28" s="534"/>
      <c r="U28" s="533"/>
      <c r="V28" s="534"/>
      <c r="W28" s="634"/>
      <c r="Y28" s="558"/>
      <c r="Z28" s="558" t="str">
        <f t="shared" si="0"/>
        <v>Добавить схему подключения</v>
      </c>
      <c r="AA28" s="558"/>
      <c r="AB28" s="558"/>
    </row>
    <row r="29" spans="1:28" ht="15" customHeight="1">
      <c r="A29" s="1376"/>
      <c r="B29" s="1376"/>
      <c r="C29" s="1376"/>
      <c r="D29" s="801"/>
      <c r="E29" s="801"/>
      <c r="F29" s="797"/>
      <c r="G29" s="797"/>
      <c r="H29" s="797"/>
      <c r="I29" s="793"/>
      <c r="J29" s="790"/>
      <c r="K29" s="800"/>
      <c r="L29" s="508"/>
      <c r="M29" s="520" t="s">
        <v>16</v>
      </c>
      <c r="N29" s="534"/>
      <c r="O29" s="534"/>
      <c r="P29" s="534"/>
      <c r="Q29" s="534"/>
      <c r="R29" s="534"/>
      <c r="S29" s="534"/>
      <c r="T29" s="534"/>
      <c r="U29" s="533"/>
      <c r="V29" s="534"/>
      <c r="W29" s="634"/>
      <c r="Y29" s="558"/>
      <c r="Z29" s="558" t="str">
        <f t="shared" si="0"/>
        <v>Добавить источник тепловой энергии</v>
      </c>
      <c r="AA29" s="558"/>
      <c r="AB29" s="558"/>
    </row>
    <row r="30" spans="1:28" ht="15" customHeight="1">
      <c r="A30" s="1376"/>
      <c r="B30" s="1376"/>
      <c r="C30" s="801"/>
      <c r="D30" s="801"/>
      <c r="E30" s="801"/>
      <c r="F30" s="801"/>
      <c r="G30" s="806"/>
      <c r="H30" s="793"/>
      <c r="I30" s="804"/>
      <c r="J30" s="790"/>
      <c r="K30" s="805"/>
      <c r="L30" s="508"/>
      <c r="M30" s="519" t="s">
        <v>17</v>
      </c>
      <c r="N30" s="534"/>
      <c r="O30" s="534"/>
      <c r="P30" s="534"/>
      <c r="Q30" s="534"/>
      <c r="R30" s="534"/>
      <c r="S30" s="534"/>
      <c r="T30" s="534"/>
      <c r="U30" s="533"/>
      <c r="V30" s="534"/>
      <c r="W30" s="634"/>
      <c r="Y30" s="558"/>
      <c r="Z30" s="558" t="str">
        <f t="shared" si="0"/>
        <v>Добавить наименование системы теплоснабжения</v>
      </c>
      <c r="AA30" s="558"/>
      <c r="AB30" s="558"/>
    </row>
    <row r="31" spans="1:28" ht="15" customHeight="1">
      <c r="A31" s="1376"/>
      <c r="B31" s="801"/>
      <c r="C31" s="801"/>
      <c r="D31" s="801"/>
      <c r="E31" s="801"/>
      <c r="F31" s="801"/>
      <c r="G31" s="806"/>
      <c r="H31" s="793"/>
      <c r="I31" s="793"/>
      <c r="J31" s="790"/>
      <c r="K31" s="800"/>
      <c r="L31" s="508"/>
      <c r="M31" s="528" t="s">
        <v>18</v>
      </c>
      <c r="N31" s="534"/>
      <c r="O31" s="534"/>
      <c r="P31" s="534"/>
      <c r="Q31" s="534"/>
      <c r="R31" s="534"/>
      <c r="S31" s="534"/>
      <c r="T31" s="534"/>
      <c r="U31" s="533"/>
      <c r="V31" s="534"/>
      <c r="W31" s="634"/>
      <c r="Y31" s="558"/>
      <c r="Z31" s="558" t="str">
        <f t="shared" si="0"/>
        <v>Добавить территорию действия тарифа</v>
      </c>
      <c r="AA31" s="558"/>
      <c r="AB31" s="558"/>
    </row>
    <row r="32" spans="1:28" s="492" customFormat="1" ht="15" customHeight="1">
      <c r="A32" s="789"/>
      <c r="B32" s="789"/>
      <c r="C32" s="789"/>
      <c r="D32" s="789"/>
      <c r="E32" s="789"/>
      <c r="F32" s="789"/>
      <c r="G32" s="789"/>
      <c r="H32" s="789"/>
      <c r="I32" s="789"/>
      <c r="J32" s="789"/>
      <c r="K32" s="789"/>
      <c r="L32" s="462"/>
      <c r="M32" s="535" t="s">
        <v>308</v>
      </c>
      <c r="N32" s="534"/>
      <c r="O32" s="534"/>
      <c r="P32" s="534"/>
      <c r="Q32" s="534"/>
      <c r="R32" s="534"/>
      <c r="S32" s="534"/>
      <c r="T32" s="534"/>
      <c r="U32" s="533"/>
      <c r="V32" s="534"/>
      <c r="W32" s="634"/>
      <c r="X32" s="556"/>
      <c r="Y32" s="556"/>
      <c r="Z32" s="556"/>
      <c r="AA32" s="556"/>
      <c r="AB32" s="556"/>
    </row>
    <row r="33" spans="1:28" ht="11.25">
      <c r="A33" s="493"/>
      <c r="B33" s="493"/>
      <c r="C33" s="493"/>
      <c r="D33" s="493"/>
      <c r="E33" s="493"/>
      <c r="F33" s="493"/>
      <c r="G33" s="493"/>
      <c r="H33" s="493"/>
      <c r="I33" s="493"/>
      <c r="J33" s="493"/>
      <c r="K33" s="493"/>
      <c r="X33" s="493"/>
      <c r="Y33" s="493"/>
      <c r="Z33" s="493"/>
      <c r="AA33" s="493"/>
      <c r="AB33" s="493"/>
    </row>
    <row r="34" spans="1:28" ht="89.25" customHeight="1">
      <c r="L34" s="1">
        <v>1</v>
      </c>
      <c r="M34" s="1339" t="s">
        <v>725</v>
      </c>
      <c r="N34" s="1339"/>
      <c r="O34" s="1339"/>
      <c r="P34" s="1339"/>
      <c r="Q34" s="1339"/>
      <c r="R34" s="1339"/>
      <c r="S34" s="1339"/>
      <c r="T34" s="1339"/>
      <c r="U34" s="1339"/>
      <c r="V34" s="1339"/>
      <c r="W34" s="1339"/>
    </row>
  </sheetData>
  <sheetProtection password="FA9C" sheet="1" objects="1" scenarios="1" formatColumns="0" formatRows="0"/>
  <dataConsolidate link="1"/>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0"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340" t="s">
        <v>471</v>
      </c>
      <c r="G2" s="1341"/>
      <c r="H2" s="1342"/>
      <c r="I2" s="407"/>
    </row>
    <row r="3" spans="1:20" ht="3" customHeight="1"/>
    <row r="4" spans="1:20" s="182" customFormat="1" ht="11.25">
      <c r="A4" s="206"/>
      <c r="B4" s="206"/>
      <c r="C4" s="206"/>
      <c r="D4" s="206"/>
      <c r="F4" s="1298" t="s">
        <v>445</v>
      </c>
      <c r="G4" s="1298"/>
      <c r="H4" s="1298"/>
      <c r="I4" s="1343" t="s">
        <v>446</v>
      </c>
      <c r="J4" s="206"/>
      <c r="K4" s="206"/>
      <c r="L4" s="206"/>
      <c r="M4" s="206"/>
      <c r="N4" s="206"/>
      <c r="O4" s="206"/>
      <c r="P4" s="206"/>
      <c r="Q4" s="206"/>
      <c r="R4" s="206"/>
      <c r="S4" s="206"/>
      <c r="T4" s="206"/>
    </row>
    <row r="5" spans="1:20" s="182" customFormat="1" ht="11.25" customHeight="1">
      <c r="A5" s="206"/>
      <c r="B5" s="206"/>
      <c r="C5" s="206"/>
      <c r="D5" s="206"/>
      <c r="F5" s="299" t="s">
        <v>91</v>
      </c>
      <c r="G5" s="314" t="s">
        <v>448</v>
      </c>
      <c r="H5" s="298" t="s">
        <v>439</v>
      </c>
      <c r="I5" s="1343"/>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3">
        <v>1</v>
      </c>
      <c r="G7" s="389" t="s">
        <v>472</v>
      </c>
      <c r="H7" s="297" t="str">
        <f>IF(dateCh="","",dateCh)</f>
        <v>25.12.2018</v>
      </c>
      <c r="I7" s="188" t="s">
        <v>473</v>
      </c>
      <c r="J7" s="312"/>
      <c r="K7" s="206"/>
      <c r="L7" s="206"/>
      <c r="M7" s="206"/>
      <c r="N7" s="206"/>
      <c r="O7" s="206"/>
      <c r="P7" s="206"/>
      <c r="Q7" s="206"/>
      <c r="R7" s="206"/>
      <c r="S7" s="206"/>
      <c r="T7" s="206"/>
    </row>
    <row r="8" spans="1:20" s="182" customFormat="1" ht="45">
      <c r="A8" s="1344">
        <v>1</v>
      </c>
      <c r="B8" s="206"/>
      <c r="C8" s="206"/>
      <c r="D8" s="206"/>
      <c r="F8" s="313" t="str">
        <f>"2." &amp;mergeValue(A8)</f>
        <v>2.1</v>
      </c>
      <c r="G8" s="389" t="s">
        <v>474</v>
      </c>
      <c r="H8" s="297"/>
      <c r="I8" s="188" t="s">
        <v>569</v>
      </c>
      <c r="J8" s="312"/>
      <c r="K8" s="206"/>
      <c r="L8" s="206"/>
      <c r="M8" s="206"/>
      <c r="N8" s="206"/>
      <c r="O8" s="206"/>
      <c r="P8" s="206"/>
      <c r="Q8" s="206"/>
      <c r="R8" s="206"/>
      <c r="S8" s="206"/>
      <c r="T8" s="206"/>
    </row>
    <row r="9" spans="1:20" s="182" customFormat="1" ht="22.5">
      <c r="A9" s="1344"/>
      <c r="B9" s="206"/>
      <c r="C9" s="206"/>
      <c r="D9" s="206"/>
      <c r="F9" s="313" t="str">
        <f>"3." &amp;mergeValue(A9)</f>
        <v>3.1</v>
      </c>
      <c r="G9" s="389" t="s">
        <v>475</v>
      </c>
      <c r="H9" s="297"/>
      <c r="I9" s="188" t="s">
        <v>567</v>
      </c>
      <c r="J9" s="312"/>
      <c r="K9" s="206"/>
      <c r="L9" s="206"/>
      <c r="M9" s="206"/>
      <c r="N9" s="206"/>
      <c r="O9" s="206"/>
      <c r="P9" s="206"/>
      <c r="Q9" s="206"/>
      <c r="R9" s="206"/>
      <c r="S9" s="206"/>
      <c r="T9" s="206"/>
    </row>
    <row r="10" spans="1:20" s="182" customFormat="1" ht="22.5">
      <c r="A10" s="1344"/>
      <c r="B10" s="206"/>
      <c r="C10" s="206"/>
      <c r="D10" s="206"/>
      <c r="F10" s="313" t="str">
        <f>"4."&amp;mergeValue(A10)</f>
        <v>4.1</v>
      </c>
      <c r="G10" s="389" t="s">
        <v>476</v>
      </c>
      <c r="H10" s="298" t="s">
        <v>449</v>
      </c>
      <c r="I10" s="188"/>
      <c r="J10" s="312"/>
      <c r="K10" s="206"/>
      <c r="L10" s="206"/>
      <c r="M10" s="206"/>
      <c r="N10" s="206"/>
      <c r="O10" s="206"/>
      <c r="P10" s="206"/>
      <c r="Q10" s="206"/>
      <c r="R10" s="206"/>
      <c r="S10" s="206"/>
      <c r="T10" s="206"/>
    </row>
    <row r="11" spans="1:20" s="182" customFormat="1" ht="18.75">
      <c r="A11" s="1344"/>
      <c r="B11" s="1344">
        <v>1</v>
      </c>
      <c r="C11" s="321"/>
      <c r="D11" s="321"/>
      <c r="F11" s="313" t="str">
        <f>"4."&amp;mergeValue(A11) &amp;"."&amp;mergeValue(B11)</f>
        <v>4.1.1</v>
      </c>
      <c r="G11" s="304" t="s">
        <v>571</v>
      </c>
      <c r="H11" s="297" t="str">
        <f>IF(region_name="","",region_name)</f>
        <v>Челябинская область</v>
      </c>
      <c r="I11" s="188" t="s">
        <v>479</v>
      </c>
      <c r="J11" s="312"/>
      <c r="K11" s="206"/>
      <c r="L11" s="206"/>
      <c r="M11" s="206"/>
      <c r="N11" s="206"/>
      <c r="O11" s="206"/>
      <c r="P11" s="206"/>
      <c r="Q11" s="206"/>
      <c r="R11" s="206"/>
      <c r="S11" s="206"/>
      <c r="T11" s="206"/>
    </row>
    <row r="12" spans="1:20" s="182" customFormat="1" ht="22.5">
      <c r="A12" s="1344"/>
      <c r="B12" s="1344"/>
      <c r="C12" s="1344">
        <v>1</v>
      </c>
      <c r="D12" s="321"/>
      <c r="F12" s="313" t="str">
        <f>"4."&amp;mergeValue(A12) &amp;"."&amp;mergeValue(B12)&amp;"."&amp;mergeValue(C12)</f>
        <v>4.1.1.1</v>
      </c>
      <c r="G12" s="318" t="s">
        <v>477</v>
      </c>
      <c r="H12" s="297"/>
      <c r="I12" s="188" t="s">
        <v>480</v>
      </c>
      <c r="J12" s="312"/>
      <c r="K12" s="206"/>
      <c r="L12" s="206"/>
      <c r="M12" s="206"/>
      <c r="N12" s="206"/>
      <c r="O12" s="206"/>
      <c r="P12" s="206"/>
      <c r="Q12" s="206"/>
      <c r="R12" s="206"/>
      <c r="S12" s="206"/>
      <c r="T12" s="206"/>
    </row>
    <row r="13" spans="1:20" s="182" customFormat="1" ht="39" customHeight="1">
      <c r="A13" s="1344"/>
      <c r="B13" s="1344"/>
      <c r="C13" s="1344"/>
      <c r="D13" s="321">
        <v>1</v>
      </c>
      <c r="F13" s="313" t="str">
        <f>"4."&amp;mergeValue(A13) &amp;"."&amp;mergeValue(B13)&amp;"."&amp;mergeValue(C13)&amp;"."&amp;mergeValue(D13)</f>
        <v>4.1.1.1.1</v>
      </c>
      <c r="G13" s="392" t="s">
        <v>478</v>
      </c>
      <c r="H13" s="297"/>
      <c r="I13" s="1345" t="s">
        <v>570</v>
      </c>
      <c r="J13" s="312"/>
      <c r="K13" s="206"/>
      <c r="L13" s="206"/>
      <c r="M13" s="206"/>
      <c r="N13" s="206"/>
      <c r="O13" s="206"/>
      <c r="P13" s="206"/>
      <c r="Q13" s="206"/>
      <c r="R13" s="206"/>
      <c r="S13" s="206"/>
      <c r="T13" s="206"/>
    </row>
    <row r="14" spans="1:20" s="182" customFormat="1" ht="18.75">
      <c r="A14" s="1344"/>
      <c r="B14" s="1344"/>
      <c r="C14" s="1344"/>
      <c r="D14" s="321"/>
      <c r="F14" s="315"/>
      <c r="G14" s="143" t="s">
        <v>4</v>
      </c>
      <c r="H14" s="320"/>
      <c r="I14" s="1345"/>
      <c r="J14" s="312"/>
      <c r="K14" s="206"/>
      <c r="L14" s="206"/>
      <c r="M14" s="206"/>
      <c r="N14" s="206"/>
      <c r="O14" s="206"/>
      <c r="P14" s="206"/>
      <c r="Q14" s="206"/>
      <c r="R14" s="206"/>
      <c r="S14" s="206"/>
      <c r="T14" s="206"/>
    </row>
    <row r="15" spans="1:20" s="182" customFormat="1" ht="18.75">
      <c r="A15" s="1344"/>
      <c r="B15" s="1344"/>
      <c r="C15" s="321"/>
      <c r="D15" s="321"/>
      <c r="F15" s="393"/>
      <c r="G15" s="187" t="s">
        <v>401</v>
      </c>
      <c r="H15" s="394"/>
      <c r="I15" s="395"/>
      <c r="J15" s="312"/>
      <c r="K15" s="206"/>
      <c r="L15" s="206"/>
      <c r="M15" s="206"/>
      <c r="N15" s="206"/>
      <c r="O15" s="206"/>
      <c r="P15" s="206"/>
      <c r="Q15" s="206"/>
      <c r="R15" s="206"/>
      <c r="S15" s="206"/>
      <c r="T15" s="206"/>
    </row>
    <row r="16" spans="1:20" s="182" customFormat="1" ht="18.75">
      <c r="A16" s="1344"/>
      <c r="B16" s="206"/>
      <c r="C16" s="206"/>
      <c r="D16" s="206"/>
      <c r="F16" s="315"/>
      <c r="G16" s="148" t="s">
        <v>484</v>
      </c>
      <c r="H16" s="316"/>
      <c r="I16" s="317"/>
      <c r="J16" s="312"/>
      <c r="K16" s="206"/>
      <c r="L16" s="206"/>
      <c r="M16" s="206"/>
      <c r="N16" s="206"/>
      <c r="O16" s="206"/>
      <c r="P16" s="206"/>
      <c r="Q16" s="206"/>
      <c r="R16" s="206"/>
      <c r="S16" s="206"/>
      <c r="T16" s="206"/>
    </row>
    <row r="17" spans="1:20" s="182" customFormat="1" ht="18.75">
      <c r="A17" s="206"/>
      <c r="B17" s="206"/>
      <c r="C17" s="206"/>
      <c r="D17" s="206"/>
      <c r="F17" s="315"/>
      <c r="G17" s="158" t="s">
        <v>483</v>
      </c>
      <c r="H17" s="316"/>
      <c r="I17" s="317"/>
      <c r="J17" s="312"/>
      <c r="K17" s="206"/>
      <c r="L17" s="206"/>
      <c r="M17" s="206"/>
      <c r="N17" s="206"/>
      <c r="O17" s="206"/>
      <c r="P17" s="206"/>
      <c r="Q17" s="206"/>
      <c r="R17" s="206"/>
      <c r="S17" s="206"/>
      <c r="T17" s="206"/>
    </row>
    <row r="18" spans="1:20" s="306" customFormat="1" ht="3" customHeight="1">
      <c r="A18" s="307"/>
      <c r="B18" s="307"/>
      <c r="C18" s="307"/>
      <c r="D18" s="307"/>
      <c r="F18" s="322"/>
      <c r="G18" s="323"/>
      <c r="H18" s="324"/>
      <c r="I18" s="325"/>
      <c r="J18" s="307"/>
      <c r="K18" s="307"/>
      <c r="L18" s="307"/>
      <c r="M18" s="307"/>
      <c r="N18" s="307"/>
      <c r="O18" s="307"/>
      <c r="P18" s="307"/>
      <c r="Q18" s="307"/>
      <c r="R18" s="307"/>
      <c r="S18" s="307"/>
      <c r="T18" s="307"/>
    </row>
    <row r="19" spans="1:20" s="306" customFormat="1" ht="15" customHeight="1">
      <c r="A19" s="307"/>
      <c r="B19" s="307"/>
      <c r="C19" s="307"/>
      <c r="D19" s="307"/>
      <c r="F19" s="305"/>
      <c r="G19" s="1339" t="s">
        <v>572</v>
      </c>
      <c r="H19" s="1339"/>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822</vt:i4>
      </vt:variant>
    </vt:vector>
  </HeadingPairs>
  <TitlesOfParts>
    <vt:vector size="832"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Е С. Украинец</cp:lastModifiedBy>
  <cp:lastPrinted>2013-08-29T08:11:20Z</cp:lastPrinted>
  <dcterms:created xsi:type="dcterms:W3CDTF">2004-05-21T07:18:45Z</dcterms:created>
  <dcterms:modified xsi:type="dcterms:W3CDTF">2019-01-04T04:10:28Z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