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18\"/>
    </mc:Choice>
  </mc:AlternateContent>
  <bookViews>
    <workbookView xWindow="480" yWindow="750" windowWidth="15480" windowHeight="7305" tabRatio="802"/>
  </bookViews>
  <sheets>
    <sheet name="приложение №2 3 квартал 2018" sheetId="3" r:id="rId1"/>
    <sheet name=" Приложение №4а 3 квартал 2018" sheetId="6" r:id="rId2"/>
    <sheet name=" Приложение №4б 3 квартал 2018" sheetId="7" r:id="rId3"/>
    <sheet name="Приложение №4в 3 квартал 2018" sheetId="8" r:id="rId4"/>
    <sheet name="Приложение №6 3 квартал 2018" sheetId="5" r:id="rId5"/>
    <sheet name="Приложение №8 3 квартал 2018" sheetId="4" r:id="rId6"/>
  </sheets>
  <calcPr calcId="152511"/>
</workbook>
</file>

<file path=xl/calcChain.xml><?xml version="1.0" encoding="utf-8"?>
<calcChain xmlns="http://schemas.openxmlformats.org/spreadsheetml/2006/main">
  <c r="J43" i="3" l="1"/>
  <c r="J44" i="3"/>
  <c r="J45" i="3"/>
  <c r="J46" i="3"/>
  <c r="J41" i="3"/>
  <c r="J42" i="3"/>
  <c r="I46" i="3"/>
  <c r="I40" i="3"/>
  <c r="H40" i="3"/>
  <c r="I35" i="3" l="1"/>
  <c r="I29" i="3"/>
  <c r="H29" i="3"/>
  <c r="L24" i="3" l="1"/>
  <c r="J40" i="3"/>
  <c r="J39" i="3"/>
  <c r="J38" i="3"/>
  <c r="J37" i="3"/>
  <c r="J35" i="3"/>
  <c r="J34" i="3"/>
  <c r="J33" i="3"/>
  <c r="J32" i="3"/>
  <c r="J31" i="3"/>
  <c r="J29" i="3"/>
  <c r="J28" i="3"/>
  <c r="J27" i="3"/>
  <c r="J26" i="3"/>
  <c r="I24" i="3" l="1"/>
  <c r="I18" i="3"/>
  <c r="H18" i="3"/>
  <c r="M46" i="3" l="1"/>
  <c r="L46" i="3" l="1"/>
  <c r="L35" i="3" l="1"/>
  <c r="J20" i="3" l="1"/>
  <c r="J21" i="3"/>
  <c r="J22" i="3"/>
  <c r="J23" i="3"/>
  <c r="J24" i="3"/>
  <c r="M24" i="3" l="1"/>
  <c r="M35" i="3"/>
  <c r="J18" i="3"/>
  <c r="J17" i="3"/>
  <c r="J16" i="3"/>
  <c r="J15" i="3"/>
</calcChain>
</file>

<file path=xl/sharedStrings.xml><?xml version="1.0" encoding="utf-8"?>
<sst xmlns="http://schemas.openxmlformats.org/spreadsheetml/2006/main" count="198" uniqueCount="94">
  <si>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</si>
  <si>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</si>
  <si>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</si>
  <si>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</si>
  <si>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</si>
  <si>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</si>
  <si>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</si>
  <si>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</si>
  <si>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</si>
  <si>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</si>
  <si>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</si>
  <si>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</si>
  <si>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"Европит"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</si>
  <si>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</si>
  <si>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</si>
  <si>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</si>
  <si>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</si>
  <si>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</si>
  <si>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</si>
  <si>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</si>
  <si>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</si>
  <si>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</si>
  <si>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</si>
  <si>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</si>
  <si>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</si>
  <si>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</si>
  <si>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</si>
  <si>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</si>
  <si>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</si>
  <si>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</si>
  <si>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</si>
  <si>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</si>
  <si>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</si>
  <si>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</si>
  <si>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</si>
  <si>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</si>
  <si>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</si>
  <si>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</si>
  <si>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</si>
  <si>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</si>
  <si>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</si>
  <si>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</si>
  <si>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</si>
  <si>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</si>
  <si>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</si>
  <si>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</si>
  <si>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</si>
  <si>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</si>
  <si>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</si>
  <si>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</si>
  <si>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</si>
  <si>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</si>
  <si>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</si>
  <si>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</si>
  <si>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</si>
  <si>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</si>
  <si>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</si>
  <si>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</si>
  <si>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</si>
  <si>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</si>
  <si>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</si>
  <si>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</si>
  <si>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</si>
  <si>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</si>
  <si>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</si>
  <si>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</si>
  <si>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</si>
  <si>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</si>
  <si>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</si>
  <si>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</si>
  <si>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</si>
  <si>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</si>
  <si>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</si>
  <si>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</si>
  <si>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</si>
  <si>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</si>
  <si>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</si>
  <si>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</si>
  <si>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</si>
  <si>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</si>
  <si>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</si>
  <si>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</si>
  <si>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</si>
  <si>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</si>
  <si>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</si>
  <si>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</si>
  <si>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</si>
  <si>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</si>
  <si>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</si>
  <si>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</si>
  <si>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121,30; 202,47</t>
  </si>
  <si>
    <t>2018 год</t>
  </si>
  <si>
    <t>ООО "АкваВита"</t>
  </si>
  <si>
    <t>Филиал ФГБУ "ЦЖКУ" Минобороны России (по ЦВО)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</si>
</sst>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F24" zoomScale="80" zoomScaleNormal="80" workbookViewId="0">
      <selection activeCell="M53" sqref="M53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16</v>
      </c>
    </row>
    <row r="2" spans="1:13" x14ac:dyDescent="0.2">
      <c r="I2" s="50" t="s">
        <v>17</v>
      </c>
    </row>
    <row r="3" spans="1:13" x14ac:dyDescent="0.2">
      <c r="I3" s="50" t="s">
        <v>18</v>
      </c>
    </row>
    <row r="6" spans="1:13" ht="15.75" x14ac:dyDescent="0.2">
      <c r="A6" s="70" t="s">
        <v>19</v>
      </c>
      <c r="B6" s="70"/>
      <c r="C6" s="70"/>
      <c r="D6" s="70"/>
      <c r="E6" s="70"/>
      <c r="F6" s="70"/>
      <c r="G6" s="70"/>
      <c r="H6" s="70"/>
      <c r="I6" s="70"/>
      <c r="J6" s="70"/>
    </row>
    <row r="7" spans="1:13" ht="15.75" x14ac:dyDescent="0.2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</row>
    <row r="8" spans="1:13" ht="15.75" x14ac:dyDescent="0.2">
      <c r="A8" s="70" t="s">
        <v>21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 ht="21.75" customHeight="1" x14ac:dyDescent="0.2">
      <c r="A9" s="71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91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85</v>
      </c>
      <c r="F12" s="8" t="s">
        <v>86</v>
      </c>
      <c r="G12" s="8" t="s">
        <v>9</v>
      </c>
      <c r="H12" s="52" t="s">
        <v>10</v>
      </c>
      <c r="I12" s="52" t="s">
        <v>11</v>
      </c>
      <c r="J12" s="52" t="s">
        <v>23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72" t="s">
        <v>69</v>
      </c>
      <c r="B14" s="62"/>
      <c r="C14" s="62"/>
      <c r="D14" s="62"/>
      <c r="E14" s="62"/>
      <c r="F14" s="62"/>
      <c r="G14" s="62"/>
      <c r="H14" s="62"/>
      <c r="I14" s="62"/>
      <c r="J14" s="63"/>
      <c r="K14" s="4"/>
      <c r="L14" s="4"/>
      <c r="M14" s="5"/>
    </row>
    <row r="15" spans="1:13" s="13" customFormat="1" ht="18" customHeight="1" x14ac:dyDescent="0.25">
      <c r="A15" s="10">
        <v>1</v>
      </c>
      <c r="B15" s="64" t="s">
        <v>24</v>
      </c>
      <c r="C15" s="67" t="s">
        <v>25</v>
      </c>
      <c r="D15" s="64" t="s">
        <v>26</v>
      </c>
      <c r="E15" s="10">
        <v>171.32</v>
      </c>
      <c r="F15" s="10">
        <v>171.32</v>
      </c>
      <c r="G15" s="46" t="s">
        <v>92</v>
      </c>
      <c r="H15" s="53">
        <v>0</v>
      </c>
      <c r="I15" s="53">
        <v>0</v>
      </c>
      <c r="J15" s="54">
        <f>H15-I15</f>
        <v>0</v>
      </c>
    </row>
    <row r="16" spans="1:13" s="13" customFormat="1" ht="18" customHeight="1" x14ac:dyDescent="0.25">
      <c r="A16" s="10">
        <v>2</v>
      </c>
      <c r="B16" s="65"/>
      <c r="C16" s="68"/>
      <c r="D16" s="65"/>
      <c r="E16" s="10">
        <v>202.47</v>
      </c>
      <c r="F16" s="10">
        <v>202.47</v>
      </c>
      <c r="G16" s="46" t="s">
        <v>88</v>
      </c>
      <c r="H16" s="53">
        <v>0.08</v>
      </c>
      <c r="I16" s="53">
        <v>0</v>
      </c>
      <c r="J16" s="54">
        <f t="shared" ref="J16:J24" si="0">H16-I16</f>
        <v>0.08</v>
      </c>
    </row>
    <row r="17" spans="1:13" s="13" customFormat="1" ht="18" customHeight="1" x14ac:dyDescent="0.25">
      <c r="A17" s="10">
        <v>3</v>
      </c>
      <c r="B17" s="65"/>
      <c r="C17" s="68"/>
      <c r="D17" s="65"/>
      <c r="E17" s="10">
        <v>280.35000000000002</v>
      </c>
      <c r="F17" s="10">
        <v>280.35000000000002</v>
      </c>
      <c r="G17" s="48" t="s">
        <v>12</v>
      </c>
      <c r="H17" s="53">
        <v>2.189E-3</v>
      </c>
      <c r="I17" s="53">
        <v>7.3800000000000005E-4</v>
      </c>
      <c r="J17" s="54">
        <f t="shared" si="0"/>
        <v>1.451E-3</v>
      </c>
    </row>
    <row r="18" spans="1:13" s="13" customFormat="1" ht="18" customHeight="1" x14ac:dyDescent="0.25">
      <c r="A18" s="10">
        <v>4</v>
      </c>
      <c r="B18" s="65"/>
      <c r="C18" s="68"/>
      <c r="D18" s="65"/>
      <c r="E18" s="56" t="s">
        <v>90</v>
      </c>
      <c r="F18" s="56" t="s">
        <v>90</v>
      </c>
      <c r="G18" s="46" t="s">
        <v>14</v>
      </c>
      <c r="H18" s="53">
        <f>0.02+0.03+1.95</f>
        <v>2</v>
      </c>
      <c r="I18" s="53">
        <f>0.038059+1.62936</f>
        <v>1.667419</v>
      </c>
      <c r="J18" s="54">
        <f t="shared" si="0"/>
        <v>0.33258100000000002</v>
      </c>
    </row>
    <row r="19" spans="1:13" s="13" customFormat="1" ht="18" customHeight="1" x14ac:dyDescent="0.25">
      <c r="A19" s="10">
        <v>5</v>
      </c>
      <c r="B19" s="65"/>
      <c r="C19" s="68"/>
      <c r="D19" s="65"/>
      <c r="E19" s="10">
        <v>202.47</v>
      </c>
      <c r="F19" s="10">
        <v>202.47</v>
      </c>
      <c r="G19" s="46" t="s">
        <v>89</v>
      </c>
      <c r="H19" s="53">
        <v>0</v>
      </c>
      <c r="I19" s="53">
        <v>0</v>
      </c>
      <c r="J19" s="54">
        <v>0</v>
      </c>
    </row>
    <row r="20" spans="1:13" s="13" customFormat="1" ht="18" customHeight="1" x14ac:dyDescent="0.25">
      <c r="A20" s="10">
        <v>6</v>
      </c>
      <c r="B20" s="65"/>
      <c r="C20" s="68"/>
      <c r="D20" s="65"/>
      <c r="E20" s="10">
        <v>171.32</v>
      </c>
      <c r="F20" s="10">
        <v>171.32</v>
      </c>
      <c r="G20" s="46" t="s">
        <v>13</v>
      </c>
      <c r="H20" s="53">
        <v>0.17</v>
      </c>
      <c r="I20" s="54">
        <v>0.218137</v>
      </c>
      <c r="J20" s="54">
        <f t="shared" si="0"/>
        <v>-4.8136999999999985E-2</v>
      </c>
    </row>
    <row r="21" spans="1:13" s="13" customFormat="1" ht="18" customHeight="1" x14ac:dyDescent="0.25">
      <c r="A21" s="10">
        <v>7</v>
      </c>
      <c r="B21" s="65"/>
      <c r="C21" s="68"/>
      <c r="D21" s="65"/>
      <c r="E21" s="10">
        <v>202.47</v>
      </c>
      <c r="F21" s="10">
        <v>202.47</v>
      </c>
      <c r="G21" s="47" t="s">
        <v>84</v>
      </c>
      <c r="H21" s="53">
        <v>1E-3</v>
      </c>
      <c r="I21" s="53">
        <v>1E-3</v>
      </c>
      <c r="J21" s="54">
        <f t="shared" si="0"/>
        <v>0</v>
      </c>
    </row>
    <row r="22" spans="1:13" s="13" customFormat="1" ht="18" customHeight="1" x14ac:dyDescent="0.25">
      <c r="A22" s="10">
        <v>8</v>
      </c>
      <c r="B22" s="65"/>
      <c r="C22" s="68"/>
      <c r="D22" s="65"/>
      <c r="E22" s="58">
        <v>171.32</v>
      </c>
      <c r="F22" s="58">
        <v>171.32</v>
      </c>
      <c r="G22" s="47" t="s">
        <v>93</v>
      </c>
      <c r="H22" s="53">
        <v>0</v>
      </c>
      <c r="I22" s="54">
        <v>0</v>
      </c>
      <c r="J22" s="54">
        <f t="shared" si="0"/>
        <v>0</v>
      </c>
    </row>
    <row r="23" spans="1:13" s="13" customFormat="1" ht="18" customHeight="1" x14ac:dyDescent="0.25">
      <c r="A23" s="10">
        <v>9</v>
      </c>
      <c r="B23" s="65"/>
      <c r="C23" s="68"/>
      <c r="D23" s="65"/>
      <c r="E23" s="58">
        <v>171.32</v>
      </c>
      <c r="F23" s="58">
        <v>171.32</v>
      </c>
      <c r="G23" s="46" t="s">
        <v>15</v>
      </c>
      <c r="H23" s="55">
        <v>0.109</v>
      </c>
      <c r="I23" s="54">
        <v>0.13319</v>
      </c>
      <c r="J23" s="54">
        <f t="shared" si="0"/>
        <v>-2.4190000000000003E-2</v>
      </c>
      <c r="K23" s="11"/>
      <c r="L23" s="11"/>
      <c r="M23" s="12"/>
    </row>
    <row r="24" spans="1:13" s="13" customFormat="1" ht="18" customHeight="1" x14ac:dyDescent="0.25">
      <c r="A24" s="10">
        <v>10</v>
      </c>
      <c r="B24" s="66"/>
      <c r="C24" s="69"/>
      <c r="D24" s="66"/>
      <c r="E24" s="14">
        <v>249.33</v>
      </c>
      <c r="F24" s="14">
        <v>249.33</v>
      </c>
      <c r="G24" s="48" t="s">
        <v>8</v>
      </c>
      <c r="H24" s="53">
        <v>0.1</v>
      </c>
      <c r="I24" s="54">
        <f>0.099263+0.032029</f>
        <v>0.13129200000000002</v>
      </c>
      <c r="J24" s="54">
        <f t="shared" si="0"/>
        <v>-3.1292000000000014E-2</v>
      </c>
      <c r="K24" s="49"/>
      <c r="L24" s="49">
        <f>H15+H16+H17+H18+H19+H20+H21+H22+H23+H24</f>
        <v>2.462189</v>
      </c>
      <c r="M24" s="49">
        <f>I15+I16+I17+I18+I19+I20+I21+I22+I23+I24</f>
        <v>2.1517759999999999</v>
      </c>
    </row>
    <row r="25" spans="1:13" s="6" customFormat="1" ht="17.25" customHeight="1" x14ac:dyDescent="0.2">
      <c r="A25" s="61" t="s">
        <v>70</v>
      </c>
      <c r="B25" s="62"/>
      <c r="C25" s="62"/>
      <c r="D25" s="62"/>
      <c r="E25" s="62"/>
      <c r="F25" s="62"/>
      <c r="G25" s="62"/>
      <c r="H25" s="62"/>
      <c r="I25" s="62"/>
      <c r="J25" s="63"/>
      <c r="K25" s="59"/>
      <c r="L25" s="59"/>
      <c r="M25" s="5"/>
    </row>
    <row r="26" spans="1:13" s="13" customFormat="1" ht="18" customHeight="1" x14ac:dyDescent="0.25">
      <c r="A26" s="10">
        <v>1</v>
      </c>
      <c r="B26" s="64" t="s">
        <v>24</v>
      </c>
      <c r="C26" s="67" t="s">
        <v>25</v>
      </c>
      <c r="D26" s="64" t="s">
        <v>26</v>
      </c>
      <c r="E26" s="10">
        <v>171.32</v>
      </c>
      <c r="F26" s="10">
        <v>171.32</v>
      </c>
      <c r="G26" s="46" t="s">
        <v>92</v>
      </c>
      <c r="H26" s="53">
        <v>0</v>
      </c>
      <c r="I26" s="53">
        <v>0</v>
      </c>
      <c r="J26" s="54">
        <f>H26-I26</f>
        <v>0</v>
      </c>
    </row>
    <row r="27" spans="1:13" s="13" customFormat="1" ht="18" customHeight="1" x14ac:dyDescent="0.25">
      <c r="A27" s="10">
        <v>2</v>
      </c>
      <c r="B27" s="65"/>
      <c r="C27" s="68"/>
      <c r="D27" s="65"/>
      <c r="E27" s="10">
        <v>202.47</v>
      </c>
      <c r="F27" s="10">
        <v>202.47</v>
      </c>
      <c r="G27" s="46" t="s">
        <v>88</v>
      </c>
      <c r="H27" s="53">
        <v>8.5000000000000006E-2</v>
      </c>
      <c r="I27" s="53">
        <v>0</v>
      </c>
      <c r="J27" s="54">
        <f t="shared" ref="J27:J29" si="1">H27-I27</f>
        <v>8.5000000000000006E-2</v>
      </c>
    </row>
    <row r="28" spans="1:13" s="13" customFormat="1" ht="18" customHeight="1" x14ac:dyDescent="0.25">
      <c r="A28" s="10">
        <v>3</v>
      </c>
      <c r="B28" s="65"/>
      <c r="C28" s="68"/>
      <c r="D28" s="65"/>
      <c r="E28" s="10">
        <v>280.35000000000002</v>
      </c>
      <c r="F28" s="10">
        <v>280.35000000000002</v>
      </c>
      <c r="G28" s="48" t="s">
        <v>12</v>
      </c>
      <c r="H28" s="53">
        <v>2.189E-3</v>
      </c>
      <c r="I28" s="53">
        <v>9.7199999999999999E-4</v>
      </c>
      <c r="J28" s="54">
        <f t="shared" si="1"/>
        <v>1.217E-3</v>
      </c>
    </row>
    <row r="29" spans="1:13" s="13" customFormat="1" ht="18" customHeight="1" x14ac:dyDescent="0.25">
      <c r="A29" s="10">
        <v>4</v>
      </c>
      <c r="B29" s="65"/>
      <c r="C29" s="68"/>
      <c r="D29" s="65"/>
      <c r="E29" s="56" t="s">
        <v>90</v>
      </c>
      <c r="F29" s="56" t="s">
        <v>90</v>
      </c>
      <c r="G29" s="46" t="s">
        <v>14</v>
      </c>
      <c r="H29" s="53">
        <f>0.02+0.03+1.95</f>
        <v>2</v>
      </c>
      <c r="I29" s="53">
        <f>0.03706+1.72509</f>
        <v>1.7621500000000001</v>
      </c>
      <c r="J29" s="54">
        <f t="shared" si="1"/>
        <v>0.23784999999999989</v>
      </c>
    </row>
    <row r="30" spans="1:13" s="13" customFormat="1" ht="18" customHeight="1" x14ac:dyDescent="0.25">
      <c r="A30" s="10">
        <v>5</v>
      </c>
      <c r="B30" s="65"/>
      <c r="C30" s="68"/>
      <c r="D30" s="65"/>
      <c r="E30" s="10">
        <v>202.47</v>
      </c>
      <c r="F30" s="10">
        <v>202.47</v>
      </c>
      <c r="G30" s="46" t="s">
        <v>89</v>
      </c>
      <c r="H30" s="53">
        <v>0</v>
      </c>
      <c r="I30" s="53">
        <v>0</v>
      </c>
      <c r="J30" s="54">
        <v>0</v>
      </c>
    </row>
    <row r="31" spans="1:13" s="13" customFormat="1" ht="18" customHeight="1" x14ac:dyDescent="0.25">
      <c r="A31" s="10">
        <v>6</v>
      </c>
      <c r="B31" s="65"/>
      <c r="C31" s="68"/>
      <c r="D31" s="65"/>
      <c r="E31" s="10">
        <v>171.32</v>
      </c>
      <c r="F31" s="10">
        <v>171.32</v>
      </c>
      <c r="G31" s="46" t="s">
        <v>13</v>
      </c>
      <c r="H31" s="53">
        <v>0.20499999999999999</v>
      </c>
      <c r="I31" s="54">
        <v>0.22171199999999999</v>
      </c>
      <c r="J31" s="54">
        <f t="shared" ref="J31:J35" si="2">H31-I31</f>
        <v>-1.6712000000000005E-2</v>
      </c>
    </row>
    <row r="32" spans="1:13" s="13" customFormat="1" ht="18" customHeight="1" x14ac:dyDescent="0.25">
      <c r="A32" s="10">
        <v>7</v>
      </c>
      <c r="B32" s="65"/>
      <c r="C32" s="68"/>
      <c r="D32" s="65"/>
      <c r="E32" s="10">
        <v>202.47</v>
      </c>
      <c r="F32" s="10">
        <v>202.47</v>
      </c>
      <c r="G32" s="47" t="s">
        <v>84</v>
      </c>
      <c r="H32" s="53">
        <v>1E-3</v>
      </c>
      <c r="I32" s="53">
        <v>1E-3</v>
      </c>
      <c r="J32" s="54">
        <f t="shared" si="2"/>
        <v>0</v>
      </c>
    </row>
    <row r="33" spans="1:13" s="13" customFormat="1" ht="18" customHeight="1" x14ac:dyDescent="0.25">
      <c r="A33" s="10">
        <v>8</v>
      </c>
      <c r="B33" s="65"/>
      <c r="C33" s="68"/>
      <c r="D33" s="65"/>
      <c r="E33" s="58">
        <v>171.32</v>
      </c>
      <c r="F33" s="58">
        <v>171.32</v>
      </c>
      <c r="G33" s="47" t="s">
        <v>93</v>
      </c>
      <c r="H33" s="53">
        <v>0.2</v>
      </c>
      <c r="I33" s="54">
        <v>0</v>
      </c>
      <c r="J33" s="54">
        <f t="shared" si="2"/>
        <v>0.2</v>
      </c>
    </row>
    <row r="34" spans="1:13" s="13" customFormat="1" ht="18" customHeight="1" x14ac:dyDescent="0.25">
      <c r="A34" s="10">
        <v>9</v>
      </c>
      <c r="B34" s="65"/>
      <c r="C34" s="68"/>
      <c r="D34" s="65"/>
      <c r="E34" s="58">
        <v>171.32</v>
      </c>
      <c r="F34" s="58">
        <v>171.32</v>
      </c>
      <c r="G34" s="46" t="s">
        <v>15</v>
      </c>
      <c r="H34" s="55">
        <v>0.109</v>
      </c>
      <c r="I34" s="54">
        <v>0.13352</v>
      </c>
      <c r="J34" s="54">
        <f t="shared" si="2"/>
        <v>-2.452E-2</v>
      </c>
      <c r="K34" s="11"/>
      <c r="L34" s="11"/>
      <c r="M34" s="12"/>
    </row>
    <row r="35" spans="1:13" s="13" customFormat="1" ht="18" customHeight="1" x14ac:dyDescent="0.25">
      <c r="A35" s="10">
        <v>10</v>
      </c>
      <c r="B35" s="66"/>
      <c r="C35" s="69"/>
      <c r="D35" s="66"/>
      <c r="E35" s="14">
        <v>249.33</v>
      </c>
      <c r="F35" s="14">
        <v>249.33</v>
      </c>
      <c r="G35" s="48" t="s">
        <v>8</v>
      </c>
      <c r="H35" s="53">
        <v>0.1</v>
      </c>
      <c r="I35" s="54">
        <f>0.120071+0.032029</f>
        <v>0.15210000000000001</v>
      </c>
      <c r="J35" s="54">
        <f t="shared" si="2"/>
        <v>-5.2100000000000007E-2</v>
      </c>
      <c r="L35" s="49">
        <f>H26+H27+H28+H29+H30+H31+H32+H33+H34+H35</f>
        <v>2.7021890000000002</v>
      </c>
      <c r="M35" s="49">
        <f>I26+I27+I28+I29+I30+I31+I32+I33+I34+I35</f>
        <v>2.2714539999999999</v>
      </c>
    </row>
    <row r="36" spans="1:13" s="6" customFormat="1" ht="17.25" customHeight="1" x14ac:dyDescent="0.2">
      <c r="A36" s="61" t="s">
        <v>71</v>
      </c>
      <c r="B36" s="62"/>
      <c r="C36" s="62"/>
      <c r="D36" s="62"/>
      <c r="E36" s="62"/>
      <c r="F36" s="62"/>
      <c r="G36" s="62"/>
      <c r="H36" s="62"/>
      <c r="I36" s="62"/>
      <c r="J36" s="63"/>
      <c r="K36" s="4"/>
      <c r="L36" s="59"/>
      <c r="M36" s="59"/>
    </row>
    <row r="37" spans="1:13" s="13" customFormat="1" ht="18" customHeight="1" x14ac:dyDescent="0.25">
      <c r="A37" s="10">
        <v>1</v>
      </c>
      <c r="B37" s="64" t="s">
        <v>24</v>
      </c>
      <c r="C37" s="67" t="s">
        <v>25</v>
      </c>
      <c r="D37" s="64" t="s">
        <v>26</v>
      </c>
      <c r="E37" s="10">
        <v>171.32</v>
      </c>
      <c r="F37" s="10">
        <v>171.32</v>
      </c>
      <c r="G37" s="46" t="s">
        <v>92</v>
      </c>
      <c r="H37" s="53">
        <v>0</v>
      </c>
      <c r="I37" s="53">
        <v>0</v>
      </c>
      <c r="J37" s="54">
        <f>H37-I37</f>
        <v>0</v>
      </c>
    </row>
    <row r="38" spans="1:13" s="13" customFormat="1" ht="18" customHeight="1" x14ac:dyDescent="0.25">
      <c r="A38" s="10">
        <v>2</v>
      </c>
      <c r="B38" s="65"/>
      <c r="C38" s="68"/>
      <c r="D38" s="65"/>
      <c r="E38" s="10">
        <v>202.47</v>
      </c>
      <c r="F38" s="10">
        <v>202.47</v>
      </c>
      <c r="G38" s="46" t="s">
        <v>88</v>
      </c>
      <c r="H38" s="53">
        <v>8.5000000000000006E-2</v>
      </c>
      <c r="I38" s="53">
        <v>0</v>
      </c>
      <c r="J38" s="54">
        <f t="shared" ref="J38:J46" si="3">H38-I38</f>
        <v>8.5000000000000006E-2</v>
      </c>
    </row>
    <row r="39" spans="1:13" s="13" customFormat="1" ht="18" customHeight="1" x14ac:dyDescent="0.25">
      <c r="A39" s="10">
        <v>3</v>
      </c>
      <c r="B39" s="65"/>
      <c r="C39" s="68"/>
      <c r="D39" s="65"/>
      <c r="E39" s="10">
        <v>280.35000000000002</v>
      </c>
      <c r="F39" s="10">
        <v>280.35000000000002</v>
      </c>
      <c r="G39" s="48" t="s">
        <v>12</v>
      </c>
      <c r="H39" s="53">
        <v>2.2799999999999999E-3</v>
      </c>
      <c r="I39" s="53">
        <v>7.8600000000000002E-4</v>
      </c>
      <c r="J39" s="54">
        <f t="shared" si="3"/>
        <v>1.4939999999999999E-3</v>
      </c>
    </row>
    <row r="40" spans="1:13" s="13" customFormat="1" ht="18" customHeight="1" x14ac:dyDescent="0.25">
      <c r="A40" s="10">
        <v>4</v>
      </c>
      <c r="B40" s="65"/>
      <c r="C40" s="68"/>
      <c r="D40" s="65"/>
      <c r="E40" s="56" t="s">
        <v>90</v>
      </c>
      <c r="F40" s="56" t="s">
        <v>90</v>
      </c>
      <c r="G40" s="46" t="s">
        <v>14</v>
      </c>
      <c r="H40" s="53">
        <f>(900+20+30+2050+500)/1000</f>
        <v>3.5</v>
      </c>
      <c r="I40" s="53">
        <f>0.58392+0.039134+1.8965</f>
        <v>2.5195540000000003</v>
      </c>
      <c r="J40" s="54">
        <f t="shared" si="3"/>
        <v>0.98044599999999971</v>
      </c>
    </row>
    <row r="41" spans="1:13" s="13" customFormat="1" ht="18" customHeight="1" x14ac:dyDescent="0.25">
      <c r="A41" s="10">
        <v>5</v>
      </c>
      <c r="B41" s="65"/>
      <c r="C41" s="68"/>
      <c r="D41" s="65"/>
      <c r="E41" s="10">
        <v>202.47</v>
      </c>
      <c r="F41" s="10">
        <v>202.47</v>
      </c>
      <c r="G41" s="46" t="s">
        <v>89</v>
      </c>
      <c r="H41" s="53">
        <v>0</v>
      </c>
      <c r="I41" s="53">
        <v>0</v>
      </c>
      <c r="J41" s="54">
        <f t="shared" si="3"/>
        <v>0</v>
      </c>
    </row>
    <row r="42" spans="1:13" s="13" customFormat="1" ht="18" customHeight="1" x14ac:dyDescent="0.25">
      <c r="A42" s="10">
        <v>6</v>
      </c>
      <c r="B42" s="65"/>
      <c r="C42" s="68"/>
      <c r="D42" s="65"/>
      <c r="E42" s="10">
        <v>171.32</v>
      </c>
      <c r="F42" s="10">
        <v>171.32</v>
      </c>
      <c r="G42" s="46" t="s">
        <v>13</v>
      </c>
      <c r="H42" s="53">
        <v>0.20499999999999999</v>
      </c>
      <c r="I42" s="54">
        <v>0.20271800000000001</v>
      </c>
      <c r="J42" s="54">
        <f t="shared" si="3"/>
        <v>2.2819999999999785E-3</v>
      </c>
    </row>
    <row r="43" spans="1:13" s="13" customFormat="1" ht="18" customHeight="1" x14ac:dyDescent="0.25">
      <c r="A43" s="10">
        <v>7</v>
      </c>
      <c r="B43" s="65"/>
      <c r="C43" s="68"/>
      <c r="D43" s="65"/>
      <c r="E43" s="10">
        <v>202.47</v>
      </c>
      <c r="F43" s="10">
        <v>202.47</v>
      </c>
      <c r="G43" s="47" t="s">
        <v>84</v>
      </c>
      <c r="H43" s="53">
        <v>1E-3</v>
      </c>
      <c r="I43" s="53">
        <v>1E-3</v>
      </c>
      <c r="J43" s="54">
        <f t="shared" si="3"/>
        <v>0</v>
      </c>
    </row>
    <row r="44" spans="1:13" s="13" customFormat="1" ht="18" customHeight="1" x14ac:dyDescent="0.25">
      <c r="A44" s="10">
        <v>8</v>
      </c>
      <c r="B44" s="65"/>
      <c r="C44" s="68"/>
      <c r="D44" s="65"/>
      <c r="E44" s="58">
        <v>171.32</v>
      </c>
      <c r="F44" s="58">
        <v>171.32</v>
      </c>
      <c r="G44" s="47" t="s">
        <v>93</v>
      </c>
      <c r="H44" s="53">
        <v>0.35</v>
      </c>
      <c r="I44" s="54">
        <v>4.2386E-2</v>
      </c>
      <c r="J44" s="54">
        <f t="shared" si="3"/>
        <v>0.307614</v>
      </c>
    </row>
    <row r="45" spans="1:13" s="13" customFormat="1" ht="18" customHeight="1" x14ac:dyDescent="0.25">
      <c r="A45" s="10">
        <v>9</v>
      </c>
      <c r="B45" s="65"/>
      <c r="C45" s="68"/>
      <c r="D45" s="65"/>
      <c r="E45" s="58">
        <v>171.32</v>
      </c>
      <c r="F45" s="58">
        <v>171.32</v>
      </c>
      <c r="G45" s="46" t="s">
        <v>15</v>
      </c>
      <c r="H45" s="55">
        <v>0.182</v>
      </c>
      <c r="I45" s="54">
        <v>0.19470999999999999</v>
      </c>
      <c r="J45" s="54">
        <f t="shared" si="3"/>
        <v>-1.2709999999999999E-2</v>
      </c>
      <c r="K45" s="11"/>
      <c r="L45" s="11"/>
      <c r="M45" s="12"/>
    </row>
    <row r="46" spans="1:13" s="13" customFormat="1" ht="18" customHeight="1" x14ac:dyDescent="0.25">
      <c r="A46" s="10">
        <v>10</v>
      </c>
      <c r="B46" s="66"/>
      <c r="C46" s="69"/>
      <c r="D46" s="66"/>
      <c r="E46" s="14">
        <v>249.33</v>
      </c>
      <c r="F46" s="14">
        <v>249.33</v>
      </c>
      <c r="G46" s="48" t="s">
        <v>8</v>
      </c>
      <c r="H46" s="53">
        <v>0.15</v>
      </c>
      <c r="I46" s="54">
        <f>0.155086+0.032029</f>
        <v>0.187115</v>
      </c>
      <c r="J46" s="54">
        <f t="shared" si="3"/>
        <v>-3.7115000000000009E-2</v>
      </c>
      <c r="K46" s="60"/>
      <c r="L46" s="49">
        <f>H37+H38+H39+H40+H41+H42+H43+H44+H45+H46</f>
        <v>4.4752800000000006</v>
      </c>
      <c r="M46" s="49">
        <f>I37+I38+I39+I40+I41+I42+I43+I44+I45+I46</f>
        <v>3.1482690000000004</v>
      </c>
    </row>
    <row r="47" spans="1:13" s="6" customFormat="1" ht="17.25" customHeight="1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3"/>
      <c r="K47" s="4"/>
      <c r="L47" s="4"/>
      <c r="M47" s="5"/>
    </row>
  </sheetData>
  <mergeCells count="17">
    <mergeCell ref="A6:J6"/>
    <mergeCell ref="A7:J7"/>
    <mergeCell ref="A8:J8"/>
    <mergeCell ref="A9:J9"/>
    <mergeCell ref="B15:B24"/>
    <mergeCell ref="C15:C24"/>
    <mergeCell ref="D15:D24"/>
    <mergeCell ref="A14:J14"/>
    <mergeCell ref="A47:J47"/>
    <mergeCell ref="B37:B46"/>
    <mergeCell ref="C37:C46"/>
    <mergeCell ref="D37:D46"/>
    <mergeCell ref="A25:J25"/>
    <mergeCell ref="A36:J36"/>
    <mergeCell ref="B26:B35"/>
    <mergeCell ref="C26:C35"/>
    <mergeCell ref="D26:D35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C30" sqref="C30:F30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56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75</v>
      </c>
      <c r="B7" s="74"/>
      <c r="C7" s="74"/>
      <c r="D7" s="74"/>
      <c r="E7" s="74"/>
      <c r="F7" s="74"/>
    </row>
    <row r="8" spans="1:11" ht="18.75" x14ac:dyDescent="0.3">
      <c r="A8" s="73" t="s">
        <v>58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59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/>
      <c r="D32" s="45"/>
      <c r="E32" s="45"/>
      <c r="F32" s="45"/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/>
      <c r="D34" s="45"/>
      <c r="E34" s="45"/>
      <c r="F34" s="45"/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/>
      <c r="D36" s="45"/>
      <c r="E36" s="45"/>
      <c r="F36" s="45"/>
    </row>
    <row r="38" spans="1:6" x14ac:dyDescent="0.2">
      <c r="F38" s="38" t="s">
        <v>87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C30" sqref="C30:F30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60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87</v>
      </c>
      <c r="B7" s="74"/>
      <c r="C7" s="74"/>
      <c r="D7" s="74"/>
      <c r="E7" s="74"/>
      <c r="F7" s="74"/>
    </row>
    <row r="8" spans="1:11" ht="18.75" x14ac:dyDescent="0.3">
      <c r="A8" s="73" t="s">
        <v>61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59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/>
      <c r="D32" s="45"/>
      <c r="E32" s="45"/>
      <c r="F32" s="45"/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/>
      <c r="D34" s="45"/>
      <c r="E34" s="45"/>
      <c r="F34" s="45"/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/>
      <c r="D36" s="45"/>
      <c r="E36" s="45"/>
      <c r="F36" s="45"/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30" sqref="C30:F30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63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75</v>
      </c>
      <c r="B7" s="74"/>
      <c r="C7" s="74"/>
      <c r="D7" s="74"/>
      <c r="E7" s="74"/>
      <c r="F7" s="74"/>
    </row>
    <row r="8" spans="1:11" ht="18.75" x14ac:dyDescent="0.3">
      <c r="A8" s="73" t="s">
        <v>64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65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/>
      <c r="D32" s="45"/>
      <c r="E32" s="45"/>
      <c r="F32" s="45"/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/>
      <c r="D34" s="45"/>
      <c r="E34" s="45"/>
      <c r="F34" s="45"/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/>
      <c r="D36" s="45"/>
      <c r="E36" s="45"/>
      <c r="F36" s="45"/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4" sqref="D1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46</v>
      </c>
    </row>
    <row r="3" spans="1:5" x14ac:dyDescent="0.2">
      <c r="E3" s="18" t="s">
        <v>17</v>
      </c>
    </row>
    <row r="4" spans="1:5" x14ac:dyDescent="0.2">
      <c r="E4" s="18" t="s">
        <v>47</v>
      </c>
    </row>
    <row r="5" spans="1:5" s="32" customFormat="1" ht="15.75" x14ac:dyDescent="0.25"/>
    <row r="6" spans="1:5" ht="16.5" x14ac:dyDescent="0.25">
      <c r="A6" s="88" t="s">
        <v>30</v>
      </c>
      <c r="B6" s="88"/>
      <c r="C6" s="88"/>
      <c r="D6" s="88"/>
      <c r="E6" s="88"/>
    </row>
    <row r="7" spans="1:5" ht="16.5" x14ac:dyDescent="0.25">
      <c r="A7" s="88" t="s">
        <v>48</v>
      </c>
      <c r="B7" s="89"/>
      <c r="C7" s="89"/>
      <c r="D7" s="89"/>
      <c r="E7" s="89"/>
    </row>
    <row r="8" spans="1:5" ht="16.5" x14ac:dyDescent="0.25">
      <c r="A8" s="88" t="s">
        <v>49</v>
      </c>
      <c r="B8" s="89"/>
      <c r="C8" s="89"/>
      <c r="D8" s="89"/>
      <c r="E8" s="89"/>
    </row>
    <row r="9" spans="1:5" ht="16.5" x14ac:dyDescent="0.25">
      <c r="A9" s="88" t="s">
        <v>22</v>
      </c>
      <c r="B9" s="88"/>
      <c r="C9" s="88"/>
      <c r="D9" s="88"/>
      <c r="E9" s="88"/>
    </row>
    <row r="10" spans="1:5" ht="16.5" x14ac:dyDescent="0.25">
      <c r="A10" s="88" t="s">
        <v>91</v>
      </c>
      <c r="B10" s="88"/>
      <c r="C10" s="88"/>
      <c r="D10" s="88"/>
      <c r="E10" s="88"/>
    </row>
    <row r="11" spans="1:5" s="32" customFormat="1" ht="15.75" x14ac:dyDescent="0.25"/>
    <row r="12" spans="1:5" s="34" customFormat="1" ht="38.25" x14ac:dyDescent="0.25">
      <c r="A12" s="33" t="s">
        <v>50</v>
      </c>
      <c r="B12" s="33" t="s">
        <v>1</v>
      </c>
      <c r="C12" s="33" t="s">
        <v>51</v>
      </c>
      <c r="D12" s="33" t="s">
        <v>76</v>
      </c>
      <c r="E12" s="33" t="s">
        <v>52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77</v>
      </c>
      <c r="C14" s="37" t="s">
        <v>78</v>
      </c>
      <c r="D14" s="37" t="s">
        <v>79</v>
      </c>
      <c r="E14" s="37" t="s">
        <v>80</v>
      </c>
    </row>
    <row r="15" spans="1:5" ht="63.75" x14ac:dyDescent="0.2">
      <c r="A15" s="35">
        <v>2</v>
      </c>
      <c r="B15" s="25" t="s">
        <v>77</v>
      </c>
      <c r="C15" s="25" t="s">
        <v>53</v>
      </c>
      <c r="D15" s="25" t="s">
        <v>54</v>
      </c>
      <c r="E15" s="25" t="s">
        <v>55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4" sqref="I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45</v>
      </c>
      <c r="J2" s="18"/>
    </row>
    <row r="3" spans="1:12" s="16" customFormat="1" ht="14.25" customHeight="1" x14ac:dyDescent="0.2">
      <c r="A3" s="15"/>
      <c r="C3" s="17"/>
      <c r="I3" s="18" t="s">
        <v>17</v>
      </c>
      <c r="J3" s="18"/>
    </row>
    <row r="4" spans="1:12" s="16" customFormat="1" ht="15" customHeight="1" x14ac:dyDescent="0.2">
      <c r="A4" s="15"/>
      <c r="C4" s="17"/>
      <c r="I4" s="18" t="s">
        <v>47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  <c r="I6" s="90"/>
      <c r="J6" s="90"/>
    </row>
    <row r="7" spans="1:12" s="16" customFormat="1" ht="16.5" customHeight="1" x14ac:dyDescent="0.25">
      <c r="A7" s="90" t="s">
        <v>31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s="16" customFormat="1" ht="16.5" customHeight="1" x14ac:dyDescent="0.2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</row>
    <row r="9" spans="1:12" s="16" customFormat="1" ht="16.5" customHeight="1" x14ac:dyDescent="0.25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</row>
    <row r="10" spans="1:12" s="20" customFormat="1" ht="16.5" x14ac:dyDescent="0.25">
      <c r="A10" s="92" t="s">
        <v>91</v>
      </c>
      <c r="B10" s="92"/>
      <c r="C10" s="92"/>
      <c r="D10" s="92"/>
      <c r="E10" s="92"/>
      <c r="F10" s="92"/>
      <c r="G10" s="92"/>
      <c r="H10" s="92"/>
      <c r="I10" s="92"/>
      <c r="J10" s="92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33</v>
      </c>
      <c r="B12" s="23" t="s">
        <v>1</v>
      </c>
      <c r="C12" s="23" t="s">
        <v>2</v>
      </c>
      <c r="D12" s="23" t="s">
        <v>82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 t="s">
        <v>39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24</v>
      </c>
      <c r="C14" s="25" t="s">
        <v>25</v>
      </c>
      <c r="D14" s="26" t="s">
        <v>26</v>
      </c>
      <c r="E14" s="27" t="s">
        <v>40</v>
      </c>
      <c r="F14" s="28" t="s">
        <v>41</v>
      </c>
      <c r="G14" s="27" t="s">
        <v>42</v>
      </c>
      <c r="H14" s="28" t="s">
        <v>43</v>
      </c>
      <c r="I14" s="27" t="s">
        <v>83</v>
      </c>
      <c r="J14" s="27" t="s">
        <v>44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№2 3 квартал 2018</vt:lpstr>
      <vt:lpstr> Приложение №4а 3 квартал 2018</vt:lpstr>
      <vt:lpstr> Приложение №4б 3 квартал 2018</vt:lpstr>
      <vt:lpstr>Приложение №4в 3 квартал 2018</vt:lpstr>
      <vt:lpstr>Приложение №6 3 квартал 2018</vt:lpstr>
      <vt:lpstr>Приложение №8 3 квартал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2017-08-02T06:31:41Z</cp:lastPrinted>
  <dcterms:created xsi:type="dcterms:W3CDTF">2014-05-23T02:56:41Z</dcterms:created>
  <dcterms:modified xsi:type="dcterms:W3CDTF">2018-10-02T11:38:13Z</dcterms:modified>
</cp:coreProperties>
</file>